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Maart 2026\"/>
    </mc:Choice>
  </mc:AlternateContent>
  <xr:revisionPtr revIDLastSave="0" documentId="13_ncr:1_{5B9E0AC8-8AEA-4BC5-8C12-54265AB63319}" xr6:coauthVersionLast="47" xr6:coauthVersionMax="47" xr10:uidLastSave="{00000000-0000-0000-0000-000000000000}"/>
  <bookViews>
    <workbookView xWindow="-108" yWindow="-108" windowWidth="23256" windowHeight="12456" tabRatio="924" firstSheet="5" activeTab="28" xr2:uid="{7F67003B-9926-40BF-80E2-5C1E6CC93290}"/>
  </bookViews>
  <sheets>
    <sheet name="Input individueel" sheetId="7" r:id="rId1"/>
    <sheet name="Tussenbestand individueel" sheetId="8" r:id="rId2"/>
    <sheet name="Diplomabestand individueel" sheetId="9" r:id="rId3"/>
    <sheet name="Alle namen en totalen" sheetId="6" r:id="rId4"/>
    <sheet name="W1-B1" sheetId="10" state="hidden" r:id="rId5"/>
    <sheet name="R-MB Pup 1-2-3 N4" sheetId="29" r:id="rId6"/>
    <sheet name="R-Pup1 N5" sheetId="25" r:id="rId7"/>
    <sheet name="R-Pup2 N5" sheetId="26" r:id="rId8"/>
    <sheet name="R-Pup3 N5" sheetId="27" r:id="rId9"/>
    <sheet name="R-Jeugd F " sheetId="35" r:id="rId10"/>
    <sheet name="R-Junior F" sheetId="34" r:id="rId11"/>
    <sheet name="R-instap N5 en N6" sheetId="23" r:id="rId12"/>
    <sheet name="W1-B2" sheetId="12" state="hidden" r:id="rId13"/>
    <sheet name="W2-B1" sheetId="13" state="hidden" r:id="rId14"/>
    <sheet name="W2-B2" sheetId="14" state="hidden" r:id="rId15"/>
    <sheet name="R-Pup 1-2-3 N6" sheetId="31" r:id="rId16"/>
    <sheet name="R-Jeugd 1 G " sheetId="36" r:id="rId17"/>
    <sheet name="R-Jeugd 2 G" sheetId="24" r:id="rId18"/>
    <sheet name="R-Junior E" sheetId="33" r:id="rId19"/>
    <sheet name="W3-B1" sheetId="15" state="hidden" r:id="rId20"/>
    <sheet name="W3-B2" sheetId="16" state="hidden" r:id="rId21"/>
    <sheet name="W4-B1" sheetId="17" state="hidden" r:id="rId22"/>
    <sheet name="W4-B2" sheetId="18" state="hidden" r:id="rId23"/>
    <sheet name="R4-B2" sheetId="28" state="hidden" r:id="rId24"/>
    <sheet name="W5-B1" sheetId="19" state="hidden" r:id="rId25"/>
    <sheet name="W5-B2" sheetId="20" state="hidden" r:id="rId26"/>
    <sheet name="W6-B1" sheetId="21" state="hidden" r:id="rId27"/>
    <sheet name="W6-B2" sheetId="22" state="hidden" r:id="rId28"/>
    <sheet name="R-Senior DE" sheetId="32" r:id="rId29"/>
    <sheet name="Medailles maart 2024" sheetId="11" state="hidden" r:id="rId30"/>
  </sheets>
  <externalReferences>
    <externalReference r:id="rId31"/>
  </externalReferences>
  <definedNames>
    <definedName name="_xlnm._FilterDatabase" localSheetId="3" hidden="1">'Alle namen en totalen'!$A$1:$T$275</definedName>
    <definedName name="_xlnm._FilterDatabase" localSheetId="2" hidden="1">'Diplomabestand individueel'!$A$1:$AC$311</definedName>
    <definedName name="_xlnm._FilterDatabase" localSheetId="0" hidden="1">'Input individueel'!$A$1:$AN$275</definedName>
    <definedName name="_xlnm._FilterDatabase" localSheetId="23" hidden="1">'R4-B2'!$A$2:$WWI$26</definedName>
    <definedName name="_xlnm._FilterDatabase" localSheetId="11" hidden="1">'R-instap N5 en N6'!$A$2:$WWI$30</definedName>
    <definedName name="_xlnm._FilterDatabase" localSheetId="16" hidden="1">'R-Jeugd 1 G '!$A$2:$WWI$23</definedName>
    <definedName name="_xlnm._FilterDatabase" localSheetId="17" hidden="1">'R-Jeugd 2 G'!$A$2:$WWI$16</definedName>
    <definedName name="_xlnm._FilterDatabase" localSheetId="9" hidden="1">'R-Jeugd F '!$A$2:$WWI$19</definedName>
    <definedName name="_xlnm._FilterDatabase" localSheetId="18" hidden="1">'R-Junior E'!$A$2:$WWI$30</definedName>
    <definedName name="_xlnm._FilterDatabase" localSheetId="10" hidden="1">'R-Junior F'!$A$2:$WWI$27</definedName>
    <definedName name="_xlnm._FilterDatabase" localSheetId="5" hidden="1">'R-MB Pup 1-2-3 N4'!$A$2:$WWI$8</definedName>
    <definedName name="_xlnm._FilterDatabase" localSheetId="15" hidden="1">'R-Pup 1-2-3 N6'!$A$2:$WWI$21</definedName>
    <definedName name="_xlnm._FilterDatabase" localSheetId="6" hidden="1">'R-Pup1 N5'!$A$2:$WWI$23</definedName>
    <definedName name="_xlnm._FilterDatabase" localSheetId="7" hidden="1">'R-Pup2 N5'!$A$2:$WWI$35</definedName>
    <definedName name="_xlnm._FilterDatabase" localSheetId="8" hidden="1">'R-Pup3 N5'!$A$2:$WWI$28</definedName>
    <definedName name="_xlnm._FilterDatabase" localSheetId="28" hidden="1">'R-Senior DE'!$A$2:$WWI$47</definedName>
    <definedName name="_xlnm._FilterDatabase" localSheetId="1" hidden="1">'Tussenbestand individueel'!$A$4:$AH$301</definedName>
    <definedName name="_xlnm._FilterDatabase" localSheetId="4" hidden="1">'W1-B1'!$A$3:$WWJ$28</definedName>
    <definedName name="_xlnm._FilterDatabase" localSheetId="12" hidden="1">'W1-B2'!$A$2:$WWJ$15</definedName>
    <definedName name="_xlnm._FilterDatabase" localSheetId="13" hidden="1">'W2-B1'!$A$2:$WWJ$36</definedName>
    <definedName name="_xlnm._FilterDatabase" localSheetId="14" hidden="1">'W2-B2'!$A$2:$WWJ$19</definedName>
    <definedName name="_xlnm._FilterDatabase" localSheetId="19" hidden="1">'W3-B1'!$A$2:$WWJ$36</definedName>
    <definedName name="_xlnm._FilterDatabase" localSheetId="20" hidden="1">'W3-B2'!$A$2:$WWJ$38</definedName>
    <definedName name="_xlnm._FilterDatabase" localSheetId="21" hidden="1">'W4-B1'!$A$2:$WWJ$38</definedName>
    <definedName name="_xlnm._FilterDatabase" localSheetId="22" hidden="1">'W4-B2'!$A$2:$WWJ$34</definedName>
    <definedName name="_xlnm._FilterDatabase" localSheetId="24" hidden="1">'W5-B1'!$A$2:$WWJ$38</definedName>
    <definedName name="_xlnm._FilterDatabase" localSheetId="25" hidden="1">'W5-B2'!$A$2:$WWJ$23</definedName>
    <definedName name="_xlnm._FilterDatabase" localSheetId="26" hidden="1">'W6-B1'!$A$2:$WWJ$40</definedName>
    <definedName name="_xlnm._FilterDatabase" localSheetId="27" hidden="1">'W6-B2'!$A$2:$WWJ$36</definedName>
    <definedName name="_xlnm.Print_Area" localSheetId="23">'R4-B2'!$A$2:$O$27</definedName>
    <definedName name="_xlnm.Print_Area" localSheetId="11">'R-instap N5 en N6'!$A$2:$O$31</definedName>
    <definedName name="_xlnm.Print_Area" localSheetId="16">'R-Jeugd 1 G '!$A$2:$O$23</definedName>
    <definedName name="_xlnm.Print_Area" localSheetId="17">'R-Jeugd 2 G'!$A$2:$O$17</definedName>
    <definedName name="_xlnm.Print_Area" localSheetId="9">'R-Jeugd F '!$A$2:$O$20</definedName>
    <definedName name="_xlnm.Print_Area" localSheetId="18">'R-Junior E'!$A$2:$O$31</definedName>
    <definedName name="_xlnm.Print_Area" localSheetId="10">'R-Junior F'!$A$2:$O$28</definedName>
    <definedName name="_xlnm.Print_Area" localSheetId="5">'R-MB Pup 1-2-3 N4'!$A$2:$O$44</definedName>
    <definedName name="_xlnm.Print_Area" localSheetId="15">'R-Pup 1-2-3 N6'!$A$2:$O$43</definedName>
    <definedName name="_xlnm.Print_Area" localSheetId="6">'R-Pup1 N5'!$A$2:$O$24</definedName>
    <definedName name="_xlnm.Print_Area" localSheetId="7">'R-Pup2 N5'!$A$2:$O$36</definedName>
    <definedName name="_xlnm.Print_Area" localSheetId="8">'R-Pup3 N5'!$A$2:$O$29</definedName>
    <definedName name="_xlnm.Print_Area" localSheetId="28">'R-Senior DE'!$A$2:$O$48</definedName>
    <definedName name="Volgorde_A2" localSheetId="3">[1]Namenlijst!$X$3</definedName>
    <definedName name="Volgorde_A2">[1]Namenlijst!$X$3</definedName>
    <definedName name="Volgorde_B2" localSheetId="3">[1]Namenlijst!$X$6</definedName>
    <definedName name="Volgorde_B2">[1]Namenlijst!$X$6</definedName>
    <definedName name="Volgorde_C2" localSheetId="3">[1]Namenlijst!$X$7</definedName>
    <definedName name="Volgorde_C2">[1]Namenlijst!$X$7</definedName>
    <definedName name="Volgorde_D2" localSheetId="3">[1]Namenlijst!$X$8</definedName>
    <definedName name="Volgorde_D2">[1]Namenlijst!$X$8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5" i="7" l="1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F11" i="24"/>
  <c r="H11" i="24"/>
  <c r="F16" i="24"/>
  <c r="H16" i="24"/>
  <c r="F8" i="24"/>
  <c r="H8" i="24"/>
  <c r="F13" i="24"/>
  <c r="H13" i="24"/>
  <c r="F12" i="24"/>
  <c r="H12" i="24"/>
  <c r="H10" i="36"/>
  <c r="F10" i="36"/>
  <c r="H12" i="36"/>
  <c r="F12" i="36"/>
  <c r="H17" i="36"/>
  <c r="F17" i="36"/>
  <c r="H8" i="36"/>
  <c r="F8" i="36"/>
  <c r="H13" i="36"/>
  <c r="F13" i="36"/>
  <c r="H7" i="36"/>
  <c r="F7" i="36"/>
  <c r="H15" i="36"/>
  <c r="F15" i="36"/>
  <c r="H5" i="36"/>
  <c r="F5" i="36"/>
  <c r="H9" i="36"/>
  <c r="F9" i="36"/>
  <c r="H23" i="36"/>
  <c r="F23" i="36"/>
  <c r="H18" i="36"/>
  <c r="F18" i="36"/>
  <c r="H20" i="36"/>
  <c r="F20" i="36"/>
  <c r="H16" i="36"/>
  <c r="F16" i="36"/>
  <c r="H21" i="36"/>
  <c r="F21" i="36"/>
  <c r="H4" i="36"/>
  <c r="F4" i="36"/>
  <c r="H11" i="36"/>
  <c r="F11" i="36"/>
  <c r="H6" i="36"/>
  <c r="F6" i="36"/>
  <c r="H22" i="36"/>
  <c r="F22" i="36"/>
  <c r="H19" i="36"/>
  <c r="F19" i="36"/>
  <c r="H14" i="36"/>
  <c r="F14" i="36"/>
  <c r="H9" i="35"/>
  <c r="F9" i="35"/>
  <c r="H10" i="35"/>
  <c r="F10" i="35"/>
  <c r="H7" i="35"/>
  <c r="F7" i="35"/>
  <c r="H8" i="35"/>
  <c r="F8" i="35"/>
  <c r="H12" i="35"/>
  <c r="F12" i="35"/>
  <c r="H5" i="35"/>
  <c r="F5" i="35"/>
  <c r="H11" i="35"/>
  <c r="F11" i="35"/>
  <c r="H14" i="35"/>
  <c r="F14" i="35"/>
  <c r="H16" i="35"/>
  <c r="F16" i="35"/>
  <c r="H4" i="35"/>
  <c r="F4" i="35"/>
  <c r="H18" i="35"/>
  <c r="F18" i="35"/>
  <c r="H19" i="35"/>
  <c r="F19" i="35"/>
  <c r="H6" i="35"/>
  <c r="F6" i="35"/>
  <c r="H15" i="35"/>
  <c r="F15" i="35"/>
  <c r="H17" i="35"/>
  <c r="F17" i="35"/>
  <c r="H13" i="35"/>
  <c r="F13" i="35"/>
  <c r="F7" i="24"/>
  <c r="H7" i="24"/>
  <c r="F4" i="24"/>
  <c r="H4" i="24"/>
  <c r="F9" i="24"/>
  <c r="H9" i="24"/>
  <c r="F5" i="24"/>
  <c r="H5" i="24"/>
  <c r="F27" i="34"/>
  <c r="H27" i="34"/>
  <c r="F16" i="23"/>
  <c r="H16" i="23"/>
  <c r="F6" i="23"/>
  <c r="H6" i="23"/>
  <c r="F4" i="23"/>
  <c r="H4" i="23"/>
  <c r="F10" i="23"/>
  <c r="H10" i="23"/>
  <c r="F11" i="23"/>
  <c r="H11" i="23"/>
  <c r="F13" i="23"/>
  <c r="H13" i="23"/>
  <c r="F12" i="23"/>
  <c r="H12" i="23"/>
  <c r="F15" i="23"/>
  <c r="H15" i="23"/>
  <c r="F7" i="23"/>
  <c r="H7" i="23"/>
  <c r="F4" i="31"/>
  <c r="H4" i="31"/>
  <c r="F7" i="31"/>
  <c r="H7" i="31"/>
  <c r="F5" i="31"/>
  <c r="H5" i="31"/>
  <c r="F15" i="29"/>
  <c r="H15" i="29"/>
  <c r="F17" i="29"/>
  <c r="H17" i="29"/>
  <c r="F19" i="29"/>
  <c r="H19" i="29"/>
  <c r="F14" i="29"/>
  <c r="H14" i="29"/>
  <c r="F16" i="29"/>
  <c r="H16" i="29"/>
  <c r="F24" i="29"/>
  <c r="H24" i="29"/>
  <c r="F6" i="29"/>
  <c r="H6" i="2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" i="9"/>
  <c r="I18" i="35" l="1"/>
  <c r="I6" i="35"/>
  <c r="I12" i="35"/>
  <c r="I17" i="35"/>
  <c r="I11" i="35"/>
  <c r="I16" i="35"/>
  <c r="I4" i="36"/>
  <c r="I8" i="36"/>
  <c r="I23" i="36"/>
  <c r="I17" i="36"/>
  <c r="I10" i="36"/>
  <c r="G19" i="36"/>
  <c r="I22" i="36"/>
  <c r="I14" i="36"/>
  <c r="G16" i="36"/>
  <c r="I18" i="36"/>
  <c r="I6" i="36"/>
  <c r="G5" i="36"/>
  <c r="I7" i="36"/>
  <c r="I16" i="36"/>
  <c r="I20" i="36"/>
  <c r="G11" i="36"/>
  <c r="I21" i="36"/>
  <c r="G13" i="36"/>
  <c r="I11" i="36"/>
  <c r="G15" i="36"/>
  <c r="I13" i="36"/>
  <c r="I19" i="36"/>
  <c r="G9" i="36"/>
  <c r="G12" i="36"/>
  <c r="I15" i="36"/>
  <c r="I5" i="36"/>
  <c r="G18" i="36"/>
  <c r="I9" i="36"/>
  <c r="I12" i="36"/>
  <c r="I19" i="35"/>
  <c r="I8" i="35"/>
  <c r="I5" i="35"/>
  <c r="I14" i="35"/>
  <c r="I15" i="35"/>
  <c r="I4" i="35"/>
  <c r="G10" i="35"/>
  <c r="I13" i="35"/>
  <c r="I9" i="35"/>
  <c r="I7" i="35"/>
  <c r="I10" i="35"/>
  <c r="G14" i="36"/>
  <c r="G22" i="36"/>
  <c r="G6" i="36"/>
  <c r="G4" i="36"/>
  <c r="G21" i="36"/>
  <c r="G20" i="36"/>
  <c r="G23" i="36"/>
  <c r="G7" i="36"/>
  <c r="G8" i="36"/>
  <c r="G17" i="36"/>
  <c r="G10" i="36"/>
  <c r="G15" i="35"/>
  <c r="G5" i="35"/>
  <c r="G17" i="35"/>
  <c r="G6" i="35"/>
  <c r="G18" i="35"/>
  <c r="G16" i="35"/>
  <c r="G11" i="35"/>
  <c r="G12" i="35"/>
  <c r="G7" i="35"/>
  <c r="G9" i="35"/>
  <c r="G13" i="35"/>
  <c r="G19" i="35"/>
  <c r="G8" i="35"/>
  <c r="G4" i="35"/>
  <c r="G14" i="35"/>
  <c r="H9" i="34" l="1"/>
  <c r="F9" i="34"/>
  <c r="H15" i="34"/>
  <c r="F15" i="34"/>
  <c r="H11" i="34"/>
  <c r="F11" i="34"/>
  <c r="H24" i="34"/>
  <c r="F24" i="34"/>
  <c r="H23" i="34"/>
  <c r="F23" i="34"/>
  <c r="H6" i="34"/>
  <c r="F6" i="34"/>
  <c r="H22" i="34"/>
  <c r="F22" i="34"/>
  <c r="H12" i="34"/>
  <c r="F12" i="34"/>
  <c r="H13" i="34"/>
  <c r="F13" i="34"/>
  <c r="H5" i="34"/>
  <c r="F5" i="34"/>
  <c r="H21" i="34"/>
  <c r="F21" i="34"/>
  <c r="H7" i="34"/>
  <c r="F7" i="34"/>
  <c r="H18" i="34"/>
  <c r="F18" i="34"/>
  <c r="H19" i="34"/>
  <c r="F19" i="34"/>
  <c r="H20" i="34"/>
  <c r="F20" i="34"/>
  <c r="H16" i="34"/>
  <c r="F16" i="34"/>
  <c r="H8" i="34"/>
  <c r="F8" i="34"/>
  <c r="H25" i="34"/>
  <c r="F25" i="34"/>
  <c r="H26" i="34"/>
  <c r="F26" i="34"/>
  <c r="H17" i="34"/>
  <c r="F17" i="34"/>
  <c r="H4" i="34"/>
  <c r="F4" i="34"/>
  <c r="H14" i="34"/>
  <c r="F14" i="34"/>
  <c r="H10" i="34"/>
  <c r="F10" i="34"/>
  <c r="G27" i="34" l="1"/>
  <c r="I27" i="34"/>
  <c r="I4" i="34"/>
  <c r="I25" i="34"/>
  <c r="I10" i="34"/>
  <c r="I26" i="34"/>
  <c r="I14" i="34"/>
  <c r="I17" i="34"/>
  <c r="G20" i="34"/>
  <c r="G25" i="34"/>
  <c r="I23" i="34"/>
  <c r="I9" i="34"/>
  <c r="I11" i="34"/>
  <c r="I24" i="34"/>
  <c r="G10" i="34"/>
  <c r="G4" i="34"/>
  <c r="I6" i="34"/>
  <c r="I15" i="34"/>
  <c r="G12" i="34"/>
  <c r="G22" i="34"/>
  <c r="G6" i="34"/>
  <c r="G23" i="34"/>
  <c r="G24" i="34"/>
  <c r="G11" i="34"/>
  <c r="G15" i="34"/>
  <c r="G9" i="34"/>
  <c r="G14" i="34"/>
  <c r="G17" i="34"/>
  <c r="G26" i="34"/>
  <c r="G8" i="34"/>
  <c r="G16" i="34"/>
  <c r="G19" i="34"/>
  <c r="G18" i="34"/>
  <c r="G7" i="34"/>
  <c r="G21" i="34"/>
  <c r="G5" i="34"/>
  <c r="G13" i="34"/>
  <c r="I8" i="34"/>
  <c r="I16" i="34"/>
  <c r="I20" i="34"/>
  <c r="I19" i="34"/>
  <c r="I18" i="34"/>
  <c r="I7" i="34"/>
  <c r="I21" i="34"/>
  <c r="I5" i="34"/>
  <c r="I13" i="34"/>
  <c r="I12" i="34"/>
  <c r="I22" i="34"/>
  <c r="H7" i="32" l="1"/>
  <c r="F7" i="32"/>
  <c r="H6" i="32"/>
  <c r="F6" i="32"/>
  <c r="H9" i="32"/>
  <c r="F9" i="32"/>
  <c r="H14" i="33"/>
  <c r="F14" i="33"/>
  <c r="H7" i="33"/>
  <c r="F7" i="33"/>
  <c r="H10" i="33"/>
  <c r="F10" i="33"/>
  <c r="H9" i="33"/>
  <c r="F9" i="33"/>
  <c r="H13" i="33"/>
  <c r="F13" i="33"/>
  <c r="H11" i="33"/>
  <c r="F11" i="33"/>
  <c r="H12" i="33"/>
  <c r="F12" i="33"/>
  <c r="H8" i="33"/>
  <c r="F8" i="33"/>
  <c r="H15" i="33"/>
  <c r="F15" i="33"/>
  <c r="H4" i="33"/>
  <c r="F4" i="33"/>
  <c r="H5" i="33"/>
  <c r="F5" i="33"/>
  <c r="H6" i="33"/>
  <c r="F6" i="33"/>
  <c r="R50" i="11"/>
  <c r="H12" i="32"/>
  <c r="F12" i="32"/>
  <c r="H5" i="32"/>
  <c r="F5" i="32"/>
  <c r="H10" i="32"/>
  <c r="F10" i="32"/>
  <c r="H11" i="32"/>
  <c r="F11" i="32"/>
  <c r="H4" i="32"/>
  <c r="F4" i="32"/>
  <c r="H8" i="32"/>
  <c r="F8" i="32"/>
  <c r="H32" i="31"/>
  <c r="F32" i="31"/>
  <c r="H29" i="31"/>
  <c r="F29" i="31"/>
  <c r="H14" i="31"/>
  <c r="F14" i="31"/>
  <c r="H13" i="31"/>
  <c r="F13" i="31"/>
  <c r="H21" i="31"/>
  <c r="F21" i="31"/>
  <c r="H17" i="31"/>
  <c r="F17" i="31"/>
  <c r="H8" i="31"/>
  <c r="F8" i="31"/>
  <c r="H12" i="31"/>
  <c r="F12" i="31"/>
  <c r="H15" i="31"/>
  <c r="F15" i="31"/>
  <c r="H16" i="31"/>
  <c r="F16" i="31"/>
  <c r="H6" i="31"/>
  <c r="F6" i="31"/>
  <c r="H19" i="31"/>
  <c r="F19" i="31"/>
  <c r="H42" i="31"/>
  <c r="F42" i="31"/>
  <c r="H41" i="31"/>
  <c r="F41" i="31"/>
  <c r="H40" i="31"/>
  <c r="F40" i="31"/>
  <c r="H28" i="31"/>
  <c r="F28" i="31"/>
  <c r="H33" i="31"/>
  <c r="F33" i="31"/>
  <c r="H31" i="31"/>
  <c r="F31" i="31"/>
  <c r="H27" i="31"/>
  <c r="F27" i="31"/>
  <c r="H30" i="31"/>
  <c r="F30" i="31"/>
  <c r="H20" i="31"/>
  <c r="F20" i="31"/>
  <c r="H11" i="31"/>
  <c r="F11" i="31"/>
  <c r="H9" i="31"/>
  <c r="F9" i="31"/>
  <c r="H22" i="31"/>
  <c r="F22" i="31"/>
  <c r="H10" i="31"/>
  <c r="F10" i="31"/>
  <c r="H18" i="31"/>
  <c r="F18" i="31"/>
  <c r="H33" i="29"/>
  <c r="F33" i="29"/>
  <c r="H31" i="29"/>
  <c r="F31" i="29"/>
  <c r="H36" i="29"/>
  <c r="F36" i="29"/>
  <c r="H35" i="29"/>
  <c r="F35" i="29"/>
  <c r="H32" i="29"/>
  <c r="F32" i="29"/>
  <c r="H34" i="29"/>
  <c r="F34" i="29"/>
  <c r="H22" i="29"/>
  <c r="F22" i="29"/>
  <c r="H25" i="29"/>
  <c r="F25" i="29"/>
  <c r="H18" i="29"/>
  <c r="F18" i="29"/>
  <c r="H26" i="29"/>
  <c r="F26" i="29"/>
  <c r="H21" i="29"/>
  <c r="F21" i="29"/>
  <c r="H20" i="29"/>
  <c r="F20" i="29"/>
  <c r="H23" i="29"/>
  <c r="F23" i="29"/>
  <c r="H10" i="29"/>
  <c r="F10" i="29"/>
  <c r="H7" i="29"/>
  <c r="F7" i="29"/>
  <c r="H5" i="29"/>
  <c r="F5" i="29"/>
  <c r="H9" i="29"/>
  <c r="F9" i="29"/>
  <c r="H8" i="29"/>
  <c r="F8" i="29"/>
  <c r="H4" i="29"/>
  <c r="F4" i="29"/>
  <c r="H4" i="28"/>
  <c r="F4" i="28"/>
  <c r="H27" i="28"/>
  <c r="F27" i="28"/>
  <c r="H9" i="28"/>
  <c r="F9" i="28"/>
  <c r="H19" i="28"/>
  <c r="F19" i="28"/>
  <c r="H11" i="28"/>
  <c r="F11" i="28"/>
  <c r="H7" i="28"/>
  <c r="F7" i="28"/>
  <c r="H14" i="28"/>
  <c r="F14" i="28"/>
  <c r="H17" i="28"/>
  <c r="F17" i="28"/>
  <c r="H24" i="28"/>
  <c r="F24" i="28"/>
  <c r="H12" i="28"/>
  <c r="F12" i="28"/>
  <c r="H5" i="28"/>
  <c r="F5" i="28"/>
  <c r="H15" i="28"/>
  <c r="F15" i="28"/>
  <c r="H26" i="28"/>
  <c r="F26" i="28"/>
  <c r="H8" i="28"/>
  <c r="F8" i="28"/>
  <c r="H6" i="28"/>
  <c r="F6" i="28"/>
  <c r="H20" i="28"/>
  <c r="F20" i="28"/>
  <c r="H23" i="28"/>
  <c r="F23" i="28"/>
  <c r="H25" i="28"/>
  <c r="F25" i="28"/>
  <c r="H16" i="28"/>
  <c r="F16" i="28"/>
  <c r="H18" i="28"/>
  <c r="F18" i="28"/>
  <c r="H13" i="28"/>
  <c r="F13" i="28"/>
  <c r="H10" i="28"/>
  <c r="F10" i="28"/>
  <c r="H21" i="28"/>
  <c r="F21" i="28"/>
  <c r="H22" i="28"/>
  <c r="F22" i="28"/>
  <c r="H15" i="27"/>
  <c r="F15" i="27"/>
  <c r="H22" i="27"/>
  <c r="F22" i="27"/>
  <c r="H21" i="27"/>
  <c r="F21" i="27"/>
  <c r="H14" i="27"/>
  <c r="F14" i="27"/>
  <c r="H18" i="27"/>
  <c r="F18" i="27"/>
  <c r="H9" i="27"/>
  <c r="F9" i="27"/>
  <c r="H11" i="27"/>
  <c r="F11" i="27"/>
  <c r="H4" i="27"/>
  <c r="F4" i="27"/>
  <c r="H12" i="27"/>
  <c r="F12" i="27"/>
  <c r="H7" i="27"/>
  <c r="F7" i="27"/>
  <c r="H16" i="27"/>
  <c r="F16" i="27"/>
  <c r="H6" i="27"/>
  <c r="F6" i="27"/>
  <c r="H20" i="27"/>
  <c r="F20" i="27"/>
  <c r="H17" i="27"/>
  <c r="F17" i="27"/>
  <c r="H8" i="27"/>
  <c r="F8" i="27"/>
  <c r="H5" i="27"/>
  <c r="F5" i="27"/>
  <c r="H23" i="27"/>
  <c r="F23" i="27"/>
  <c r="H19" i="27"/>
  <c r="F19" i="27"/>
  <c r="H13" i="27"/>
  <c r="F13" i="27"/>
  <c r="H10" i="27"/>
  <c r="F10" i="27"/>
  <c r="H7" i="26"/>
  <c r="F7" i="26"/>
  <c r="H14" i="26"/>
  <c r="F14" i="26"/>
  <c r="H19" i="26"/>
  <c r="F19" i="26"/>
  <c r="H23" i="26"/>
  <c r="F23" i="26"/>
  <c r="H16" i="26"/>
  <c r="F16" i="26"/>
  <c r="H26" i="26"/>
  <c r="F26" i="26"/>
  <c r="H10" i="26"/>
  <c r="F10" i="26"/>
  <c r="H8" i="26"/>
  <c r="F8" i="26"/>
  <c r="H12" i="26"/>
  <c r="F12" i="26"/>
  <c r="H15" i="26"/>
  <c r="F15" i="26"/>
  <c r="H18" i="26"/>
  <c r="F18" i="26"/>
  <c r="H21" i="26"/>
  <c r="F21" i="26"/>
  <c r="H11" i="26"/>
  <c r="F11" i="26"/>
  <c r="H25" i="26"/>
  <c r="F25" i="26"/>
  <c r="H4" i="26"/>
  <c r="F4" i="26"/>
  <c r="H17" i="26"/>
  <c r="F17" i="26"/>
  <c r="H22" i="26"/>
  <c r="F22" i="26"/>
  <c r="H24" i="26"/>
  <c r="F24" i="26"/>
  <c r="H5" i="26"/>
  <c r="F5" i="26"/>
  <c r="H20" i="26"/>
  <c r="F20" i="26"/>
  <c r="H13" i="26"/>
  <c r="F13" i="26"/>
  <c r="H9" i="26"/>
  <c r="F9" i="26"/>
  <c r="H6" i="26"/>
  <c r="F6" i="26"/>
  <c r="H13" i="25"/>
  <c r="F13" i="25"/>
  <c r="H7" i="25"/>
  <c r="F7" i="25"/>
  <c r="H17" i="25"/>
  <c r="F17" i="25"/>
  <c r="H18" i="25"/>
  <c r="F18" i="25"/>
  <c r="H16" i="25"/>
  <c r="F16" i="25"/>
  <c r="H9" i="25"/>
  <c r="F9" i="25"/>
  <c r="H8" i="25"/>
  <c r="F8" i="25"/>
  <c r="H15" i="25"/>
  <c r="F15" i="25"/>
  <c r="H5" i="25"/>
  <c r="F5" i="25"/>
  <c r="H11" i="25"/>
  <c r="F11" i="25"/>
  <c r="H19" i="25"/>
  <c r="F19" i="25"/>
  <c r="H6" i="25"/>
  <c r="F6" i="25"/>
  <c r="H12" i="25"/>
  <c r="F12" i="25"/>
  <c r="H10" i="25"/>
  <c r="F10" i="25"/>
  <c r="H14" i="25"/>
  <c r="F14" i="25"/>
  <c r="H4" i="25"/>
  <c r="F4" i="25"/>
  <c r="H14" i="24"/>
  <c r="F14" i="24"/>
  <c r="H6" i="24"/>
  <c r="F6" i="24"/>
  <c r="H15" i="24"/>
  <c r="F15" i="24"/>
  <c r="H10" i="24"/>
  <c r="F10" i="24"/>
  <c r="H25" i="23"/>
  <c r="F25" i="23"/>
  <c r="H29" i="23"/>
  <c r="F29" i="23"/>
  <c r="H26" i="23"/>
  <c r="F26" i="23"/>
  <c r="H30" i="23"/>
  <c r="F30" i="23"/>
  <c r="H28" i="23"/>
  <c r="F28" i="23"/>
  <c r="H23" i="23"/>
  <c r="F23" i="23"/>
  <c r="H22" i="23"/>
  <c r="F22" i="23"/>
  <c r="H24" i="23"/>
  <c r="F24" i="23"/>
  <c r="H27" i="23"/>
  <c r="F27" i="23"/>
  <c r="H5" i="23"/>
  <c r="F5" i="23"/>
  <c r="H8" i="23"/>
  <c r="F8" i="23"/>
  <c r="H9" i="23"/>
  <c r="F9" i="23"/>
  <c r="H14" i="23"/>
  <c r="F14" i="23"/>
  <c r="AA14" i="23"/>
  <c r="I6" i="29" l="1"/>
  <c r="I4" i="29"/>
  <c r="I8" i="29"/>
  <c r="I9" i="29"/>
  <c r="I5" i="29"/>
  <c r="I7" i="29"/>
  <c r="I10" i="29"/>
  <c r="G4" i="29"/>
  <c r="G6" i="29"/>
  <c r="G8" i="29"/>
  <c r="G9" i="29"/>
  <c r="G5" i="29"/>
  <c r="G7" i="29"/>
  <c r="G10" i="29"/>
  <c r="G7" i="31"/>
  <c r="G4" i="31"/>
  <c r="G5" i="31"/>
  <c r="I5" i="31"/>
  <c r="I7" i="31"/>
  <c r="I4" i="31"/>
  <c r="G11" i="24"/>
  <c r="G12" i="24"/>
  <c r="G8" i="24"/>
  <c r="G16" i="24"/>
  <c r="G13" i="24"/>
  <c r="I11" i="24"/>
  <c r="I12" i="24"/>
  <c r="I13" i="24"/>
  <c r="I8" i="24"/>
  <c r="I16" i="24"/>
  <c r="G4" i="24"/>
  <c r="G5" i="24"/>
  <c r="G9" i="24"/>
  <c r="G7" i="24"/>
  <c r="I7" i="24"/>
  <c r="I4" i="24"/>
  <c r="I5" i="24"/>
  <c r="I9" i="24"/>
  <c r="I15" i="23"/>
  <c r="I7" i="23"/>
  <c r="I13" i="23"/>
  <c r="I16" i="23"/>
  <c r="I11" i="23"/>
  <c r="I12" i="23"/>
  <c r="I4" i="23"/>
  <c r="I10" i="23"/>
  <c r="I6" i="23"/>
  <c r="G15" i="23"/>
  <c r="G10" i="23"/>
  <c r="G11" i="23"/>
  <c r="G13" i="23"/>
  <c r="G7" i="23"/>
  <c r="G12" i="23"/>
  <c r="G6" i="23"/>
  <c r="G4" i="23"/>
  <c r="G16" i="23"/>
  <c r="I16" i="29"/>
  <c r="I15" i="29"/>
  <c r="I19" i="29"/>
  <c r="I17" i="29"/>
  <c r="I24" i="29"/>
  <c r="I14" i="29"/>
  <c r="G17" i="29"/>
  <c r="G14" i="29"/>
  <c r="G19" i="29"/>
  <c r="G24" i="29"/>
  <c r="G16" i="29"/>
  <c r="G15" i="29"/>
  <c r="I6" i="33"/>
  <c r="I8" i="33"/>
  <c r="G13" i="33"/>
  <c r="I14" i="33"/>
  <c r="I4" i="33"/>
  <c r="G12" i="33"/>
  <c r="I11" i="33"/>
  <c r="G10" i="33"/>
  <c r="I7" i="33"/>
  <c r="I9" i="33"/>
  <c r="I15" i="33"/>
  <c r="I13" i="33"/>
  <c r="I5" i="33"/>
  <c r="I12" i="33"/>
  <c r="I10" i="33"/>
  <c r="G9" i="32"/>
  <c r="G6" i="32"/>
  <c r="G7" i="32"/>
  <c r="I9" i="32"/>
  <c r="I6" i="32"/>
  <c r="I7" i="32"/>
  <c r="G6" i="33"/>
  <c r="G4" i="33"/>
  <c r="G8" i="33"/>
  <c r="G11" i="33"/>
  <c r="G9" i="33"/>
  <c r="G7" i="33"/>
  <c r="G14" i="33"/>
  <c r="G5" i="33"/>
  <c r="G15" i="33"/>
  <c r="I5" i="32"/>
  <c r="I11" i="32"/>
  <c r="I10" i="32"/>
  <c r="I12" i="32"/>
  <c r="I8" i="32"/>
  <c r="I4" i="32"/>
  <c r="G8" i="32"/>
  <c r="G4" i="32"/>
  <c r="G11" i="32"/>
  <c r="G10" i="32"/>
  <c r="G5" i="32"/>
  <c r="G12" i="32"/>
  <c r="I32" i="31"/>
  <c r="I29" i="31"/>
  <c r="G29" i="31"/>
  <c r="G32" i="31"/>
  <c r="G34" i="29"/>
  <c r="I6" i="31"/>
  <c r="I14" i="31"/>
  <c r="I13" i="31"/>
  <c r="I19" i="31"/>
  <c r="G12" i="31"/>
  <c r="G8" i="31"/>
  <c r="G17" i="31"/>
  <c r="G21" i="31"/>
  <c r="G13" i="31"/>
  <c r="G14" i="31"/>
  <c r="I15" i="31"/>
  <c r="I10" i="31"/>
  <c r="I16" i="31"/>
  <c r="I12" i="31"/>
  <c r="I8" i="31"/>
  <c r="I17" i="31"/>
  <c r="I21" i="31"/>
  <c r="G19" i="31"/>
  <c r="G6" i="31"/>
  <c r="G16" i="31"/>
  <c r="G15" i="31"/>
  <c r="I20" i="31"/>
  <c r="I34" i="29"/>
  <c r="G32" i="29"/>
  <c r="G36" i="29"/>
  <c r="I31" i="29"/>
  <c r="I33" i="29"/>
  <c r="G35" i="29"/>
  <c r="I35" i="29"/>
  <c r="I28" i="31"/>
  <c r="I23" i="29"/>
  <c r="I21" i="29"/>
  <c r="I36" i="29"/>
  <c r="I18" i="31"/>
  <c r="I11" i="31"/>
  <c r="I33" i="31"/>
  <c r="I9" i="31"/>
  <c r="I30" i="31"/>
  <c r="I31" i="31"/>
  <c r="I40" i="31"/>
  <c r="I42" i="31"/>
  <c r="I22" i="31"/>
  <c r="I27" i="31"/>
  <c r="I41" i="31"/>
  <c r="G18" i="31"/>
  <c r="G10" i="31"/>
  <c r="G22" i="31"/>
  <c r="G9" i="31"/>
  <c r="G11" i="31"/>
  <c r="G20" i="31"/>
  <c r="G30" i="31"/>
  <c r="G27" i="31"/>
  <c r="G31" i="31"/>
  <c r="G33" i="31"/>
  <c r="G28" i="31"/>
  <c r="G40" i="31"/>
  <c r="G41" i="31"/>
  <c r="G42" i="31"/>
  <c r="I32" i="29"/>
  <c r="G31" i="29"/>
  <c r="G33" i="29"/>
  <c r="I22" i="29"/>
  <c r="G25" i="29"/>
  <c r="I25" i="29"/>
  <c r="G23" i="29"/>
  <c r="G26" i="29"/>
  <c r="G18" i="29"/>
  <c r="I20" i="29"/>
  <c r="I26" i="29"/>
  <c r="I18" i="29"/>
  <c r="G21" i="29"/>
  <c r="G20" i="29"/>
  <c r="G22" i="29"/>
  <c r="I21" i="28"/>
  <c r="I9" i="28"/>
  <c r="I22" i="28"/>
  <c r="I18" i="28"/>
  <c r="I20" i="28"/>
  <c r="I15" i="28"/>
  <c r="I17" i="28"/>
  <c r="I19" i="28"/>
  <c r="I16" i="28"/>
  <c r="I6" i="28"/>
  <c r="I5" i="28"/>
  <c r="I13" i="28"/>
  <c r="I23" i="28"/>
  <c r="I26" i="28"/>
  <c r="I24" i="28"/>
  <c r="I11" i="28"/>
  <c r="I4" i="28"/>
  <c r="I14" i="28"/>
  <c r="I10" i="28"/>
  <c r="I25" i="28"/>
  <c r="I8" i="28"/>
  <c r="I12" i="28"/>
  <c r="I7" i="28"/>
  <c r="I27" i="28"/>
  <c r="G22" i="28"/>
  <c r="G21" i="28"/>
  <c r="G10" i="28"/>
  <c r="G13" i="28"/>
  <c r="G18" i="28"/>
  <c r="G16" i="28"/>
  <c r="G25" i="28"/>
  <c r="G23" i="28"/>
  <c r="G20" i="28"/>
  <c r="G6" i="28"/>
  <c r="G8" i="28"/>
  <c r="G26" i="28"/>
  <c r="G15" i="28"/>
  <c r="G5" i="28"/>
  <c r="G12" i="28"/>
  <c r="G24" i="28"/>
  <c r="G17" i="28"/>
  <c r="G14" i="28"/>
  <c r="G7" i="28"/>
  <c r="G11" i="28"/>
  <c r="G19" i="28"/>
  <c r="G9" i="28"/>
  <c r="G27" i="28"/>
  <c r="G4" i="28"/>
  <c r="I12" i="26"/>
  <c r="I10" i="27"/>
  <c r="I23" i="27"/>
  <c r="I4" i="27"/>
  <c r="I19" i="27"/>
  <c r="I17" i="27"/>
  <c r="I6" i="27"/>
  <c r="I12" i="27"/>
  <c r="I18" i="27"/>
  <c r="I22" i="27"/>
  <c r="I13" i="27"/>
  <c r="I8" i="27"/>
  <c r="I7" i="27"/>
  <c r="I9" i="27"/>
  <c r="I21" i="27"/>
  <c r="I5" i="27"/>
  <c r="I20" i="27"/>
  <c r="I16" i="27"/>
  <c r="I11" i="27"/>
  <c r="I14" i="27"/>
  <c r="I15" i="27"/>
  <c r="G10" i="27"/>
  <c r="G5" i="27"/>
  <c r="G6" i="27"/>
  <c r="G18" i="27"/>
  <c r="G22" i="27"/>
  <c r="G13" i="27"/>
  <c r="G8" i="27"/>
  <c r="G7" i="27"/>
  <c r="G9" i="27"/>
  <c r="G21" i="27"/>
  <c r="G12" i="27"/>
  <c r="G19" i="27"/>
  <c r="G17" i="27"/>
  <c r="G16" i="27"/>
  <c r="G11" i="27"/>
  <c r="G14" i="27"/>
  <c r="G15" i="27"/>
  <c r="G23" i="27"/>
  <c r="G20" i="27"/>
  <c r="G4" i="27"/>
  <c r="I15" i="26"/>
  <c r="G10" i="26"/>
  <c r="I26" i="26"/>
  <c r="I10" i="26"/>
  <c r="G23" i="26"/>
  <c r="I19" i="26"/>
  <c r="I7" i="26"/>
  <c r="I16" i="26"/>
  <c r="I8" i="26"/>
  <c r="I23" i="26"/>
  <c r="I14" i="26"/>
  <c r="G12" i="26"/>
  <c r="G26" i="26"/>
  <c r="G16" i="26"/>
  <c r="G19" i="26"/>
  <c r="G14" i="26"/>
  <c r="G7" i="26"/>
  <c r="G15" i="26"/>
  <c r="G8" i="26"/>
  <c r="I13" i="26"/>
  <c r="I22" i="26"/>
  <c r="I20" i="26"/>
  <c r="I17" i="26"/>
  <c r="I11" i="26"/>
  <c r="I6" i="26"/>
  <c r="I9" i="26"/>
  <c r="I24" i="26"/>
  <c r="I25" i="26"/>
  <c r="I18" i="26"/>
  <c r="I5" i="26"/>
  <c r="I4" i="26"/>
  <c r="I21" i="26"/>
  <c r="G6" i="26"/>
  <c r="G9" i="26"/>
  <c r="G13" i="26"/>
  <c r="G20" i="26"/>
  <c r="G5" i="26"/>
  <c r="G24" i="26"/>
  <c r="G22" i="26"/>
  <c r="G17" i="26"/>
  <c r="G4" i="26"/>
  <c r="G25" i="26"/>
  <c r="G11" i="26"/>
  <c r="G21" i="26"/>
  <c r="G18" i="26"/>
  <c r="I4" i="25"/>
  <c r="I15" i="25"/>
  <c r="I12" i="25"/>
  <c r="I17" i="25"/>
  <c r="I9" i="25"/>
  <c r="I18" i="25"/>
  <c r="I10" i="25"/>
  <c r="I19" i="25"/>
  <c r="I11" i="25"/>
  <c r="I8" i="25"/>
  <c r="I16" i="25"/>
  <c r="I13" i="25"/>
  <c r="I5" i="25"/>
  <c r="I14" i="25"/>
  <c r="I6" i="25"/>
  <c r="I7" i="25"/>
  <c r="G4" i="25"/>
  <c r="G14" i="25"/>
  <c r="G10" i="25"/>
  <c r="G12" i="25"/>
  <c r="G6" i="25"/>
  <c r="G19" i="25"/>
  <c r="G11" i="25"/>
  <c r="G5" i="25"/>
  <c r="G15" i="25"/>
  <c r="G8" i="25"/>
  <c r="G9" i="25"/>
  <c r="G16" i="25"/>
  <c r="G18" i="25"/>
  <c r="G17" i="25"/>
  <c r="G7" i="25"/>
  <c r="G13" i="25"/>
  <c r="I14" i="24"/>
  <c r="G14" i="24"/>
  <c r="I15" i="24"/>
  <c r="I10" i="24"/>
  <c r="I6" i="24"/>
  <c r="G10" i="24"/>
  <c r="G15" i="24"/>
  <c r="G6" i="24"/>
  <c r="I22" i="23"/>
  <c r="G23" i="23"/>
  <c r="I27" i="23"/>
  <c r="G22" i="23"/>
  <c r="I23" i="23"/>
  <c r="G30" i="23"/>
  <c r="I26" i="23"/>
  <c r="G24" i="23"/>
  <c r="I30" i="23"/>
  <c r="G27" i="23"/>
  <c r="I24" i="23"/>
  <c r="G28" i="23"/>
  <c r="G29" i="23"/>
  <c r="I25" i="23"/>
  <c r="I28" i="23"/>
  <c r="G26" i="23"/>
  <c r="I29" i="23"/>
  <c r="G25" i="23"/>
  <c r="I5" i="23"/>
  <c r="G9" i="23"/>
  <c r="I8" i="23"/>
  <c r="I14" i="23"/>
  <c r="G5" i="23"/>
  <c r="AA16" i="23"/>
  <c r="G8" i="23"/>
  <c r="I9" i="23"/>
  <c r="AA15" i="23"/>
  <c r="G14" i="23"/>
  <c r="AA4" i="23"/>
  <c r="F275" i="9" l="1"/>
  <c r="D275" i="9"/>
  <c r="C275" i="9"/>
  <c r="F274" i="9"/>
  <c r="D274" i="9"/>
  <c r="C274" i="9"/>
  <c r="F273" i="9"/>
  <c r="D273" i="9"/>
  <c r="C273" i="9"/>
  <c r="F272" i="9"/>
  <c r="D272" i="9"/>
  <c r="C272" i="9"/>
  <c r="F271" i="9"/>
  <c r="D271" i="9"/>
  <c r="C271" i="9"/>
  <c r="F270" i="9"/>
  <c r="D270" i="9"/>
  <c r="C270" i="9"/>
  <c r="F269" i="9"/>
  <c r="D269" i="9"/>
  <c r="C269" i="9"/>
  <c r="F268" i="9"/>
  <c r="D268" i="9"/>
  <c r="C268" i="9"/>
  <c r="F267" i="9"/>
  <c r="D267" i="9"/>
  <c r="C267" i="9"/>
  <c r="F266" i="9"/>
  <c r="D266" i="9"/>
  <c r="C266" i="9"/>
  <c r="F265" i="9"/>
  <c r="D265" i="9"/>
  <c r="C265" i="9"/>
  <c r="F264" i="9"/>
  <c r="D264" i="9"/>
  <c r="C264" i="9"/>
  <c r="F263" i="9"/>
  <c r="D263" i="9"/>
  <c r="C263" i="9"/>
  <c r="F262" i="9"/>
  <c r="D262" i="9"/>
  <c r="C262" i="9"/>
  <c r="F261" i="9"/>
  <c r="D261" i="9"/>
  <c r="C261" i="9"/>
  <c r="F260" i="9"/>
  <c r="D260" i="9"/>
  <c r="C260" i="9"/>
  <c r="F259" i="9"/>
  <c r="D259" i="9"/>
  <c r="C259" i="9"/>
  <c r="F258" i="9"/>
  <c r="D258" i="9"/>
  <c r="C258" i="9"/>
  <c r="F257" i="9"/>
  <c r="D257" i="9"/>
  <c r="C257" i="9"/>
  <c r="F256" i="9"/>
  <c r="D256" i="9"/>
  <c r="C256" i="9"/>
  <c r="F255" i="9"/>
  <c r="D255" i="9"/>
  <c r="C255" i="9"/>
  <c r="F254" i="9"/>
  <c r="D254" i="9"/>
  <c r="C254" i="9"/>
  <c r="F253" i="9"/>
  <c r="D253" i="9"/>
  <c r="C253" i="9"/>
  <c r="F252" i="9"/>
  <c r="D252" i="9"/>
  <c r="C252" i="9"/>
  <c r="F251" i="9"/>
  <c r="D251" i="9"/>
  <c r="C251" i="9"/>
  <c r="F250" i="9"/>
  <c r="D250" i="9"/>
  <c r="C250" i="9"/>
  <c r="F249" i="9"/>
  <c r="D249" i="9"/>
  <c r="C249" i="9"/>
  <c r="F248" i="9"/>
  <c r="D248" i="9"/>
  <c r="C248" i="9"/>
  <c r="F247" i="9"/>
  <c r="D247" i="9"/>
  <c r="C247" i="9"/>
  <c r="F246" i="9"/>
  <c r="D246" i="9"/>
  <c r="C246" i="9"/>
  <c r="F245" i="9"/>
  <c r="D245" i="9"/>
  <c r="C245" i="9"/>
  <c r="F244" i="9"/>
  <c r="D244" i="9"/>
  <c r="C244" i="9"/>
  <c r="F243" i="9"/>
  <c r="D243" i="9"/>
  <c r="C243" i="9"/>
  <c r="F242" i="9"/>
  <c r="D242" i="9"/>
  <c r="C242" i="9"/>
  <c r="F241" i="9"/>
  <c r="D241" i="9"/>
  <c r="C241" i="9"/>
  <c r="F240" i="9"/>
  <c r="D240" i="9"/>
  <c r="C240" i="9"/>
  <c r="F239" i="9"/>
  <c r="D239" i="9"/>
  <c r="C239" i="9"/>
  <c r="F238" i="9"/>
  <c r="D238" i="9"/>
  <c r="C238" i="9"/>
  <c r="F237" i="9"/>
  <c r="D237" i="9"/>
  <c r="C237" i="9"/>
  <c r="F236" i="9"/>
  <c r="D236" i="9"/>
  <c r="C236" i="9"/>
  <c r="F235" i="9"/>
  <c r="D235" i="9"/>
  <c r="C235" i="9"/>
  <c r="F234" i="9"/>
  <c r="D234" i="9"/>
  <c r="C234" i="9"/>
  <c r="F233" i="9"/>
  <c r="D233" i="9"/>
  <c r="C233" i="9"/>
  <c r="F232" i="9"/>
  <c r="D232" i="9"/>
  <c r="C232" i="9"/>
  <c r="F231" i="9"/>
  <c r="E4" i="23" s="1"/>
  <c r="D231" i="9"/>
  <c r="D4" i="23" s="1"/>
  <c r="C231" i="9"/>
  <c r="C4" i="23" s="1"/>
  <c r="F230" i="9"/>
  <c r="E6" i="23" s="1"/>
  <c r="D230" i="9"/>
  <c r="D6" i="23" s="1"/>
  <c r="C230" i="9"/>
  <c r="C6" i="23" s="1"/>
  <c r="F229" i="9"/>
  <c r="D229" i="9"/>
  <c r="C229" i="9"/>
  <c r="F228" i="9"/>
  <c r="D228" i="9"/>
  <c r="C228" i="9"/>
  <c r="F227" i="9"/>
  <c r="D227" i="9"/>
  <c r="C227" i="9"/>
  <c r="F226" i="9"/>
  <c r="D226" i="9"/>
  <c r="C226" i="9"/>
  <c r="F225" i="9"/>
  <c r="D225" i="9"/>
  <c r="C225" i="9"/>
  <c r="F224" i="9"/>
  <c r="E7" i="23" s="1"/>
  <c r="D224" i="9"/>
  <c r="D7" i="23" s="1"/>
  <c r="C224" i="9"/>
  <c r="C7" i="23" s="1"/>
  <c r="F223" i="9"/>
  <c r="E15" i="23" s="1"/>
  <c r="D223" i="9"/>
  <c r="D15" i="23" s="1"/>
  <c r="C223" i="9"/>
  <c r="C15" i="23" s="1"/>
  <c r="F222" i="9"/>
  <c r="E12" i="23" s="1"/>
  <c r="D222" i="9"/>
  <c r="D12" i="23" s="1"/>
  <c r="C222" i="9"/>
  <c r="C12" i="23" s="1"/>
  <c r="F221" i="9"/>
  <c r="D221" i="9"/>
  <c r="D13" i="23" s="1"/>
  <c r="C221" i="9"/>
  <c r="C13" i="23" s="1"/>
  <c r="F220" i="9"/>
  <c r="E11" i="23" s="1"/>
  <c r="D220" i="9"/>
  <c r="D11" i="23" s="1"/>
  <c r="C220" i="9"/>
  <c r="C11" i="23" s="1"/>
  <c r="F219" i="9"/>
  <c r="E10" i="23" s="1"/>
  <c r="D219" i="9"/>
  <c r="D10" i="23" s="1"/>
  <c r="C219" i="9"/>
  <c r="C10" i="23" s="1"/>
  <c r="F218" i="9"/>
  <c r="D218" i="9"/>
  <c r="C218" i="9"/>
  <c r="F217" i="9"/>
  <c r="D217" i="9"/>
  <c r="C217" i="9"/>
  <c r="F216" i="9"/>
  <c r="D216" i="9"/>
  <c r="C216" i="9"/>
  <c r="F215" i="9"/>
  <c r="D215" i="9"/>
  <c r="C215" i="9"/>
  <c r="F214" i="9"/>
  <c r="D214" i="9"/>
  <c r="C214" i="9"/>
  <c r="F213" i="9"/>
  <c r="D213" i="9"/>
  <c r="C213" i="9"/>
  <c r="F212" i="9"/>
  <c r="D212" i="9"/>
  <c r="C212" i="9"/>
  <c r="F211" i="9"/>
  <c r="D211" i="9"/>
  <c r="C211" i="9"/>
  <c r="F210" i="9"/>
  <c r="D210" i="9"/>
  <c r="C210" i="9"/>
  <c r="F209" i="9"/>
  <c r="D209" i="9"/>
  <c r="C209" i="9"/>
  <c r="F208" i="9"/>
  <c r="D208" i="9"/>
  <c r="C208" i="9"/>
  <c r="F207" i="9"/>
  <c r="D207" i="9"/>
  <c r="C207" i="9"/>
  <c r="F206" i="9"/>
  <c r="D206" i="9"/>
  <c r="C206" i="9"/>
  <c r="F205" i="9"/>
  <c r="D205" i="9"/>
  <c r="C205" i="9"/>
  <c r="F204" i="9"/>
  <c r="D204" i="9"/>
  <c r="C204" i="9"/>
  <c r="F203" i="9"/>
  <c r="D203" i="9"/>
  <c r="C203" i="9"/>
  <c r="F202" i="9"/>
  <c r="D202" i="9"/>
  <c r="C202" i="9"/>
  <c r="F201" i="9"/>
  <c r="D201" i="9"/>
  <c r="C201" i="9"/>
  <c r="F200" i="9"/>
  <c r="D200" i="9"/>
  <c r="C200" i="9"/>
  <c r="F199" i="9"/>
  <c r="D199" i="9"/>
  <c r="C199" i="9"/>
  <c r="F198" i="9"/>
  <c r="D198" i="9"/>
  <c r="C198" i="9"/>
  <c r="F197" i="9"/>
  <c r="D197" i="9"/>
  <c r="C197" i="9"/>
  <c r="F196" i="9"/>
  <c r="E5" i="31" s="1"/>
  <c r="D196" i="9"/>
  <c r="D5" i="31" s="1"/>
  <c r="C196" i="9"/>
  <c r="C5" i="31" s="1"/>
  <c r="F195" i="9"/>
  <c r="E7" i="31" s="1"/>
  <c r="D195" i="9"/>
  <c r="D7" i="31" s="1"/>
  <c r="C195" i="9"/>
  <c r="C7" i="31" s="1"/>
  <c r="F194" i="9"/>
  <c r="E4" i="31" s="1"/>
  <c r="D194" i="9"/>
  <c r="D4" i="31" s="1"/>
  <c r="C194" i="9"/>
  <c r="C4" i="31" s="1"/>
  <c r="F193" i="9"/>
  <c r="D193" i="9"/>
  <c r="C193" i="9"/>
  <c r="F192" i="9"/>
  <c r="D192" i="9"/>
  <c r="C192" i="9"/>
  <c r="F191" i="9"/>
  <c r="D191" i="9"/>
  <c r="C191" i="9"/>
  <c r="F190" i="9"/>
  <c r="D190" i="9"/>
  <c r="C190" i="9"/>
  <c r="F189" i="9"/>
  <c r="D189" i="9"/>
  <c r="C189" i="9"/>
  <c r="F188" i="9"/>
  <c r="D188" i="9"/>
  <c r="C188" i="9"/>
  <c r="F187" i="9"/>
  <c r="D187" i="9"/>
  <c r="C187" i="9"/>
  <c r="F186" i="9"/>
  <c r="D186" i="9"/>
  <c r="C186" i="9"/>
  <c r="F185" i="9"/>
  <c r="D185" i="9"/>
  <c r="C185" i="9"/>
  <c r="F184" i="9"/>
  <c r="D184" i="9"/>
  <c r="C184" i="9"/>
  <c r="F183" i="9"/>
  <c r="D183" i="9"/>
  <c r="C183" i="9"/>
  <c r="F182" i="9"/>
  <c r="D182" i="9"/>
  <c r="C182" i="9"/>
  <c r="F181" i="9"/>
  <c r="D181" i="9"/>
  <c r="C181" i="9"/>
  <c r="F180" i="9"/>
  <c r="D180" i="9"/>
  <c r="C180" i="9"/>
  <c r="F179" i="9"/>
  <c r="D179" i="9"/>
  <c r="C179" i="9"/>
  <c r="F178" i="9"/>
  <c r="D178" i="9"/>
  <c r="C178" i="9"/>
  <c r="F177" i="9"/>
  <c r="D177" i="9"/>
  <c r="C177" i="9"/>
  <c r="F176" i="9"/>
  <c r="D176" i="9"/>
  <c r="C176" i="9"/>
  <c r="F175" i="9"/>
  <c r="D175" i="9"/>
  <c r="C175" i="9"/>
  <c r="F174" i="9"/>
  <c r="E6" i="29" s="1"/>
  <c r="D174" i="9"/>
  <c r="D6" i="29" s="1"/>
  <c r="C174" i="9"/>
  <c r="C6" i="29" s="1"/>
  <c r="F173" i="9"/>
  <c r="D173" i="9"/>
  <c r="C173" i="9"/>
  <c r="F172" i="9"/>
  <c r="D172" i="9"/>
  <c r="C172" i="9"/>
  <c r="C8" i="31" s="1"/>
  <c r="F171" i="9"/>
  <c r="D171" i="9"/>
  <c r="C171" i="9"/>
  <c r="F170" i="9"/>
  <c r="D170" i="9"/>
  <c r="C170" i="9"/>
  <c r="F169" i="9"/>
  <c r="D169" i="9"/>
  <c r="C169" i="9"/>
  <c r="F168" i="9"/>
  <c r="D168" i="9"/>
  <c r="C168" i="9"/>
  <c r="F167" i="9"/>
  <c r="D167" i="9"/>
  <c r="C167" i="9"/>
  <c r="F166" i="9"/>
  <c r="D166" i="9"/>
  <c r="C166" i="9"/>
  <c r="F165" i="9"/>
  <c r="D165" i="9"/>
  <c r="C165" i="9"/>
  <c r="F164" i="9"/>
  <c r="D164" i="9"/>
  <c r="C164" i="9"/>
  <c r="F163" i="9"/>
  <c r="D163" i="9"/>
  <c r="C163" i="9"/>
  <c r="F162" i="9"/>
  <c r="D162" i="9"/>
  <c r="C162" i="9"/>
  <c r="F161" i="9"/>
  <c r="D161" i="9"/>
  <c r="C161" i="9"/>
  <c r="F160" i="9"/>
  <c r="D160" i="9"/>
  <c r="C160" i="9"/>
  <c r="F159" i="9"/>
  <c r="D159" i="9"/>
  <c r="C159" i="9"/>
  <c r="F158" i="9"/>
  <c r="D158" i="9"/>
  <c r="C158" i="9"/>
  <c r="F157" i="9"/>
  <c r="D157" i="9"/>
  <c r="C157" i="9"/>
  <c r="F156" i="9"/>
  <c r="D156" i="9"/>
  <c r="C156" i="9"/>
  <c r="F155" i="9"/>
  <c r="D155" i="9"/>
  <c r="C155" i="9"/>
  <c r="F154" i="9"/>
  <c r="D154" i="9"/>
  <c r="C154" i="9"/>
  <c r="F153" i="9"/>
  <c r="D153" i="9"/>
  <c r="C153" i="9"/>
  <c r="F152" i="9"/>
  <c r="D152" i="9"/>
  <c r="C152" i="9"/>
  <c r="C5" i="23" s="1"/>
  <c r="F151" i="9"/>
  <c r="D151" i="9"/>
  <c r="D8" i="23" s="1"/>
  <c r="C151" i="9"/>
  <c r="F150" i="9"/>
  <c r="D150" i="9"/>
  <c r="C150" i="9"/>
  <c r="F149" i="9"/>
  <c r="D149" i="9"/>
  <c r="C149" i="9"/>
  <c r="F148" i="9"/>
  <c r="D148" i="9"/>
  <c r="C148" i="9"/>
  <c r="F147" i="9"/>
  <c r="D147" i="9"/>
  <c r="C147" i="9"/>
  <c r="F146" i="9"/>
  <c r="D146" i="9"/>
  <c r="C146" i="9"/>
  <c r="F145" i="9"/>
  <c r="D145" i="9"/>
  <c r="C145" i="9"/>
  <c r="F144" i="9"/>
  <c r="D144" i="9"/>
  <c r="C144" i="9"/>
  <c r="F143" i="9"/>
  <c r="D143" i="9"/>
  <c r="C143" i="9"/>
  <c r="F142" i="9"/>
  <c r="D142" i="9"/>
  <c r="C142" i="9"/>
  <c r="F141" i="9"/>
  <c r="D141" i="9"/>
  <c r="C141" i="9"/>
  <c r="F140" i="9"/>
  <c r="D140" i="9"/>
  <c r="C140" i="9"/>
  <c r="F139" i="9"/>
  <c r="D139" i="9"/>
  <c r="C139" i="9"/>
  <c r="F138" i="9"/>
  <c r="D138" i="9"/>
  <c r="C138" i="9"/>
  <c r="F137" i="9"/>
  <c r="D137" i="9"/>
  <c r="C137" i="9"/>
  <c r="F136" i="9"/>
  <c r="D136" i="9"/>
  <c r="C136" i="9"/>
  <c r="F135" i="9"/>
  <c r="D135" i="9"/>
  <c r="C135" i="9"/>
  <c r="F134" i="9"/>
  <c r="D134" i="9"/>
  <c r="C134" i="9"/>
  <c r="F133" i="9"/>
  <c r="D133" i="9"/>
  <c r="C133" i="9"/>
  <c r="F132" i="9"/>
  <c r="D132" i="9"/>
  <c r="C132" i="9"/>
  <c r="F131" i="9"/>
  <c r="D131" i="9"/>
  <c r="D16" i="29" s="1"/>
  <c r="C131" i="9"/>
  <c r="F130" i="9"/>
  <c r="E14" i="29" s="1"/>
  <c r="D130" i="9"/>
  <c r="D14" i="29" s="1"/>
  <c r="C130" i="9"/>
  <c r="F129" i="9"/>
  <c r="D129" i="9"/>
  <c r="C129" i="9"/>
  <c r="F128" i="9"/>
  <c r="E17" i="29" s="1"/>
  <c r="D128" i="9"/>
  <c r="D17" i="29" s="1"/>
  <c r="C128" i="9"/>
  <c r="C17" i="29" s="1"/>
  <c r="F127" i="9"/>
  <c r="D127" i="9"/>
  <c r="C127" i="9"/>
  <c r="F126" i="9"/>
  <c r="D126" i="9"/>
  <c r="C126" i="9"/>
  <c r="F125" i="9"/>
  <c r="D125" i="9"/>
  <c r="C125" i="9"/>
  <c r="F124" i="9"/>
  <c r="D124" i="9"/>
  <c r="C124" i="9"/>
  <c r="F123" i="9"/>
  <c r="D123" i="9"/>
  <c r="C123" i="9"/>
  <c r="F122" i="9"/>
  <c r="D122" i="9"/>
  <c r="C122" i="9"/>
  <c r="F121" i="9"/>
  <c r="D121" i="9"/>
  <c r="C121" i="9"/>
  <c r="F120" i="9"/>
  <c r="D120" i="9"/>
  <c r="C120" i="9"/>
  <c r="F119" i="9"/>
  <c r="E24" i="23" s="1"/>
  <c r="D119" i="9"/>
  <c r="D24" i="23" s="1"/>
  <c r="C119" i="9"/>
  <c r="C24" i="23" s="1"/>
  <c r="F118" i="9"/>
  <c r="D118" i="9"/>
  <c r="C118" i="9"/>
  <c r="F117" i="9"/>
  <c r="D117" i="9"/>
  <c r="C117" i="9"/>
  <c r="F116" i="9"/>
  <c r="D116" i="9"/>
  <c r="C116" i="9"/>
  <c r="F115" i="9"/>
  <c r="D115" i="9"/>
  <c r="C115" i="9"/>
  <c r="F114" i="9"/>
  <c r="D114" i="9"/>
  <c r="C114" i="9"/>
  <c r="F113" i="9"/>
  <c r="D113" i="9"/>
  <c r="C113" i="9"/>
  <c r="F112" i="9"/>
  <c r="D112" i="9"/>
  <c r="C112" i="9"/>
  <c r="F111" i="9"/>
  <c r="D111" i="9"/>
  <c r="C111" i="9"/>
  <c r="F110" i="9"/>
  <c r="D110" i="9"/>
  <c r="C110" i="9"/>
  <c r="F109" i="9"/>
  <c r="D109" i="9"/>
  <c r="C109" i="9"/>
  <c r="F108" i="9"/>
  <c r="D108" i="9"/>
  <c r="C108" i="9"/>
  <c r="F107" i="9"/>
  <c r="D107" i="9"/>
  <c r="C107" i="9"/>
  <c r="F106" i="9"/>
  <c r="D106" i="9"/>
  <c r="C106" i="9"/>
  <c r="F105" i="9"/>
  <c r="D105" i="9"/>
  <c r="C105" i="9"/>
  <c r="F104" i="9"/>
  <c r="D104" i="9"/>
  <c r="C104" i="9"/>
  <c r="F103" i="9"/>
  <c r="D103" i="9"/>
  <c r="C103" i="9"/>
  <c r="F102" i="9"/>
  <c r="E22" i="23" s="1"/>
  <c r="D102" i="9"/>
  <c r="D22" i="23" s="1"/>
  <c r="C102" i="9"/>
  <c r="C22" i="23" s="1"/>
  <c r="F101" i="9"/>
  <c r="D101" i="9"/>
  <c r="C101" i="9"/>
  <c r="F100" i="9"/>
  <c r="D100" i="9"/>
  <c r="C100" i="9"/>
  <c r="F99" i="9"/>
  <c r="D99" i="9"/>
  <c r="C99" i="9"/>
  <c r="F98" i="9"/>
  <c r="D98" i="9"/>
  <c r="C98" i="9"/>
  <c r="F97" i="9"/>
  <c r="D97" i="9"/>
  <c r="C97" i="9"/>
  <c r="F96" i="9"/>
  <c r="D96" i="9"/>
  <c r="C96" i="9"/>
  <c r="F95" i="9"/>
  <c r="E21" i="36" s="1"/>
  <c r="D95" i="9"/>
  <c r="D21" i="36" s="1"/>
  <c r="C95" i="9"/>
  <c r="C21" i="36" s="1"/>
  <c r="F94" i="9"/>
  <c r="D94" i="9"/>
  <c r="C94" i="9"/>
  <c r="F93" i="9"/>
  <c r="D93" i="9"/>
  <c r="D13" i="24" s="1"/>
  <c r="C93" i="9"/>
  <c r="C13" i="24" s="1"/>
  <c r="F92" i="9"/>
  <c r="E8" i="24" s="1"/>
  <c r="D92" i="9"/>
  <c r="D8" i="24" s="1"/>
  <c r="C92" i="9"/>
  <c r="C8" i="24" s="1"/>
  <c r="F91" i="9"/>
  <c r="E16" i="24" s="1"/>
  <c r="D91" i="9"/>
  <c r="D16" i="24" s="1"/>
  <c r="C91" i="9"/>
  <c r="C16" i="24" s="1"/>
  <c r="F90" i="9"/>
  <c r="E11" i="24" s="1"/>
  <c r="D90" i="9"/>
  <c r="D11" i="24" s="1"/>
  <c r="C90" i="9"/>
  <c r="C11" i="24" s="1"/>
  <c r="F89" i="9"/>
  <c r="E23" i="36" s="1"/>
  <c r="D89" i="9"/>
  <c r="D23" i="36" s="1"/>
  <c r="C89" i="9"/>
  <c r="C23" i="36" s="1"/>
  <c r="F88" i="9"/>
  <c r="E18" i="36" s="1"/>
  <c r="D88" i="9"/>
  <c r="D18" i="36" s="1"/>
  <c r="C88" i="9"/>
  <c r="C18" i="36" s="1"/>
  <c r="F87" i="9"/>
  <c r="D87" i="9"/>
  <c r="C87" i="9"/>
  <c r="F86" i="9"/>
  <c r="D86" i="9"/>
  <c r="C86" i="9"/>
  <c r="F85" i="9"/>
  <c r="D85" i="9"/>
  <c r="C85" i="9"/>
  <c r="F84" i="9"/>
  <c r="D84" i="9"/>
  <c r="C84" i="9"/>
  <c r="F83" i="9"/>
  <c r="E10" i="36" s="1"/>
  <c r="D83" i="9"/>
  <c r="D10" i="36" s="1"/>
  <c r="C83" i="9"/>
  <c r="C10" i="36" s="1"/>
  <c r="F82" i="9"/>
  <c r="E12" i="36" s="1"/>
  <c r="D82" i="9"/>
  <c r="D12" i="36" s="1"/>
  <c r="C82" i="9"/>
  <c r="C12" i="36" s="1"/>
  <c r="F81" i="9"/>
  <c r="E17" i="36" s="1"/>
  <c r="D81" i="9"/>
  <c r="D17" i="36" s="1"/>
  <c r="C81" i="9"/>
  <c r="C17" i="36" s="1"/>
  <c r="F80" i="9"/>
  <c r="D80" i="9"/>
  <c r="C80" i="9"/>
  <c r="F79" i="9"/>
  <c r="E4" i="36" s="1"/>
  <c r="D79" i="9"/>
  <c r="D4" i="36" s="1"/>
  <c r="C79" i="9"/>
  <c r="C4" i="36" s="1"/>
  <c r="F78" i="9"/>
  <c r="E11" i="36" s="1"/>
  <c r="D78" i="9"/>
  <c r="D11" i="36" s="1"/>
  <c r="C78" i="9"/>
  <c r="C11" i="36" s="1"/>
  <c r="F77" i="9"/>
  <c r="E6" i="36" s="1"/>
  <c r="D77" i="9"/>
  <c r="D6" i="36" s="1"/>
  <c r="C77" i="9"/>
  <c r="C6" i="36" s="1"/>
  <c r="F76" i="9"/>
  <c r="E8" i="36" s="1"/>
  <c r="D76" i="9"/>
  <c r="D8" i="36" s="1"/>
  <c r="C76" i="9"/>
  <c r="C8" i="36" s="1"/>
  <c r="F75" i="9"/>
  <c r="D75" i="9"/>
  <c r="C75" i="9"/>
  <c r="F74" i="9"/>
  <c r="E7" i="36" s="1"/>
  <c r="D74" i="9"/>
  <c r="D7" i="36" s="1"/>
  <c r="C74" i="9"/>
  <c r="C7" i="36" s="1"/>
  <c r="F73" i="9"/>
  <c r="E15" i="36" s="1"/>
  <c r="D73" i="9"/>
  <c r="D15" i="36" s="1"/>
  <c r="C73" i="9"/>
  <c r="C15" i="36" s="1"/>
  <c r="F72" i="9"/>
  <c r="E5" i="24" s="1"/>
  <c r="D72" i="9"/>
  <c r="D5" i="24" s="1"/>
  <c r="C72" i="9"/>
  <c r="C5" i="24" s="1"/>
  <c r="F71" i="9"/>
  <c r="D71" i="9"/>
  <c r="C71" i="9"/>
  <c r="F70" i="9"/>
  <c r="E22" i="36" s="1"/>
  <c r="D70" i="9"/>
  <c r="D22" i="36" s="1"/>
  <c r="C70" i="9"/>
  <c r="C22" i="36" s="1"/>
  <c r="F69" i="9"/>
  <c r="E19" i="36" s="1"/>
  <c r="D69" i="9"/>
  <c r="D19" i="36" s="1"/>
  <c r="C69" i="9"/>
  <c r="C19" i="36" s="1"/>
  <c r="F68" i="9"/>
  <c r="D68" i="9"/>
  <c r="C68" i="9"/>
  <c r="F67" i="9"/>
  <c r="E5" i="36" s="1"/>
  <c r="D67" i="9"/>
  <c r="D5" i="36" s="1"/>
  <c r="C67" i="9"/>
  <c r="F66" i="9"/>
  <c r="E9" i="24" s="1"/>
  <c r="D66" i="9"/>
  <c r="D9" i="24" s="1"/>
  <c r="C66" i="9"/>
  <c r="C9" i="24" s="1"/>
  <c r="F65" i="9"/>
  <c r="E4" i="24" s="1"/>
  <c r="D65" i="9"/>
  <c r="D4" i="24" s="1"/>
  <c r="C65" i="9"/>
  <c r="C4" i="24" s="1"/>
  <c r="F64" i="9"/>
  <c r="E7" i="24" s="1"/>
  <c r="D64" i="9"/>
  <c r="D7" i="24" s="1"/>
  <c r="C64" i="9"/>
  <c r="C7" i="24" s="1"/>
  <c r="F63" i="9"/>
  <c r="E9" i="36" s="1"/>
  <c r="D63" i="9"/>
  <c r="D9" i="36" s="1"/>
  <c r="C63" i="9"/>
  <c r="F62" i="9"/>
  <c r="E16" i="35" s="1"/>
  <c r="D62" i="9"/>
  <c r="D16" i="35" s="1"/>
  <c r="C62" i="9"/>
  <c r="C16" i="35" s="1"/>
  <c r="F61" i="9"/>
  <c r="E4" i="35" s="1"/>
  <c r="D61" i="9"/>
  <c r="D4" i="35" s="1"/>
  <c r="C61" i="9"/>
  <c r="C4" i="35" s="1"/>
  <c r="F60" i="9"/>
  <c r="E18" i="35" s="1"/>
  <c r="D60" i="9"/>
  <c r="D18" i="35" s="1"/>
  <c r="C60" i="9"/>
  <c r="C18" i="35" s="1"/>
  <c r="F59" i="9"/>
  <c r="D59" i="9"/>
  <c r="C59" i="9"/>
  <c r="F58" i="9"/>
  <c r="D58" i="9"/>
  <c r="C58" i="9"/>
  <c r="F57" i="9"/>
  <c r="E19" i="35" s="1"/>
  <c r="D57" i="9"/>
  <c r="D19" i="35" s="1"/>
  <c r="C57" i="9"/>
  <c r="C19" i="35" s="1"/>
  <c r="F56" i="9"/>
  <c r="E6" i="35" s="1"/>
  <c r="D56" i="9"/>
  <c r="D6" i="35" s="1"/>
  <c r="C56" i="9"/>
  <c r="C6" i="35" s="1"/>
  <c r="F55" i="9"/>
  <c r="E15" i="35" s="1"/>
  <c r="D55" i="9"/>
  <c r="D15" i="35" s="1"/>
  <c r="C55" i="9"/>
  <c r="C15" i="35" s="1"/>
  <c r="F54" i="9"/>
  <c r="E17" i="35" s="1"/>
  <c r="D54" i="9"/>
  <c r="D17" i="35" s="1"/>
  <c r="C54" i="9"/>
  <c r="C17" i="35" s="1"/>
  <c r="F53" i="9"/>
  <c r="E13" i="35" s="1"/>
  <c r="D53" i="9"/>
  <c r="D13" i="35" s="1"/>
  <c r="C53" i="9"/>
  <c r="C13" i="35" s="1"/>
  <c r="F52" i="9"/>
  <c r="E5" i="35" s="1"/>
  <c r="D52" i="9"/>
  <c r="D5" i="35" s="1"/>
  <c r="C52" i="9"/>
  <c r="C5" i="35" s="1"/>
  <c r="F51" i="9"/>
  <c r="E11" i="35" s="1"/>
  <c r="D51" i="9"/>
  <c r="D11" i="35" s="1"/>
  <c r="C51" i="9"/>
  <c r="C11" i="35" s="1"/>
  <c r="F50" i="9"/>
  <c r="E14" i="35" s="1"/>
  <c r="D50" i="9"/>
  <c r="D14" i="35" s="1"/>
  <c r="C50" i="9"/>
  <c r="C14" i="35" s="1"/>
  <c r="F49" i="9"/>
  <c r="E7" i="35" s="1"/>
  <c r="D49" i="9"/>
  <c r="D7" i="35" s="1"/>
  <c r="C49" i="9"/>
  <c r="C7" i="35" s="1"/>
  <c r="F48" i="9"/>
  <c r="E8" i="35" s="1"/>
  <c r="D48" i="9"/>
  <c r="D8" i="35" s="1"/>
  <c r="C48" i="9"/>
  <c r="C8" i="35" s="1"/>
  <c r="F47" i="9"/>
  <c r="E12" i="35" s="1"/>
  <c r="D47" i="9"/>
  <c r="D12" i="35" s="1"/>
  <c r="C47" i="9"/>
  <c r="C12" i="35" s="1"/>
  <c r="F46" i="9"/>
  <c r="D46" i="9"/>
  <c r="C46" i="9"/>
  <c r="F45" i="9"/>
  <c r="D45" i="9"/>
  <c r="C45" i="9"/>
  <c r="F44" i="9"/>
  <c r="D44" i="9"/>
  <c r="C44" i="9"/>
  <c r="C21" i="27" s="1"/>
  <c r="F43" i="9"/>
  <c r="D43" i="9"/>
  <c r="C43" i="9"/>
  <c r="F42" i="9"/>
  <c r="D42" i="9"/>
  <c r="C42" i="9"/>
  <c r="F41" i="9"/>
  <c r="D41" i="9"/>
  <c r="C41" i="9"/>
  <c r="F40" i="9"/>
  <c r="D40" i="9"/>
  <c r="C40" i="9"/>
  <c r="F39" i="9"/>
  <c r="D39" i="9"/>
  <c r="C39" i="9"/>
  <c r="F38" i="9"/>
  <c r="D38" i="9"/>
  <c r="C38" i="9"/>
  <c r="F37" i="9"/>
  <c r="D37" i="9"/>
  <c r="C37" i="9"/>
  <c r="F36" i="9"/>
  <c r="D36" i="9"/>
  <c r="C36" i="9"/>
  <c r="F35" i="9"/>
  <c r="E23" i="27" s="1"/>
  <c r="D35" i="9"/>
  <c r="C35" i="9"/>
  <c r="F34" i="9"/>
  <c r="D34" i="9"/>
  <c r="C34" i="9"/>
  <c r="F33" i="9"/>
  <c r="E19" i="27" s="1"/>
  <c r="D33" i="9"/>
  <c r="C33" i="9"/>
  <c r="F32" i="9"/>
  <c r="E27" i="34" s="1"/>
  <c r="D32" i="9"/>
  <c r="D27" i="34" s="1"/>
  <c r="C32" i="9"/>
  <c r="C27" i="34" s="1"/>
  <c r="F31" i="9"/>
  <c r="D31" i="9"/>
  <c r="C31" i="9"/>
  <c r="F30" i="9"/>
  <c r="D30" i="9"/>
  <c r="C30" i="9"/>
  <c r="F29" i="9"/>
  <c r="D29" i="9"/>
  <c r="C29" i="9"/>
  <c r="F28" i="9"/>
  <c r="D28" i="9"/>
  <c r="C28" i="9"/>
  <c r="F27" i="9"/>
  <c r="D27" i="9"/>
  <c r="C27" i="9"/>
  <c r="F26" i="9"/>
  <c r="D26" i="9"/>
  <c r="C26" i="9"/>
  <c r="F25" i="9"/>
  <c r="D25" i="9"/>
  <c r="C25" i="9"/>
  <c r="F24" i="9"/>
  <c r="D24" i="9"/>
  <c r="C24" i="9"/>
  <c r="F23" i="9"/>
  <c r="D23" i="9"/>
  <c r="C23" i="9"/>
  <c r="F22" i="9"/>
  <c r="D22" i="9"/>
  <c r="C22" i="9"/>
  <c r="F21" i="9"/>
  <c r="D21" i="9"/>
  <c r="C21" i="9"/>
  <c r="F20" i="9"/>
  <c r="E6" i="27" s="1"/>
  <c r="D20" i="9"/>
  <c r="D6" i="27" s="1"/>
  <c r="C20" i="9"/>
  <c r="C6" i="27" s="1"/>
  <c r="F19" i="9"/>
  <c r="D19" i="9"/>
  <c r="C19" i="9"/>
  <c r="F18" i="9"/>
  <c r="D18" i="9"/>
  <c r="C18" i="9"/>
  <c r="F17" i="9"/>
  <c r="D17" i="9"/>
  <c r="C17" i="9"/>
  <c r="F16" i="9"/>
  <c r="D16" i="9"/>
  <c r="C16" i="9"/>
  <c r="F15" i="9"/>
  <c r="D15" i="9"/>
  <c r="C15" i="9"/>
  <c r="F14" i="9"/>
  <c r="E16" i="31" s="1"/>
  <c r="D14" i="9"/>
  <c r="C14" i="9"/>
  <c r="F13" i="9"/>
  <c r="D13" i="9"/>
  <c r="C13" i="9"/>
  <c r="F12" i="9"/>
  <c r="D12" i="9"/>
  <c r="C12" i="9"/>
  <c r="F11" i="9"/>
  <c r="D11" i="9"/>
  <c r="C11" i="9"/>
  <c r="F10" i="9"/>
  <c r="D10" i="9"/>
  <c r="C10" i="9"/>
  <c r="F9" i="9"/>
  <c r="D9" i="9"/>
  <c r="D8" i="27" s="1"/>
  <c r="C9" i="9"/>
  <c r="F8" i="9"/>
  <c r="D8" i="9"/>
  <c r="C8" i="9"/>
  <c r="F7" i="9"/>
  <c r="D7" i="9"/>
  <c r="C7" i="9"/>
  <c r="F6" i="9"/>
  <c r="D6" i="9"/>
  <c r="C6" i="9"/>
  <c r="F5" i="9"/>
  <c r="D5" i="9"/>
  <c r="C5" i="9"/>
  <c r="F4" i="9"/>
  <c r="D4" i="9"/>
  <c r="C4" i="9"/>
  <c r="C23" i="26" s="1"/>
  <c r="F3" i="9"/>
  <c r="E20" i="26" s="1"/>
  <c r="D3" i="9"/>
  <c r="C3" i="9"/>
  <c r="F2" i="9"/>
  <c r="D2" i="9"/>
  <c r="C2" i="9"/>
  <c r="C13" i="27" s="1"/>
  <c r="C8" i="27" l="1"/>
  <c r="E8" i="27"/>
  <c r="D16" i="31"/>
  <c r="D26" i="23"/>
  <c r="C8" i="23"/>
  <c r="E8" i="23"/>
  <c r="D5" i="23"/>
  <c r="C19" i="27"/>
  <c r="D19" i="27"/>
  <c r="C9" i="23"/>
  <c r="E29" i="23"/>
  <c r="E26" i="23"/>
  <c r="E9" i="23"/>
  <c r="D14" i="23"/>
  <c r="C23" i="23"/>
  <c r="C12" i="31"/>
  <c r="D15" i="31"/>
  <c r="D23" i="23"/>
  <c r="C25" i="23"/>
  <c r="C20" i="26"/>
  <c r="E15" i="31"/>
  <c r="C23" i="27"/>
  <c r="E23" i="23"/>
  <c r="E14" i="23"/>
  <c r="D25" i="23"/>
  <c r="E12" i="31"/>
  <c r="D20" i="26"/>
  <c r="C16" i="31"/>
  <c r="D23" i="27"/>
  <c r="C29" i="23"/>
  <c r="E25" i="23"/>
  <c r="C26" i="23"/>
  <c r="E5" i="23"/>
  <c r="E9" i="34"/>
  <c r="E8" i="31"/>
  <c r="D9" i="27"/>
  <c r="D12" i="32"/>
  <c r="C10" i="32"/>
  <c r="C4" i="33"/>
  <c r="D21" i="34"/>
  <c r="D12" i="27"/>
  <c r="D13" i="26"/>
  <c r="C11" i="34"/>
  <c r="D9" i="34"/>
  <c r="C12" i="32"/>
  <c r="C9" i="27"/>
  <c r="C11" i="32"/>
  <c r="C9" i="36"/>
  <c r="D26" i="34"/>
  <c r="D14" i="36"/>
  <c r="C6" i="26"/>
  <c r="C18" i="27"/>
  <c r="C20" i="36"/>
  <c r="E9" i="27"/>
  <c r="D9" i="23"/>
  <c r="D4" i="33"/>
  <c r="C8" i="33"/>
  <c r="C15" i="29"/>
  <c r="E6" i="33"/>
  <c r="E19" i="29"/>
  <c r="D22" i="27"/>
  <c r="D24" i="29"/>
  <c r="E21" i="34"/>
  <c r="D15" i="26"/>
  <c r="E12" i="27"/>
  <c r="C22" i="27"/>
  <c r="C24" i="29"/>
  <c r="C21" i="31"/>
  <c r="C10" i="35"/>
  <c r="E26" i="34"/>
  <c r="E14" i="36"/>
  <c r="D18" i="27"/>
  <c r="D20" i="36"/>
  <c r="E4" i="33"/>
  <c r="D8" i="33"/>
  <c r="D15" i="29"/>
  <c r="C9" i="33"/>
  <c r="C14" i="29"/>
  <c r="E22" i="27"/>
  <c r="E24" i="29"/>
  <c r="C18" i="34"/>
  <c r="C7" i="27"/>
  <c r="C15" i="31"/>
  <c r="D21" i="31"/>
  <c r="D10" i="35"/>
  <c r="E18" i="27"/>
  <c r="E20" i="36"/>
  <c r="C14" i="23"/>
  <c r="E8" i="33"/>
  <c r="E15" i="29"/>
  <c r="D18" i="34"/>
  <c r="C11" i="27"/>
  <c r="D7" i="27"/>
  <c r="C10" i="27"/>
  <c r="C16" i="23"/>
  <c r="C32" i="31"/>
  <c r="E17" i="31"/>
  <c r="E9" i="35"/>
  <c r="D6" i="33"/>
  <c r="D19" i="29"/>
  <c r="C13" i="34"/>
  <c r="E21" i="31"/>
  <c r="E10" i="35"/>
  <c r="D11" i="27"/>
  <c r="D12" i="31"/>
  <c r="C16" i="27"/>
  <c r="E7" i="27"/>
  <c r="D10" i="27"/>
  <c r="D16" i="23"/>
  <c r="D32" i="31"/>
  <c r="E14" i="27"/>
  <c r="E16" i="36"/>
  <c r="E13" i="34"/>
  <c r="E11" i="34"/>
  <c r="C17" i="31"/>
  <c r="C9" i="35"/>
  <c r="C25" i="34"/>
  <c r="C5" i="36"/>
  <c r="C20" i="27"/>
  <c r="C13" i="36"/>
  <c r="E22" i="31"/>
  <c r="E13" i="24"/>
  <c r="D19" i="34"/>
  <c r="E5" i="33"/>
  <c r="C5" i="17"/>
  <c r="C16" i="29"/>
  <c r="C5" i="34"/>
  <c r="E11" i="27"/>
  <c r="C8" i="26"/>
  <c r="D16" i="27"/>
  <c r="C4" i="27"/>
  <c r="E10" i="31"/>
  <c r="E13" i="23"/>
  <c r="E10" i="27"/>
  <c r="E16" i="23"/>
  <c r="E32" i="31"/>
  <c r="C26" i="34"/>
  <c r="C14" i="36"/>
  <c r="E33" i="31"/>
  <c r="E12" i="24"/>
  <c r="C9" i="34"/>
  <c r="D17" i="31"/>
  <c r="D9" i="35"/>
  <c r="D20" i="27"/>
  <c r="D13" i="36"/>
  <c r="C14" i="27"/>
  <c r="C16" i="36"/>
  <c r="C33" i="31"/>
  <c r="C12" i="24"/>
  <c r="E19" i="34"/>
  <c r="C13" i="33"/>
  <c r="D5" i="34"/>
  <c r="D8" i="26"/>
  <c r="E16" i="27"/>
  <c r="D4" i="27"/>
  <c r="E20" i="27"/>
  <c r="E13" i="36"/>
  <c r="D14" i="27"/>
  <c r="D16" i="36"/>
  <c r="D33" i="31"/>
  <c r="D12" i="24"/>
  <c r="D29" i="23"/>
  <c r="E8" i="34"/>
  <c r="D13" i="33"/>
  <c r="C6" i="33"/>
  <c r="C19" i="29"/>
  <c r="E5" i="17"/>
  <c r="E16" i="29"/>
  <c r="C21" i="34"/>
  <c r="E5" i="34"/>
  <c r="E15" i="27"/>
  <c r="E8" i="26"/>
  <c r="C12" i="27"/>
  <c r="E4" i="27"/>
  <c r="E12" i="34"/>
  <c r="E13" i="33"/>
  <c r="D21" i="27"/>
  <c r="E25" i="34"/>
  <c r="C14" i="33"/>
  <c r="C7" i="34"/>
  <c r="C15" i="34"/>
  <c r="D14" i="33"/>
  <c r="C20" i="34"/>
  <c r="C12" i="34"/>
  <c r="D12" i="34"/>
  <c r="D23" i="26"/>
  <c r="C8" i="34"/>
  <c r="D15" i="33"/>
  <c r="C15" i="27"/>
  <c r="E4" i="34"/>
  <c r="D25" i="34"/>
  <c r="D8" i="34"/>
  <c r="E15" i="33"/>
  <c r="D5" i="17"/>
  <c r="D15" i="27"/>
  <c r="C12" i="26"/>
  <c r="D12" i="26"/>
  <c r="C15" i="26"/>
  <c r="E14" i="34"/>
  <c r="C26" i="26"/>
  <c r="E23" i="34"/>
  <c r="D6" i="34"/>
  <c r="D27" i="23"/>
  <c r="C12" i="33"/>
  <c r="C10" i="34"/>
  <c r="C17" i="27"/>
  <c r="D26" i="26"/>
  <c r="C22" i="34"/>
  <c r="E6" i="34"/>
  <c r="C13" i="31"/>
  <c r="E27" i="23"/>
  <c r="D12" i="33"/>
  <c r="C6" i="31"/>
  <c r="D10" i="34"/>
  <c r="D17" i="27"/>
  <c r="C11" i="33"/>
  <c r="C16" i="26"/>
  <c r="E26" i="26"/>
  <c r="D22" i="34"/>
  <c r="C6" i="32"/>
  <c r="D13" i="31"/>
  <c r="C28" i="23"/>
  <c r="E12" i="33"/>
  <c r="D6" i="31"/>
  <c r="D6" i="32"/>
  <c r="E13" i="31"/>
  <c r="D28" i="23"/>
  <c r="E6" i="31"/>
  <c r="C25" i="26"/>
  <c r="D7" i="34"/>
  <c r="D8" i="31"/>
  <c r="E12" i="26"/>
  <c r="E23" i="26"/>
  <c r="C5" i="27"/>
  <c r="C19" i="26"/>
  <c r="D15" i="34"/>
  <c r="E21" i="27"/>
  <c r="C17" i="34"/>
  <c r="D20" i="34"/>
  <c r="E14" i="33"/>
  <c r="C16" i="34"/>
  <c r="E7" i="34"/>
  <c r="E15" i="26"/>
  <c r="D13" i="27"/>
  <c r="D5" i="27"/>
  <c r="D19" i="26"/>
  <c r="E15" i="34"/>
  <c r="D17" i="34"/>
  <c r="E20" i="34"/>
  <c r="D16" i="34"/>
  <c r="C5" i="33"/>
  <c r="D9" i="33"/>
  <c r="C4" i="34"/>
  <c r="E10" i="34"/>
  <c r="E17" i="27"/>
  <c r="D11" i="33"/>
  <c r="C7" i="33"/>
  <c r="D16" i="26"/>
  <c r="E22" i="34"/>
  <c r="E13" i="27"/>
  <c r="D13" i="34"/>
  <c r="E5" i="27"/>
  <c r="E19" i="26"/>
  <c r="D11" i="34"/>
  <c r="D22" i="26"/>
  <c r="E17" i="34"/>
  <c r="C19" i="34"/>
  <c r="E16" i="34"/>
  <c r="D5" i="33"/>
  <c r="C15" i="33"/>
  <c r="E9" i="33"/>
  <c r="E18" i="34"/>
  <c r="D4" i="34"/>
  <c r="E11" i="33"/>
  <c r="D7" i="33"/>
  <c r="E16" i="26"/>
  <c r="C24" i="34"/>
  <c r="E6" i="32"/>
  <c r="C29" i="31"/>
  <c r="E28" i="23"/>
  <c r="C14" i="31"/>
  <c r="C10" i="33"/>
  <c r="E7" i="33"/>
  <c r="C10" i="26"/>
  <c r="D24" i="34"/>
  <c r="C9" i="32"/>
  <c r="D29" i="31"/>
  <c r="C30" i="23"/>
  <c r="D14" i="31"/>
  <c r="C19" i="31"/>
  <c r="C14" i="34"/>
  <c r="D10" i="33"/>
  <c r="D10" i="26"/>
  <c r="C23" i="34"/>
  <c r="E24" i="34"/>
  <c r="D9" i="32"/>
  <c r="E29" i="31"/>
  <c r="D30" i="23"/>
  <c r="C18" i="31"/>
  <c r="E14" i="31"/>
  <c r="D19" i="31"/>
  <c r="D14" i="34"/>
  <c r="E10" i="33"/>
  <c r="E10" i="26"/>
  <c r="D23" i="34"/>
  <c r="C6" i="34"/>
  <c r="E9" i="32"/>
  <c r="C27" i="23"/>
  <c r="E30" i="23"/>
  <c r="D18" i="31"/>
  <c r="E19" i="31"/>
  <c r="E9" i="26"/>
  <c r="C30" i="31"/>
  <c r="C4" i="32"/>
  <c r="E4" i="32"/>
  <c r="C4" i="26"/>
  <c r="C21" i="26"/>
  <c r="C5" i="26"/>
  <c r="C5" i="32"/>
  <c r="E8" i="32"/>
  <c r="D7" i="32"/>
  <c r="E12" i="32"/>
  <c r="D10" i="32"/>
  <c r="D11" i="32"/>
  <c r="D5" i="32"/>
  <c r="E10" i="32"/>
  <c r="E7" i="32"/>
  <c r="D8" i="32"/>
  <c r="C7" i="32"/>
  <c r="D4" i="32"/>
  <c r="E11" i="32"/>
  <c r="E5" i="32"/>
  <c r="C8" i="32"/>
  <c r="E26" i="22"/>
  <c r="D26" i="22"/>
  <c r="C26" i="22"/>
  <c r="D30" i="31"/>
  <c r="E30" i="31"/>
  <c r="C11" i="31"/>
  <c r="C10" i="31"/>
  <c r="C13" i="26"/>
  <c r="C33" i="29"/>
  <c r="E41" i="31"/>
  <c r="C42" i="31"/>
  <c r="C21" i="29"/>
  <c r="C22" i="31"/>
  <c r="C18" i="29"/>
  <c r="C20" i="31"/>
  <c r="E36" i="29"/>
  <c r="C34" i="29"/>
  <c r="D33" i="29"/>
  <c r="D42" i="31"/>
  <c r="C26" i="29"/>
  <c r="C9" i="31"/>
  <c r="E11" i="31"/>
  <c r="D31" i="31"/>
  <c r="E33" i="29"/>
  <c r="C41" i="31"/>
  <c r="E42" i="31"/>
  <c r="D26" i="29"/>
  <c r="D9" i="31"/>
  <c r="E18" i="29"/>
  <c r="E20" i="31"/>
  <c r="C36" i="29"/>
  <c r="E34" i="29"/>
  <c r="E31" i="31"/>
  <c r="C35" i="29"/>
  <c r="C28" i="31"/>
  <c r="D40" i="31"/>
  <c r="D31" i="29"/>
  <c r="D21" i="29"/>
  <c r="D22" i="31"/>
  <c r="D18" i="29"/>
  <c r="D20" i="31"/>
  <c r="D34" i="29"/>
  <c r="E31" i="29"/>
  <c r="E40" i="31"/>
  <c r="E27" i="31"/>
  <c r="D20" i="29"/>
  <c r="D10" i="31"/>
  <c r="E23" i="29"/>
  <c r="E18" i="31"/>
  <c r="D41" i="31"/>
  <c r="D6" i="26"/>
  <c r="E26" i="29"/>
  <c r="E9" i="31"/>
  <c r="D25" i="26"/>
  <c r="D36" i="29"/>
  <c r="C40" i="31"/>
  <c r="C31" i="29"/>
  <c r="C27" i="31"/>
  <c r="D35" i="29"/>
  <c r="D28" i="31"/>
  <c r="D27" i="31"/>
  <c r="D11" i="31"/>
  <c r="C31" i="31"/>
  <c r="E35" i="29"/>
  <c r="E28" i="31"/>
  <c r="E21" i="29"/>
  <c r="C25" i="29"/>
  <c r="E20" i="29"/>
  <c r="C32" i="29"/>
  <c r="C22" i="29"/>
  <c r="D25" i="29"/>
  <c r="C23" i="29"/>
  <c r="E22" i="29"/>
  <c r="E32" i="29"/>
  <c r="D32" i="29"/>
  <c r="D22" i="29"/>
  <c r="E25" i="29"/>
  <c r="C20" i="29"/>
  <c r="D23" i="29"/>
  <c r="C20" i="28"/>
  <c r="C10" i="28"/>
  <c r="D12" i="28"/>
  <c r="C11" i="28"/>
  <c r="D10" i="28"/>
  <c r="E13" i="28"/>
  <c r="C21" i="28"/>
  <c r="C24" i="28"/>
  <c r="D17" i="28"/>
  <c r="E12" i="28"/>
  <c r="C8" i="28"/>
  <c r="D26" i="28"/>
  <c r="E15" i="28"/>
  <c r="C7" i="29"/>
  <c r="C7" i="28"/>
  <c r="D11" i="28"/>
  <c r="E9" i="28"/>
  <c r="C10" i="29"/>
  <c r="C27" i="28"/>
  <c r="E6" i="28"/>
  <c r="E5" i="29"/>
  <c r="E8" i="29"/>
  <c r="E5" i="28"/>
  <c r="D15" i="28"/>
  <c r="C14" i="28"/>
  <c r="C16" i="28"/>
  <c r="D14" i="28"/>
  <c r="C5" i="29"/>
  <c r="C6" i="28"/>
  <c r="D16" i="28"/>
  <c r="E20" i="28"/>
  <c r="C25" i="28"/>
  <c r="E10" i="28"/>
  <c r="C22" i="28"/>
  <c r="D21" i="28"/>
  <c r="D24" i="28"/>
  <c r="E17" i="28"/>
  <c r="C5" i="28"/>
  <c r="C8" i="29"/>
  <c r="D8" i="28"/>
  <c r="E26" i="28"/>
  <c r="C4" i="29"/>
  <c r="C4" i="28"/>
  <c r="D7" i="28"/>
  <c r="D7" i="29"/>
  <c r="E11" i="28"/>
  <c r="C19" i="28"/>
  <c r="D10" i="29"/>
  <c r="D27" i="28"/>
  <c r="D9" i="29"/>
  <c r="D18" i="28"/>
  <c r="D23" i="28"/>
  <c r="E25" i="28"/>
  <c r="D13" i="28"/>
  <c r="E22" i="28"/>
  <c r="C17" i="28"/>
  <c r="C26" i="28"/>
  <c r="E4" i="28"/>
  <c r="E4" i="29"/>
  <c r="D9" i="28"/>
  <c r="E19" i="28"/>
  <c r="E9" i="29"/>
  <c r="E18" i="28"/>
  <c r="D20" i="28"/>
  <c r="E23" i="28"/>
  <c r="C22" i="26"/>
  <c r="E14" i="28"/>
  <c r="D9" i="26"/>
  <c r="C18" i="28"/>
  <c r="C9" i="29"/>
  <c r="D5" i="29"/>
  <c r="D6" i="28"/>
  <c r="E16" i="28"/>
  <c r="C23" i="28"/>
  <c r="D25" i="28"/>
  <c r="C13" i="28"/>
  <c r="D22" i="28"/>
  <c r="E21" i="28"/>
  <c r="E24" i="28"/>
  <c r="C12" i="28"/>
  <c r="D5" i="28"/>
  <c r="D8" i="29"/>
  <c r="E8" i="28"/>
  <c r="C15" i="28"/>
  <c r="D4" i="29"/>
  <c r="D4" i="28"/>
  <c r="E7" i="28"/>
  <c r="E7" i="29"/>
  <c r="C9" i="28"/>
  <c r="D19" i="28"/>
  <c r="E27" i="28"/>
  <c r="E10" i="29"/>
  <c r="E17" i="26"/>
  <c r="D11" i="26"/>
  <c r="E7" i="17"/>
  <c r="E7" i="26"/>
  <c r="E22" i="26"/>
  <c r="D4" i="26"/>
  <c r="E11" i="26"/>
  <c r="D21" i="26"/>
  <c r="D5" i="26"/>
  <c r="E24" i="26"/>
  <c r="D23" i="17"/>
  <c r="D14" i="26"/>
  <c r="E13" i="26"/>
  <c r="D24" i="26"/>
  <c r="C23" i="17"/>
  <c r="C14" i="26"/>
  <c r="C9" i="26"/>
  <c r="C17" i="26"/>
  <c r="E4" i="26"/>
  <c r="E21" i="26"/>
  <c r="E5" i="26"/>
  <c r="C7" i="17"/>
  <c r="C7" i="26"/>
  <c r="E23" i="17"/>
  <c r="E14" i="26"/>
  <c r="E6" i="26"/>
  <c r="D17" i="26"/>
  <c r="E25" i="26"/>
  <c r="C11" i="26"/>
  <c r="C24" i="26"/>
  <c r="D7" i="17"/>
  <c r="D7" i="26"/>
  <c r="D10" i="15"/>
  <c r="D18" i="26"/>
  <c r="E10" i="15"/>
  <c r="E18" i="26"/>
  <c r="C10" i="15"/>
  <c r="C18" i="26"/>
  <c r="E14" i="25"/>
  <c r="C14" i="24"/>
  <c r="C10" i="25"/>
  <c r="D19" i="25"/>
  <c r="C18" i="25"/>
  <c r="D10" i="24"/>
  <c r="D16" i="25"/>
  <c r="E6" i="24"/>
  <c r="E7" i="25"/>
  <c r="C12" i="25"/>
  <c r="C9" i="25"/>
  <c r="D15" i="25"/>
  <c r="C5" i="25"/>
  <c r="D11" i="25"/>
  <c r="C14" i="25"/>
  <c r="D6" i="25"/>
  <c r="E14" i="24"/>
  <c r="E10" i="25"/>
  <c r="D4" i="25"/>
  <c r="D15" i="24"/>
  <c r="D17" i="25"/>
  <c r="E18" i="25"/>
  <c r="C6" i="24"/>
  <c r="C7" i="25"/>
  <c r="D13" i="25"/>
  <c r="D12" i="25"/>
  <c r="C8" i="25"/>
  <c r="D9" i="25"/>
  <c r="E15" i="25"/>
  <c r="D5" i="25"/>
  <c r="E11" i="25"/>
  <c r="D14" i="25"/>
  <c r="E6" i="25"/>
  <c r="C19" i="25"/>
  <c r="E4" i="25"/>
  <c r="E15" i="24"/>
  <c r="E17" i="25"/>
  <c r="C10" i="24"/>
  <c r="C16" i="25"/>
  <c r="D6" i="24"/>
  <c r="D7" i="25"/>
  <c r="E13" i="25"/>
  <c r="E12" i="25"/>
  <c r="D8" i="25"/>
  <c r="E9" i="25"/>
  <c r="E5" i="25"/>
  <c r="E8" i="25"/>
  <c r="C15" i="25"/>
  <c r="C11" i="25"/>
  <c r="C6" i="25"/>
  <c r="D14" i="24"/>
  <c r="D10" i="25"/>
  <c r="E19" i="25"/>
  <c r="C4" i="25"/>
  <c r="C15" i="24"/>
  <c r="C17" i="25"/>
  <c r="D18" i="25"/>
  <c r="E10" i="24"/>
  <c r="E16" i="25"/>
  <c r="C13" i="25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H275" i="6" l="1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J4" i="23" s="1"/>
  <c r="M4" i="23" s="1"/>
  <c r="H230" i="6"/>
  <c r="J6" i="23" s="1"/>
  <c r="M6" i="23" s="1"/>
  <c r="H229" i="6"/>
  <c r="J16" i="23" s="1"/>
  <c r="M16" i="23" s="1"/>
  <c r="H228" i="6"/>
  <c r="H227" i="6"/>
  <c r="H226" i="6"/>
  <c r="H225" i="6"/>
  <c r="H224" i="6"/>
  <c r="J7" i="23" s="1"/>
  <c r="M7" i="23" s="1"/>
  <c r="H223" i="6"/>
  <c r="J15" i="23" s="1"/>
  <c r="M15" i="23" s="1"/>
  <c r="H222" i="6"/>
  <c r="J12" i="23" s="1"/>
  <c r="M12" i="23" s="1"/>
  <c r="H221" i="6"/>
  <c r="J13" i="23" s="1"/>
  <c r="M13" i="23" s="1"/>
  <c r="H220" i="6"/>
  <c r="J11" i="23" s="1"/>
  <c r="M11" i="23" s="1"/>
  <c r="H219" i="6"/>
  <c r="J10" i="23" s="1"/>
  <c r="M10" i="23" s="1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J5" i="31" s="1"/>
  <c r="M5" i="31" s="1"/>
  <c r="H195" i="6"/>
  <c r="J7" i="31" s="1"/>
  <c r="M7" i="31" s="1"/>
  <c r="H194" i="6"/>
  <c r="J4" i="31" s="1"/>
  <c r="M4" i="31" s="1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J6" i="29" s="1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J16" i="29" s="1"/>
  <c r="M16" i="29" s="1"/>
  <c r="H130" i="6"/>
  <c r="J14" i="29" s="1"/>
  <c r="M14" i="29" s="1"/>
  <c r="H129" i="6"/>
  <c r="J19" i="29" s="1"/>
  <c r="M19" i="29" s="1"/>
  <c r="H128" i="6"/>
  <c r="J17" i="29" s="1"/>
  <c r="M17" i="29" s="1"/>
  <c r="H127" i="6"/>
  <c r="J15" i="29" s="1"/>
  <c r="M15" i="29" s="1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J21" i="36" s="1"/>
  <c r="H94" i="6"/>
  <c r="J12" i="24" s="1"/>
  <c r="M12" i="24" s="1"/>
  <c r="H93" i="6"/>
  <c r="J13" i="24" s="1"/>
  <c r="M13" i="24" s="1"/>
  <c r="H92" i="6"/>
  <c r="J8" i="24" s="1"/>
  <c r="M8" i="24" s="1"/>
  <c r="H91" i="6"/>
  <c r="J16" i="24" s="1"/>
  <c r="M16" i="24" s="1"/>
  <c r="H90" i="6"/>
  <c r="J11" i="24" s="1"/>
  <c r="M11" i="24" s="1"/>
  <c r="H89" i="6"/>
  <c r="J23" i="36" s="1"/>
  <c r="H88" i="6"/>
  <c r="J18" i="36" s="1"/>
  <c r="H87" i="6"/>
  <c r="J20" i="36" s="1"/>
  <c r="H86" i="6"/>
  <c r="H85" i="6"/>
  <c r="H84" i="6"/>
  <c r="H83" i="6"/>
  <c r="J10" i="36" s="1"/>
  <c r="H82" i="6"/>
  <c r="J12" i="36" s="1"/>
  <c r="H81" i="6"/>
  <c r="J17" i="36" s="1"/>
  <c r="H80" i="6"/>
  <c r="H79" i="6"/>
  <c r="J4" i="36" s="1"/>
  <c r="H78" i="6"/>
  <c r="H77" i="6"/>
  <c r="H76" i="6"/>
  <c r="J8" i="36" s="1"/>
  <c r="H75" i="6"/>
  <c r="J13" i="36" s="1"/>
  <c r="H74" i="6"/>
  <c r="J7" i="36" s="1"/>
  <c r="H73" i="6"/>
  <c r="J15" i="36" s="1"/>
  <c r="H72" i="6"/>
  <c r="J5" i="24" s="1"/>
  <c r="M5" i="24" s="1"/>
  <c r="H71" i="6"/>
  <c r="H70" i="6"/>
  <c r="J22" i="36" s="1"/>
  <c r="H69" i="6"/>
  <c r="J19" i="36" s="1"/>
  <c r="H68" i="6"/>
  <c r="J14" i="36" s="1"/>
  <c r="H67" i="6"/>
  <c r="J5" i="36" s="1"/>
  <c r="H66" i="6"/>
  <c r="J9" i="24" s="1"/>
  <c r="M9" i="24" s="1"/>
  <c r="H65" i="6"/>
  <c r="J4" i="24" s="1"/>
  <c r="M4" i="24" s="1"/>
  <c r="H64" i="6"/>
  <c r="J7" i="24" s="1"/>
  <c r="M7" i="24" s="1"/>
  <c r="H63" i="6"/>
  <c r="J9" i="36" s="1"/>
  <c r="H62" i="6"/>
  <c r="H61" i="6"/>
  <c r="H60" i="6"/>
  <c r="J18" i="35" s="1"/>
  <c r="H59" i="6"/>
  <c r="J9" i="35" s="1"/>
  <c r="H58" i="6"/>
  <c r="J10" i="35" s="1"/>
  <c r="H57" i="6"/>
  <c r="J19" i="35" s="1"/>
  <c r="H56" i="6"/>
  <c r="H55" i="6"/>
  <c r="H54" i="6"/>
  <c r="H53" i="6"/>
  <c r="H52" i="6"/>
  <c r="J5" i="35" s="1"/>
  <c r="H51" i="6"/>
  <c r="J11" i="35" s="1"/>
  <c r="H50" i="6"/>
  <c r="J14" i="35" s="1"/>
  <c r="H49" i="6"/>
  <c r="J7" i="35" s="1"/>
  <c r="H48" i="6"/>
  <c r="J8" i="35" s="1"/>
  <c r="H47" i="6"/>
  <c r="J12" i="35" s="1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J27" i="34" s="1"/>
  <c r="M27" i="34" s="1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F34" i="11"/>
  <c r="J8" i="34" l="1"/>
  <c r="J20" i="34"/>
  <c r="M20" i="34" s="1"/>
  <c r="J26" i="34"/>
  <c r="M26" i="34" s="1"/>
  <c r="J14" i="27"/>
  <c r="M14" i="27" s="1"/>
  <c r="J12" i="27"/>
  <c r="J9" i="34"/>
  <c r="M9" i="34" s="1"/>
  <c r="J10" i="27"/>
  <c r="M10" i="27" s="1"/>
  <c r="J10" i="34"/>
  <c r="M10" i="34" s="1"/>
  <c r="J13" i="34"/>
  <c r="M13" i="34" s="1"/>
  <c r="M6" i="29"/>
  <c r="J14" i="34"/>
  <c r="M14" i="34" s="1"/>
  <c r="J11" i="27"/>
  <c r="M11" i="27" s="1"/>
  <c r="J18" i="27"/>
  <c r="M18" i="27" s="1"/>
  <c r="J16" i="27"/>
  <c r="M16" i="27" s="1"/>
  <c r="J16" i="34"/>
  <c r="M16" i="34" s="1"/>
  <c r="M14" i="36"/>
  <c r="J19" i="34"/>
  <c r="M19" i="34" s="1"/>
  <c r="J12" i="34"/>
  <c r="M12" i="34" s="1"/>
  <c r="J4" i="33"/>
  <c r="M4" i="33" s="1"/>
  <c r="J13" i="35"/>
  <c r="J6" i="33"/>
  <c r="M6" i="33" s="1"/>
  <c r="J4" i="35"/>
  <c r="M19" i="36"/>
  <c r="J10" i="33"/>
  <c r="M10" i="33" s="1"/>
  <c r="J6" i="36"/>
  <c r="J9" i="27"/>
  <c r="M9" i="27" s="1"/>
  <c r="J26" i="26"/>
  <c r="M26" i="26" s="1"/>
  <c r="J19" i="31"/>
  <c r="M19" i="31" s="1"/>
  <c r="J30" i="23"/>
  <c r="M30" i="23" s="1"/>
  <c r="J22" i="34"/>
  <c r="M22" i="34" s="1"/>
  <c r="J9" i="33"/>
  <c r="M9" i="33" s="1"/>
  <c r="J17" i="35"/>
  <c r="J12" i="33"/>
  <c r="M12" i="33" s="1"/>
  <c r="J16" i="35"/>
  <c r="M22" i="36"/>
  <c r="J11" i="33"/>
  <c r="M11" i="33" s="1"/>
  <c r="J11" i="36"/>
  <c r="J9" i="32"/>
  <c r="M9" i="32" s="1"/>
  <c r="J16" i="36"/>
  <c r="J6" i="27"/>
  <c r="M6" i="27" s="1"/>
  <c r="J8" i="23"/>
  <c r="M8" i="23" s="1"/>
  <c r="M12" i="35"/>
  <c r="J5" i="33"/>
  <c r="M5" i="33" s="1"/>
  <c r="J15" i="35"/>
  <c r="M9" i="36"/>
  <c r="M4" i="36"/>
  <c r="M20" i="36"/>
  <c r="M21" i="36"/>
  <c r="J16" i="31"/>
  <c r="M16" i="31" s="1"/>
  <c r="M8" i="35"/>
  <c r="J8" i="33"/>
  <c r="M8" i="33" s="1"/>
  <c r="J6" i="35"/>
  <c r="J15" i="31"/>
  <c r="M15" i="31" s="1"/>
  <c r="M8" i="36"/>
  <c r="J20" i="27"/>
  <c r="M20" i="27" s="1"/>
  <c r="J24" i="29"/>
  <c r="M24" i="29" s="1"/>
  <c r="J21" i="34"/>
  <c r="M21" i="34" s="1"/>
  <c r="M18" i="36"/>
  <c r="J25" i="34"/>
  <c r="M25" i="34" s="1"/>
  <c r="M7" i="35"/>
  <c r="M19" i="35"/>
  <c r="M15" i="36"/>
  <c r="M17" i="36"/>
  <c r="M23" i="36"/>
  <c r="J4" i="32"/>
  <c r="M4" i="32" s="1"/>
  <c r="J7" i="27"/>
  <c r="M7" i="27" s="1"/>
  <c r="M5" i="35"/>
  <c r="M14" i="35"/>
  <c r="M10" i="35"/>
  <c r="M7" i="36"/>
  <c r="M12" i="36"/>
  <c r="M18" i="35"/>
  <c r="M11" i="35"/>
  <c r="M9" i="35"/>
  <c r="M5" i="36"/>
  <c r="M13" i="36"/>
  <c r="M10" i="36"/>
  <c r="J4" i="27"/>
  <c r="M4" i="27" s="1"/>
  <c r="J32" i="31"/>
  <c r="M32" i="31" s="1"/>
  <c r="J18" i="34"/>
  <c r="M18" i="34" s="1"/>
  <c r="J15" i="33"/>
  <c r="M15" i="33" s="1"/>
  <c r="J15" i="27"/>
  <c r="M15" i="27" s="1"/>
  <c r="J10" i="26"/>
  <c r="M10" i="26" s="1"/>
  <c r="J4" i="34"/>
  <c r="M4" i="34" s="1"/>
  <c r="J7" i="34"/>
  <c r="M7" i="34" s="1"/>
  <c r="J6" i="34"/>
  <c r="M6" i="34" s="1"/>
  <c r="J7" i="33"/>
  <c r="M7" i="33" s="1"/>
  <c r="J17" i="34"/>
  <c r="M17" i="34" s="1"/>
  <c r="J23" i="34"/>
  <c r="M23" i="34" s="1"/>
  <c r="J5" i="34"/>
  <c r="M5" i="34" s="1"/>
  <c r="J24" i="34"/>
  <c r="J11" i="34"/>
  <c r="M11" i="34" s="1"/>
  <c r="J14" i="33"/>
  <c r="M14" i="33" s="1"/>
  <c r="J13" i="33"/>
  <c r="M13" i="33" s="1"/>
  <c r="J14" i="26"/>
  <c r="M14" i="26" s="1"/>
  <c r="J13" i="31"/>
  <c r="J7" i="26"/>
  <c r="M7" i="26" s="1"/>
  <c r="J14" i="31"/>
  <c r="M14" i="31" s="1"/>
  <c r="J23" i="23"/>
  <c r="M23" i="23" s="1"/>
  <c r="J19" i="27"/>
  <c r="J16" i="26"/>
  <c r="M16" i="26" s="1"/>
  <c r="J6" i="31"/>
  <c r="M6" i="31" s="1"/>
  <c r="J28" i="23"/>
  <c r="J6" i="32"/>
  <c r="M6" i="32" s="1"/>
  <c r="J23" i="27"/>
  <c r="M23" i="27" s="1"/>
  <c r="J23" i="26"/>
  <c r="M23" i="26" s="1"/>
  <c r="J12" i="31"/>
  <c r="M12" i="31" s="1"/>
  <c r="J5" i="23"/>
  <c r="M5" i="23" s="1"/>
  <c r="J27" i="23"/>
  <c r="J14" i="23"/>
  <c r="J29" i="23"/>
  <c r="J5" i="27"/>
  <c r="M5" i="27" s="1"/>
  <c r="J8" i="31"/>
  <c r="M8" i="31" s="1"/>
  <c r="J8" i="27"/>
  <c r="M8" i="27" s="1"/>
  <c r="J21" i="27"/>
  <c r="M21" i="27" s="1"/>
  <c r="J15" i="26"/>
  <c r="M15" i="26" s="1"/>
  <c r="J17" i="31"/>
  <c r="M17" i="31" s="1"/>
  <c r="J9" i="23"/>
  <c r="M9" i="23" s="1"/>
  <c r="J24" i="23"/>
  <c r="M24" i="23" s="1"/>
  <c r="J13" i="27"/>
  <c r="M13" i="27" s="1"/>
  <c r="J19" i="26"/>
  <c r="M19" i="26" s="1"/>
  <c r="J17" i="27"/>
  <c r="M17" i="27" s="1"/>
  <c r="J22" i="27"/>
  <c r="J12" i="26"/>
  <c r="M12" i="26" s="1"/>
  <c r="J29" i="31"/>
  <c r="M29" i="31" s="1"/>
  <c r="J21" i="31"/>
  <c r="M21" i="31" s="1"/>
  <c r="J26" i="23"/>
  <c r="M26" i="23" s="1"/>
  <c r="J15" i="34"/>
  <c r="J8" i="26"/>
  <c r="M8" i="26" s="1"/>
  <c r="J22" i="23"/>
  <c r="J25" i="23"/>
  <c r="M25" i="23" s="1"/>
  <c r="M8" i="34"/>
  <c r="J10" i="32"/>
  <c r="M10" i="32" s="1"/>
  <c r="J7" i="32"/>
  <c r="M7" i="32" s="1"/>
  <c r="J8" i="32"/>
  <c r="M8" i="32" s="1"/>
  <c r="J11" i="32"/>
  <c r="M11" i="32" s="1"/>
  <c r="J5" i="32"/>
  <c r="M5" i="32" s="1"/>
  <c r="J12" i="32"/>
  <c r="J9" i="31"/>
  <c r="M9" i="31" s="1"/>
  <c r="J33" i="31"/>
  <c r="M33" i="31" s="1"/>
  <c r="J30" i="31"/>
  <c r="M30" i="31" s="1"/>
  <c r="J18" i="31"/>
  <c r="M18" i="31" s="1"/>
  <c r="J13" i="26"/>
  <c r="M13" i="26" s="1"/>
  <c r="J22" i="26"/>
  <c r="M22" i="26" s="1"/>
  <c r="J22" i="31"/>
  <c r="M22" i="31" s="1"/>
  <c r="J10" i="31"/>
  <c r="M10" i="31" s="1"/>
  <c r="J11" i="31"/>
  <c r="J41" i="31"/>
  <c r="J35" i="29"/>
  <c r="M35" i="29" s="1"/>
  <c r="J28" i="31"/>
  <c r="J40" i="31"/>
  <c r="J31" i="29"/>
  <c r="M31" i="29" s="1"/>
  <c r="J33" i="29"/>
  <c r="M33" i="29" s="1"/>
  <c r="J34" i="29"/>
  <c r="M34" i="29" s="1"/>
  <c r="J27" i="31"/>
  <c r="J18" i="29"/>
  <c r="M18" i="29" s="1"/>
  <c r="J20" i="31"/>
  <c r="J42" i="31"/>
  <c r="J36" i="29"/>
  <c r="M36" i="29" s="1"/>
  <c r="J31" i="31"/>
  <c r="J21" i="29"/>
  <c r="M21" i="29" s="1"/>
  <c r="J25" i="29"/>
  <c r="M25" i="29" s="1"/>
  <c r="J20" i="29"/>
  <c r="J26" i="29"/>
  <c r="J22" i="29"/>
  <c r="M22" i="29" s="1"/>
  <c r="J32" i="29"/>
  <c r="J23" i="29"/>
  <c r="M23" i="29" s="1"/>
  <c r="J13" i="28"/>
  <c r="J26" i="28"/>
  <c r="J11" i="28"/>
  <c r="J9" i="29"/>
  <c r="J18" i="28"/>
  <c r="J20" i="28"/>
  <c r="J15" i="28"/>
  <c r="J17" i="28"/>
  <c r="J19" i="28"/>
  <c r="J20" i="26"/>
  <c r="M20" i="26" s="1"/>
  <c r="J17" i="26"/>
  <c r="M17" i="26" s="1"/>
  <c r="J11" i="26"/>
  <c r="J14" i="28"/>
  <c r="J23" i="28"/>
  <c r="J24" i="28"/>
  <c r="J4" i="28"/>
  <c r="J4" i="29"/>
  <c r="J22" i="28"/>
  <c r="J16" i="28"/>
  <c r="J6" i="28"/>
  <c r="J5" i="29"/>
  <c r="J5" i="28"/>
  <c r="J8" i="29"/>
  <c r="J9" i="28"/>
  <c r="M12" i="27"/>
  <c r="J21" i="28"/>
  <c r="J10" i="28"/>
  <c r="J25" i="28"/>
  <c r="J8" i="28"/>
  <c r="J12" i="28"/>
  <c r="J7" i="28"/>
  <c r="J7" i="29"/>
  <c r="J10" i="29"/>
  <c r="J27" i="28"/>
  <c r="J5" i="26"/>
  <c r="M5" i="26" s="1"/>
  <c r="J4" i="26"/>
  <c r="M4" i="26" s="1"/>
  <c r="J21" i="26"/>
  <c r="M21" i="26" s="1"/>
  <c r="J6" i="26"/>
  <c r="M6" i="26" s="1"/>
  <c r="J9" i="26"/>
  <c r="J24" i="26"/>
  <c r="J25" i="26"/>
  <c r="M25" i="26" s="1"/>
  <c r="J18" i="26"/>
  <c r="M18" i="26" s="1"/>
  <c r="J14" i="24"/>
  <c r="J10" i="25"/>
  <c r="J8" i="25"/>
  <c r="J5" i="25"/>
  <c r="J9" i="25"/>
  <c r="J18" i="25"/>
  <c r="J4" i="25"/>
  <c r="J12" i="25"/>
  <c r="J15" i="25"/>
  <c r="J15" i="24"/>
  <c r="M15" i="24" s="1"/>
  <c r="J17" i="25"/>
  <c r="J19" i="25"/>
  <c r="J11" i="25"/>
  <c r="J10" i="24"/>
  <c r="J16" i="25"/>
  <c r="J13" i="25"/>
  <c r="J14" i="25"/>
  <c r="J6" i="25"/>
  <c r="J6" i="24"/>
  <c r="M6" i="24" s="1"/>
  <c r="J7" i="25"/>
  <c r="M4" i="6"/>
  <c r="M8" i="6"/>
  <c r="A61" i="7"/>
  <c r="M12" i="6"/>
  <c r="A65" i="7"/>
  <c r="M16" i="6"/>
  <c r="A67" i="7"/>
  <c r="M20" i="6"/>
  <c r="A63" i="7"/>
  <c r="M24" i="6"/>
  <c r="A78" i="7"/>
  <c r="M28" i="6"/>
  <c r="A54" i="7"/>
  <c r="M32" i="6"/>
  <c r="A45" i="7"/>
  <c r="M36" i="6"/>
  <c r="A48" i="7"/>
  <c r="M40" i="6"/>
  <c r="A52" i="7"/>
  <c r="M44" i="6"/>
  <c r="A51" i="7"/>
  <c r="M48" i="6"/>
  <c r="A47" i="7"/>
  <c r="M52" i="6"/>
  <c r="A30" i="7"/>
  <c r="M56" i="6"/>
  <c r="A6" i="7"/>
  <c r="M60" i="6"/>
  <c r="A5" i="7"/>
  <c r="M64" i="6"/>
  <c r="A27" i="7"/>
  <c r="M68" i="6"/>
  <c r="A25" i="7"/>
  <c r="M72" i="6"/>
  <c r="A24" i="7"/>
  <c r="M76" i="6"/>
  <c r="A29" i="7"/>
  <c r="M80" i="6"/>
  <c r="A17" i="7"/>
  <c r="M84" i="6"/>
  <c r="A214" i="7"/>
  <c r="M88" i="6"/>
  <c r="A173" i="7"/>
  <c r="M92" i="6"/>
  <c r="A198" i="7"/>
  <c r="M96" i="6"/>
  <c r="A193" i="7"/>
  <c r="M100" i="6"/>
  <c r="A208" i="7"/>
  <c r="M104" i="6"/>
  <c r="A188" i="7"/>
  <c r="M108" i="6"/>
  <c r="A176" i="7"/>
  <c r="M112" i="6"/>
  <c r="A196" i="7"/>
  <c r="M116" i="6"/>
  <c r="A209" i="7"/>
  <c r="M120" i="6"/>
  <c r="A217" i="7"/>
  <c r="M124" i="6"/>
  <c r="M128" i="6"/>
  <c r="A148" i="7"/>
  <c r="M132" i="6"/>
  <c r="A97" i="7"/>
  <c r="M136" i="6"/>
  <c r="M140" i="6"/>
  <c r="A109" i="7"/>
  <c r="M144" i="6"/>
  <c r="A94" i="7"/>
  <c r="M148" i="6"/>
  <c r="A138" i="7"/>
  <c r="M152" i="6"/>
  <c r="A220" i="7"/>
  <c r="M156" i="6"/>
  <c r="A226" i="7"/>
  <c r="M160" i="6"/>
  <c r="A234" i="7"/>
  <c r="M164" i="6"/>
  <c r="A272" i="7"/>
  <c r="M168" i="6"/>
  <c r="M172" i="6"/>
  <c r="A154" i="7"/>
  <c r="M176" i="6"/>
  <c r="A106" i="7"/>
  <c r="M180" i="6"/>
  <c r="A152" i="7"/>
  <c r="M184" i="6"/>
  <c r="A99" i="7"/>
  <c r="M188" i="6"/>
  <c r="A130" i="7"/>
  <c r="M192" i="6"/>
  <c r="A110" i="7"/>
  <c r="M196" i="6"/>
  <c r="A127" i="7"/>
  <c r="M200" i="6"/>
  <c r="A227" i="7"/>
  <c r="M204" i="6"/>
  <c r="A228" i="7"/>
  <c r="M208" i="6"/>
  <c r="A269" i="7"/>
  <c r="M212" i="6"/>
  <c r="A271" i="7"/>
  <c r="M216" i="6"/>
  <c r="A255" i="7"/>
  <c r="M220" i="6"/>
  <c r="A142" i="7"/>
  <c r="M224" i="6"/>
  <c r="A150" i="7"/>
  <c r="M228" i="6"/>
  <c r="A107" i="7"/>
  <c r="M232" i="6"/>
  <c r="A134" i="7"/>
  <c r="M236" i="6"/>
  <c r="A153" i="7"/>
  <c r="M240" i="6"/>
  <c r="A240" i="7"/>
  <c r="M244" i="6"/>
  <c r="A242" i="7"/>
  <c r="M248" i="6"/>
  <c r="A249" i="7"/>
  <c r="M252" i="6"/>
  <c r="A261" i="7"/>
  <c r="M256" i="6"/>
  <c r="A266" i="7"/>
  <c r="M260" i="6"/>
  <c r="A252" i="7"/>
  <c r="M264" i="6"/>
  <c r="M268" i="6"/>
  <c r="A88" i="7"/>
  <c r="M272" i="6"/>
  <c r="A82" i="7"/>
  <c r="M5" i="6"/>
  <c r="A69" i="7"/>
  <c r="M9" i="6"/>
  <c r="A57" i="7"/>
  <c r="M13" i="6"/>
  <c r="A71" i="7"/>
  <c r="M17" i="6"/>
  <c r="M21" i="6"/>
  <c r="A55" i="7"/>
  <c r="M25" i="6"/>
  <c r="A68" i="7"/>
  <c r="M29" i="6"/>
  <c r="A184" i="7"/>
  <c r="M33" i="6"/>
  <c r="A32" i="7"/>
  <c r="M37" i="6"/>
  <c r="A49" i="7"/>
  <c r="M41" i="6"/>
  <c r="A41" i="7"/>
  <c r="M45" i="6"/>
  <c r="A46" i="7"/>
  <c r="M49" i="6"/>
  <c r="A38" i="7"/>
  <c r="M53" i="6"/>
  <c r="A4" i="7"/>
  <c r="M57" i="6"/>
  <c r="A16" i="7"/>
  <c r="M61" i="6"/>
  <c r="A2" i="7"/>
  <c r="M65" i="6"/>
  <c r="A28" i="7"/>
  <c r="M69" i="6"/>
  <c r="A22" i="7"/>
  <c r="M73" i="6"/>
  <c r="A21" i="7"/>
  <c r="M77" i="6"/>
  <c r="A11" i="7"/>
  <c r="M81" i="6"/>
  <c r="A189" i="7"/>
  <c r="M85" i="6"/>
  <c r="A212" i="7"/>
  <c r="M89" i="6"/>
  <c r="A191" i="7"/>
  <c r="M93" i="6"/>
  <c r="A203" i="7"/>
  <c r="M97" i="6"/>
  <c r="A207" i="7"/>
  <c r="M101" i="6"/>
  <c r="A175" i="7"/>
  <c r="M105" i="6"/>
  <c r="A180" i="7"/>
  <c r="M109" i="6"/>
  <c r="A181" i="7"/>
  <c r="M113" i="6"/>
  <c r="A192" i="7"/>
  <c r="M117" i="6"/>
  <c r="A215" i="7"/>
  <c r="M121" i="6"/>
  <c r="A206" i="7"/>
  <c r="M125" i="6"/>
  <c r="M129" i="6"/>
  <c r="A151" i="7"/>
  <c r="M133" i="6"/>
  <c r="A118" i="7"/>
  <c r="M137" i="6"/>
  <c r="M141" i="6"/>
  <c r="A98" i="7"/>
  <c r="M145" i="6"/>
  <c r="A146" i="7"/>
  <c r="M149" i="6"/>
  <c r="A119" i="7"/>
  <c r="M153" i="6"/>
  <c r="A244" i="7"/>
  <c r="M157" i="6"/>
  <c r="A231" i="7"/>
  <c r="M161" i="6"/>
  <c r="A237" i="7"/>
  <c r="M165" i="6"/>
  <c r="A273" i="7"/>
  <c r="M169" i="6"/>
  <c r="M173" i="6"/>
  <c r="M177" i="6"/>
  <c r="A102" i="7"/>
  <c r="M181" i="6"/>
  <c r="A105" i="7"/>
  <c r="M185" i="6"/>
  <c r="A132" i="7"/>
  <c r="M189" i="6"/>
  <c r="A114" i="7"/>
  <c r="M193" i="6"/>
  <c r="A129" i="7"/>
  <c r="M197" i="6"/>
  <c r="A117" i="7"/>
  <c r="M201" i="6"/>
  <c r="A218" i="7"/>
  <c r="M205" i="6"/>
  <c r="A223" i="7"/>
  <c r="M209" i="6"/>
  <c r="A246" i="7"/>
  <c r="M213" i="6"/>
  <c r="A274" i="7"/>
  <c r="M217" i="6"/>
  <c r="A256" i="7"/>
  <c r="M221" i="6"/>
  <c r="A143" i="7"/>
  <c r="M225" i="6"/>
  <c r="A131" i="7"/>
  <c r="M229" i="6"/>
  <c r="A116" i="7"/>
  <c r="M233" i="6"/>
  <c r="A172" i="7"/>
  <c r="M237" i="6"/>
  <c r="A124" i="7"/>
  <c r="M241" i="6"/>
  <c r="A241" i="7"/>
  <c r="M245" i="6"/>
  <c r="A239" i="7"/>
  <c r="M249" i="6"/>
  <c r="A264" i="7"/>
  <c r="M253" i="6"/>
  <c r="A263" i="7"/>
  <c r="M257" i="6"/>
  <c r="A258" i="7"/>
  <c r="M261" i="6"/>
  <c r="A265" i="7"/>
  <c r="M265" i="6"/>
  <c r="M269" i="6"/>
  <c r="A80" i="7"/>
  <c r="M273" i="6"/>
  <c r="A86" i="7"/>
  <c r="M2" i="6"/>
  <c r="A34" i="7"/>
  <c r="M6" i="6"/>
  <c r="A76" i="7"/>
  <c r="M10" i="6"/>
  <c r="A66" i="7"/>
  <c r="M14" i="6"/>
  <c r="M18" i="6"/>
  <c r="A56" i="7"/>
  <c r="M22" i="6"/>
  <c r="A64" i="7"/>
  <c r="M26" i="6"/>
  <c r="A60" i="7"/>
  <c r="M30" i="6"/>
  <c r="A186" i="7"/>
  <c r="M34" i="6"/>
  <c r="A44" i="7"/>
  <c r="M38" i="6"/>
  <c r="A33" i="7"/>
  <c r="M42" i="6"/>
  <c r="A31" i="7"/>
  <c r="M46" i="6"/>
  <c r="A42" i="7"/>
  <c r="M50" i="6"/>
  <c r="A36" i="7"/>
  <c r="M54" i="6"/>
  <c r="A7" i="7"/>
  <c r="M58" i="6"/>
  <c r="A26" i="7"/>
  <c r="M62" i="6"/>
  <c r="A8" i="7"/>
  <c r="M66" i="6"/>
  <c r="A13" i="7"/>
  <c r="M70" i="6"/>
  <c r="A14" i="7"/>
  <c r="M74" i="6"/>
  <c r="A20" i="7"/>
  <c r="M78" i="6"/>
  <c r="A9" i="7"/>
  <c r="M82" i="6"/>
  <c r="A183" i="7"/>
  <c r="M86" i="6"/>
  <c r="A201" i="7"/>
  <c r="M90" i="6"/>
  <c r="A177" i="7"/>
  <c r="M94" i="6"/>
  <c r="A197" i="7"/>
  <c r="M98" i="6"/>
  <c r="A211" i="7"/>
  <c r="M102" i="6"/>
  <c r="A185" i="7"/>
  <c r="M106" i="6"/>
  <c r="A174" i="7"/>
  <c r="M110" i="6"/>
  <c r="A187" i="7"/>
  <c r="M114" i="6"/>
  <c r="A194" i="7"/>
  <c r="M118" i="6"/>
  <c r="A216" i="7"/>
  <c r="M122" i="6"/>
  <c r="A204" i="7"/>
  <c r="M126" i="6"/>
  <c r="A104" i="7"/>
  <c r="M130" i="6"/>
  <c r="M134" i="6"/>
  <c r="A135" i="7"/>
  <c r="M138" i="6"/>
  <c r="M142" i="6"/>
  <c r="A100" i="7"/>
  <c r="M146" i="6"/>
  <c r="M150" i="6"/>
  <c r="A243" i="7"/>
  <c r="M154" i="6"/>
  <c r="A245" i="7"/>
  <c r="M158" i="6"/>
  <c r="A232" i="7"/>
  <c r="M162" i="6"/>
  <c r="A229" i="7"/>
  <c r="M166" i="6"/>
  <c r="A247" i="7"/>
  <c r="M170" i="6"/>
  <c r="M174" i="6"/>
  <c r="M178" i="6"/>
  <c r="A115" i="7"/>
  <c r="M182" i="6"/>
  <c r="A120" i="7"/>
  <c r="M186" i="6"/>
  <c r="A137" i="7"/>
  <c r="M190" i="6"/>
  <c r="A111" i="7"/>
  <c r="M194" i="6"/>
  <c r="A125" i="7"/>
  <c r="M198" i="6"/>
  <c r="A93" i="7"/>
  <c r="M202" i="6"/>
  <c r="A219" i="7"/>
  <c r="M206" i="6"/>
  <c r="A238" i="7"/>
  <c r="M210" i="6"/>
  <c r="A248" i="7"/>
  <c r="M214" i="6"/>
  <c r="A259" i="7"/>
  <c r="M218" i="6"/>
  <c r="A126" i="7"/>
  <c r="M222" i="6"/>
  <c r="A139" i="7"/>
  <c r="M226" i="6"/>
  <c r="A121" i="7"/>
  <c r="M230" i="6"/>
  <c r="A112" i="7"/>
  <c r="M234" i="6"/>
  <c r="A171" i="7"/>
  <c r="M238" i="6"/>
  <c r="A122" i="7"/>
  <c r="M242" i="6"/>
  <c r="A236" i="7"/>
  <c r="M246" i="6"/>
  <c r="A270" i="7"/>
  <c r="M250" i="6"/>
  <c r="A262" i="7"/>
  <c r="M254" i="6"/>
  <c r="A267" i="7"/>
  <c r="M258" i="6"/>
  <c r="A257" i="7"/>
  <c r="M262" i="6"/>
  <c r="M266" i="6"/>
  <c r="A81" i="7"/>
  <c r="M270" i="6"/>
  <c r="A84" i="7"/>
  <c r="M274" i="6"/>
  <c r="A85" i="7"/>
  <c r="M3" i="6"/>
  <c r="A37" i="7"/>
  <c r="M7" i="6"/>
  <c r="A58" i="7"/>
  <c r="M11" i="6"/>
  <c r="M15" i="6"/>
  <c r="A77" i="7"/>
  <c r="M19" i="6"/>
  <c r="A62" i="7"/>
  <c r="M23" i="6"/>
  <c r="A70" i="7"/>
  <c r="M27" i="6"/>
  <c r="A59" i="7"/>
  <c r="M31" i="6"/>
  <c r="A43" i="7"/>
  <c r="M35" i="6"/>
  <c r="A50" i="7"/>
  <c r="M39" i="6"/>
  <c r="A39" i="7"/>
  <c r="M43" i="6"/>
  <c r="A40" i="7"/>
  <c r="M47" i="6"/>
  <c r="A35" i="7"/>
  <c r="M51" i="6"/>
  <c r="A53" i="7"/>
  <c r="M55" i="6"/>
  <c r="A3" i="7"/>
  <c r="M59" i="6"/>
  <c r="A10" i="7"/>
  <c r="M63" i="6"/>
  <c r="A18" i="7"/>
  <c r="M67" i="6"/>
  <c r="A23" i="7"/>
  <c r="M71" i="6"/>
  <c r="A19" i="7"/>
  <c r="M75" i="6"/>
  <c r="A12" i="7"/>
  <c r="M79" i="6"/>
  <c r="A15" i="7"/>
  <c r="M83" i="6"/>
  <c r="A178" i="7"/>
  <c r="M87" i="6"/>
  <c r="A195" i="7"/>
  <c r="M91" i="6"/>
  <c r="A205" i="7"/>
  <c r="M95" i="6"/>
  <c r="A210" i="7"/>
  <c r="M99" i="6"/>
  <c r="A200" i="7"/>
  <c r="M103" i="6"/>
  <c r="A182" i="7"/>
  <c r="M107" i="6"/>
  <c r="A190" i="7"/>
  <c r="M111" i="6"/>
  <c r="A179" i="7"/>
  <c r="M115" i="6"/>
  <c r="A213" i="7"/>
  <c r="M119" i="6"/>
  <c r="A202" i="7"/>
  <c r="M123" i="6"/>
  <c r="A199" i="7"/>
  <c r="M127" i="6"/>
  <c r="A113" i="7"/>
  <c r="M131" i="6"/>
  <c r="M135" i="6"/>
  <c r="A145" i="7"/>
  <c r="M139" i="6"/>
  <c r="M143" i="6"/>
  <c r="A95" i="7"/>
  <c r="M147" i="6"/>
  <c r="A147" i="7"/>
  <c r="M151" i="6"/>
  <c r="A221" i="7"/>
  <c r="M155" i="6"/>
  <c r="A225" i="7"/>
  <c r="M159" i="6"/>
  <c r="A222" i="7"/>
  <c r="M163" i="6"/>
  <c r="A224" i="7"/>
  <c r="M167" i="6"/>
  <c r="A251" i="7"/>
  <c r="M171" i="6"/>
  <c r="M175" i="6"/>
  <c r="A140" i="7"/>
  <c r="M179" i="6"/>
  <c r="M183" i="6"/>
  <c r="A103" i="7"/>
  <c r="M187" i="6"/>
  <c r="A128" i="7"/>
  <c r="M191" i="6"/>
  <c r="A108" i="7"/>
  <c r="M195" i="6"/>
  <c r="A149" i="7"/>
  <c r="M199" i="6"/>
  <c r="A96" i="7"/>
  <c r="M203" i="6"/>
  <c r="A230" i="7"/>
  <c r="M207" i="6"/>
  <c r="A233" i="7"/>
  <c r="M211" i="6"/>
  <c r="A253" i="7"/>
  <c r="M215" i="6"/>
  <c r="A254" i="7"/>
  <c r="M219" i="6"/>
  <c r="A141" i="7"/>
  <c r="M223" i="6"/>
  <c r="A144" i="7"/>
  <c r="M227" i="6"/>
  <c r="A136" i="7"/>
  <c r="M231" i="6"/>
  <c r="A133" i="7"/>
  <c r="M235" i="6"/>
  <c r="M239" i="6"/>
  <c r="A101" i="7"/>
  <c r="M243" i="6"/>
  <c r="A235" i="7"/>
  <c r="M247" i="6"/>
  <c r="A260" i="7"/>
  <c r="M251" i="6"/>
  <c r="A250" i="7"/>
  <c r="M255" i="6"/>
  <c r="A268" i="7"/>
  <c r="M259" i="6"/>
  <c r="A275" i="7"/>
  <c r="M263" i="6"/>
  <c r="M267" i="6"/>
  <c r="A87" i="7"/>
  <c r="M271" i="6"/>
  <c r="A79" i="7"/>
  <c r="M275" i="6"/>
  <c r="A83" i="7"/>
  <c r="AH280" i="8"/>
  <c r="AG280" i="8"/>
  <c r="AF280" i="8"/>
  <c r="AE280" i="8"/>
  <c r="AD280" i="8"/>
  <c r="AC280" i="8"/>
  <c r="AB280" i="8"/>
  <c r="AA280" i="8"/>
  <c r="Z280" i="8"/>
  <c r="Y280" i="8"/>
  <c r="X280" i="8"/>
  <c r="W280" i="8"/>
  <c r="V280" i="8"/>
  <c r="U280" i="8"/>
  <c r="T280" i="8"/>
  <c r="S280" i="8"/>
  <c r="R280" i="8"/>
  <c r="Q280" i="8"/>
  <c r="P280" i="8"/>
  <c r="O280" i="8"/>
  <c r="N280" i="8"/>
  <c r="M280" i="8"/>
  <c r="L280" i="8"/>
  <c r="F280" i="8"/>
  <c r="I280" i="8" s="1"/>
  <c r="AH279" i="8"/>
  <c r="AG279" i="8"/>
  <c r="AF279" i="8"/>
  <c r="AE279" i="8"/>
  <c r="AD279" i="8"/>
  <c r="AC279" i="8"/>
  <c r="AB279" i="8"/>
  <c r="AA279" i="8"/>
  <c r="Z279" i="8"/>
  <c r="Y279" i="8"/>
  <c r="X279" i="8"/>
  <c r="W279" i="8"/>
  <c r="V279" i="8"/>
  <c r="U279" i="8"/>
  <c r="T279" i="8"/>
  <c r="S279" i="8"/>
  <c r="R279" i="8"/>
  <c r="Q279" i="8"/>
  <c r="P279" i="8"/>
  <c r="O279" i="8"/>
  <c r="N279" i="8"/>
  <c r="M279" i="8"/>
  <c r="L279" i="8"/>
  <c r="F279" i="8"/>
  <c r="I279" i="8" s="1"/>
  <c r="AH278" i="8"/>
  <c r="AG278" i="8"/>
  <c r="AF278" i="8"/>
  <c r="AE278" i="8"/>
  <c r="AD278" i="8"/>
  <c r="AC278" i="8"/>
  <c r="AB278" i="8"/>
  <c r="AA278" i="8"/>
  <c r="Z278" i="8"/>
  <c r="Y278" i="8"/>
  <c r="X278" i="8"/>
  <c r="W278" i="8"/>
  <c r="V278" i="8"/>
  <c r="U278" i="8"/>
  <c r="T278" i="8"/>
  <c r="S278" i="8"/>
  <c r="R278" i="8"/>
  <c r="Q278" i="8"/>
  <c r="P278" i="8"/>
  <c r="O278" i="8"/>
  <c r="N278" i="8"/>
  <c r="M278" i="8"/>
  <c r="L278" i="8"/>
  <c r="F278" i="8"/>
  <c r="I278" i="8" s="1"/>
  <c r="AH277" i="8"/>
  <c r="AG277" i="8"/>
  <c r="AF277" i="8"/>
  <c r="AE277" i="8"/>
  <c r="AD277" i="8"/>
  <c r="AC277" i="8"/>
  <c r="AB277" i="8"/>
  <c r="AA277" i="8"/>
  <c r="Z277" i="8"/>
  <c r="Y277" i="8"/>
  <c r="X277" i="8"/>
  <c r="W277" i="8"/>
  <c r="V277" i="8"/>
  <c r="U277" i="8"/>
  <c r="T277" i="8"/>
  <c r="S277" i="8"/>
  <c r="R277" i="8"/>
  <c r="Q277" i="8"/>
  <c r="P277" i="8"/>
  <c r="O277" i="8"/>
  <c r="N277" i="8"/>
  <c r="M277" i="8"/>
  <c r="L277" i="8"/>
  <c r="F277" i="8"/>
  <c r="I277" i="8" s="1"/>
  <c r="G41" i="11"/>
  <c r="F40" i="11"/>
  <c r="M49" i="11"/>
  <c r="L49" i="11"/>
  <c r="K49" i="11"/>
  <c r="J49" i="11"/>
  <c r="I49" i="11"/>
  <c r="M48" i="11"/>
  <c r="L48" i="11"/>
  <c r="K48" i="11"/>
  <c r="J48" i="11"/>
  <c r="I48" i="11"/>
  <c r="M46" i="11"/>
  <c r="L46" i="11"/>
  <c r="K46" i="11"/>
  <c r="J46" i="11"/>
  <c r="I46" i="11"/>
  <c r="P42" i="11"/>
  <c r="O42" i="11"/>
  <c r="P47" i="11"/>
  <c r="O47" i="11"/>
  <c r="P45" i="11"/>
  <c r="O45" i="11"/>
  <c r="M10" i="29" l="1"/>
  <c r="K10" i="29"/>
  <c r="K8" i="29"/>
  <c r="K5" i="29"/>
  <c r="K4" i="29"/>
  <c r="K7" i="29"/>
  <c r="K9" i="29"/>
  <c r="K6" i="29"/>
  <c r="K4" i="36"/>
  <c r="K15" i="36"/>
  <c r="K12" i="36"/>
  <c r="K23" i="36"/>
  <c r="K21" i="36"/>
  <c r="K18" i="36"/>
  <c r="K5" i="36"/>
  <c r="K12" i="35"/>
  <c r="M4" i="35"/>
  <c r="K4" i="35"/>
  <c r="K18" i="35"/>
  <c r="K17" i="36"/>
  <c r="K22" i="36"/>
  <c r="K13" i="36"/>
  <c r="K14" i="35"/>
  <c r="K6" i="35"/>
  <c r="M6" i="35"/>
  <c r="K20" i="36"/>
  <c r="M13" i="35"/>
  <c r="K13" i="35"/>
  <c r="K16" i="35"/>
  <c r="M16" i="35"/>
  <c r="K5" i="35"/>
  <c r="K6" i="36"/>
  <c r="M6" i="36"/>
  <c r="K7" i="36"/>
  <c r="K8" i="35"/>
  <c r="K9" i="36"/>
  <c r="K16" i="36"/>
  <c r="M16" i="36"/>
  <c r="M17" i="35"/>
  <c r="K17" i="35"/>
  <c r="K9" i="35"/>
  <c r="K19" i="35"/>
  <c r="K10" i="36"/>
  <c r="K11" i="35"/>
  <c r="K10" i="35"/>
  <c r="K7" i="35"/>
  <c r="K8" i="36"/>
  <c r="K15" i="35"/>
  <c r="M15" i="35"/>
  <c r="K11" i="36"/>
  <c r="M11" i="36"/>
  <c r="K19" i="36"/>
  <c r="K14" i="36"/>
  <c r="K10" i="27"/>
  <c r="K16" i="27"/>
  <c r="K11" i="27"/>
  <c r="M13" i="31"/>
  <c r="K5" i="31"/>
  <c r="K4" i="31"/>
  <c r="K7" i="31"/>
  <c r="K8" i="23"/>
  <c r="K14" i="27"/>
  <c r="K27" i="34"/>
  <c r="K8" i="24"/>
  <c r="K13" i="24"/>
  <c r="K16" i="24"/>
  <c r="K12" i="24"/>
  <c r="M14" i="24"/>
  <c r="K11" i="24"/>
  <c r="K5" i="24"/>
  <c r="K4" i="24"/>
  <c r="K7" i="24"/>
  <c r="K9" i="24"/>
  <c r="K21" i="34"/>
  <c r="K19" i="34"/>
  <c r="K24" i="34"/>
  <c r="K15" i="34"/>
  <c r="M14" i="23"/>
  <c r="O8" i="23" s="1"/>
  <c r="K15" i="23"/>
  <c r="K4" i="23"/>
  <c r="K10" i="23"/>
  <c r="K6" i="23"/>
  <c r="K12" i="23"/>
  <c r="K13" i="23"/>
  <c r="K16" i="23"/>
  <c r="K7" i="23"/>
  <c r="K11" i="23"/>
  <c r="K18" i="27"/>
  <c r="K9" i="27"/>
  <c r="K7" i="27"/>
  <c r="K4" i="27"/>
  <c r="K12" i="27"/>
  <c r="K20" i="27"/>
  <c r="K6" i="27"/>
  <c r="M20" i="29"/>
  <c r="K19" i="29"/>
  <c r="K15" i="29"/>
  <c r="K14" i="29"/>
  <c r="K17" i="29"/>
  <c r="K16" i="29"/>
  <c r="K24" i="29"/>
  <c r="K19" i="27"/>
  <c r="M19" i="27"/>
  <c r="K9" i="23"/>
  <c r="K22" i="23"/>
  <c r="K7" i="34"/>
  <c r="K12" i="34"/>
  <c r="K18" i="34"/>
  <c r="K5" i="34"/>
  <c r="K17" i="27"/>
  <c r="K29" i="23"/>
  <c r="K28" i="23"/>
  <c r="M22" i="27"/>
  <c r="K11" i="34"/>
  <c r="K8" i="34"/>
  <c r="K25" i="34"/>
  <c r="K20" i="34"/>
  <c r="M27" i="23"/>
  <c r="M15" i="34"/>
  <c r="K16" i="34"/>
  <c r="K23" i="34"/>
  <c r="K4" i="34"/>
  <c r="K8" i="27"/>
  <c r="K6" i="34"/>
  <c r="K22" i="34"/>
  <c r="K14" i="34"/>
  <c r="K10" i="34"/>
  <c r="K14" i="23"/>
  <c r="K17" i="34"/>
  <c r="K13" i="34"/>
  <c r="M24" i="34"/>
  <c r="K9" i="34"/>
  <c r="K5" i="23"/>
  <c r="K26" i="34"/>
  <c r="K30" i="23"/>
  <c r="K14" i="33"/>
  <c r="M22" i="23"/>
  <c r="K22" i="27"/>
  <c r="K15" i="27"/>
  <c r="K21" i="27"/>
  <c r="K13" i="27"/>
  <c r="K4" i="33"/>
  <c r="K26" i="23"/>
  <c r="K13" i="33"/>
  <c r="K5" i="33"/>
  <c r="M29" i="23"/>
  <c r="O15" i="33"/>
  <c r="K15" i="33"/>
  <c r="K11" i="33"/>
  <c r="K25" i="23"/>
  <c r="K23" i="23"/>
  <c r="K9" i="33"/>
  <c r="K27" i="23"/>
  <c r="M28" i="23"/>
  <c r="K24" i="23"/>
  <c r="K5" i="27"/>
  <c r="K10" i="33"/>
  <c r="K6" i="33"/>
  <c r="K8" i="33"/>
  <c r="K12" i="33"/>
  <c r="K23" i="27"/>
  <c r="K7" i="33"/>
  <c r="M12" i="32"/>
  <c r="O4" i="32" s="1"/>
  <c r="K11" i="32"/>
  <c r="K4" i="32"/>
  <c r="O7" i="33"/>
  <c r="K8" i="32"/>
  <c r="K12" i="32"/>
  <c r="K5" i="32"/>
  <c r="K9" i="32"/>
  <c r="K10" i="32"/>
  <c r="K6" i="32"/>
  <c r="K7" i="32"/>
  <c r="O13" i="33"/>
  <c r="O9" i="33"/>
  <c r="O10" i="33"/>
  <c r="O4" i="33"/>
  <c r="O8" i="33"/>
  <c r="O14" i="33"/>
  <c r="K29" i="31"/>
  <c r="K32" i="31"/>
  <c r="K32" i="29"/>
  <c r="K12" i="31"/>
  <c r="K18" i="31"/>
  <c r="K9" i="31"/>
  <c r="K8" i="31"/>
  <c r="K19" i="31"/>
  <c r="K15" i="31"/>
  <c r="K14" i="31"/>
  <c r="K21" i="31"/>
  <c r="K13" i="31"/>
  <c r="K17" i="31"/>
  <c r="K6" i="31"/>
  <c r="K16" i="31"/>
  <c r="K27" i="31"/>
  <c r="M27" i="31"/>
  <c r="K28" i="31"/>
  <c r="M28" i="31"/>
  <c r="K41" i="31"/>
  <c r="M41" i="31"/>
  <c r="K33" i="31"/>
  <c r="K31" i="31"/>
  <c r="M31" i="31"/>
  <c r="K20" i="31"/>
  <c r="M20" i="31"/>
  <c r="K11" i="31"/>
  <c r="M11" i="31"/>
  <c r="K42" i="31"/>
  <c r="M42" i="31"/>
  <c r="K40" i="31"/>
  <c r="M40" i="31"/>
  <c r="K10" i="31"/>
  <c r="K30" i="31"/>
  <c r="K22" i="31"/>
  <c r="K35" i="29"/>
  <c r="K33" i="29"/>
  <c r="K31" i="29"/>
  <c r="K36" i="29"/>
  <c r="K34" i="29"/>
  <c r="K20" i="29"/>
  <c r="K23" i="29"/>
  <c r="K21" i="29"/>
  <c r="M26" i="29"/>
  <c r="K25" i="29"/>
  <c r="K26" i="29"/>
  <c r="M32" i="29"/>
  <c r="K22" i="29"/>
  <c r="K18" i="29"/>
  <c r="K15" i="26"/>
  <c r="K4" i="26"/>
  <c r="M21" i="28"/>
  <c r="K21" i="28"/>
  <c r="M5" i="28"/>
  <c r="K5" i="28"/>
  <c r="K16" i="28"/>
  <c r="M16" i="28"/>
  <c r="M24" i="28"/>
  <c r="K24" i="28"/>
  <c r="M17" i="28"/>
  <c r="K17" i="28"/>
  <c r="M20" i="28"/>
  <c r="K20" i="28"/>
  <c r="M26" i="28"/>
  <c r="K26" i="28"/>
  <c r="M7" i="29"/>
  <c r="M5" i="29"/>
  <c r="M22" i="28"/>
  <c r="K22" i="28"/>
  <c r="M14" i="28"/>
  <c r="K14" i="28"/>
  <c r="M7" i="28"/>
  <c r="K7" i="28"/>
  <c r="K8" i="28"/>
  <c r="M8" i="28"/>
  <c r="K10" i="28"/>
  <c r="M10" i="28"/>
  <c r="K9" i="28"/>
  <c r="M9" i="28"/>
  <c r="K6" i="28"/>
  <c r="M6" i="28"/>
  <c r="M4" i="29"/>
  <c r="K23" i="28"/>
  <c r="M23" i="28"/>
  <c r="M19" i="28"/>
  <c r="K19" i="28"/>
  <c r="K15" i="28"/>
  <c r="M15" i="28"/>
  <c r="M18" i="28"/>
  <c r="K18" i="28"/>
  <c r="M11" i="28"/>
  <c r="K11" i="28"/>
  <c r="K13" i="28"/>
  <c r="M13" i="28"/>
  <c r="M11" i="26"/>
  <c r="K11" i="26"/>
  <c r="M27" i="28"/>
  <c r="K27" i="28"/>
  <c r="K12" i="28"/>
  <c r="M12" i="28"/>
  <c r="K25" i="28"/>
  <c r="M25" i="28"/>
  <c r="M8" i="29"/>
  <c r="K4" i="28"/>
  <c r="M4" i="28"/>
  <c r="M9" i="29"/>
  <c r="O9" i="29" s="1"/>
  <c r="K21" i="26"/>
  <c r="K16" i="26"/>
  <c r="K9" i="26"/>
  <c r="K22" i="26"/>
  <c r="K10" i="26"/>
  <c r="K18" i="26"/>
  <c r="K17" i="26"/>
  <c r="K19" i="26"/>
  <c r="K6" i="24"/>
  <c r="M24" i="26"/>
  <c r="K12" i="26"/>
  <c r="K25" i="26"/>
  <c r="K24" i="26"/>
  <c r="K6" i="26"/>
  <c r="K13" i="26"/>
  <c r="K5" i="26"/>
  <c r="K20" i="26"/>
  <c r="K26" i="26"/>
  <c r="K14" i="26"/>
  <c r="K23" i="26"/>
  <c r="M9" i="26"/>
  <c r="K7" i="26"/>
  <c r="K8" i="26"/>
  <c r="K10" i="24"/>
  <c r="K7" i="25"/>
  <c r="M7" i="25"/>
  <c r="K14" i="25"/>
  <c r="M14" i="25"/>
  <c r="K16" i="25"/>
  <c r="M16" i="25"/>
  <c r="K19" i="25"/>
  <c r="M19" i="25"/>
  <c r="K12" i="25"/>
  <c r="M12" i="25"/>
  <c r="K18" i="25"/>
  <c r="M18" i="25"/>
  <c r="K5" i="25"/>
  <c r="M5" i="25"/>
  <c r="K15" i="24"/>
  <c r="M10" i="24"/>
  <c r="K14" i="24"/>
  <c r="K6" i="25"/>
  <c r="M6" i="25"/>
  <c r="K13" i="25"/>
  <c r="M13" i="25"/>
  <c r="K11" i="25"/>
  <c r="M11" i="25"/>
  <c r="K17" i="25"/>
  <c r="M17" i="25"/>
  <c r="K15" i="25"/>
  <c r="M15" i="25"/>
  <c r="K4" i="25"/>
  <c r="M4" i="25"/>
  <c r="K9" i="25"/>
  <c r="M9" i="25"/>
  <c r="K8" i="25"/>
  <c r="M8" i="25"/>
  <c r="K10" i="25"/>
  <c r="M10" i="25"/>
  <c r="B202" i="9"/>
  <c r="B272" i="9"/>
  <c r="B101" i="9"/>
  <c r="A90" i="7"/>
  <c r="A73" i="7"/>
  <c r="A89" i="7"/>
  <c r="A72" i="7"/>
  <c r="B117" i="9"/>
  <c r="A91" i="7"/>
  <c r="A74" i="7"/>
  <c r="A92" i="7"/>
  <c r="A75" i="7"/>
  <c r="B13" i="9"/>
  <c r="B118" i="9"/>
  <c r="B271" i="9"/>
  <c r="B151" i="9"/>
  <c r="B250" i="9"/>
  <c r="B203" i="9"/>
  <c r="B150" i="9"/>
  <c r="B121" i="9"/>
  <c r="B275" i="9"/>
  <c r="B223" i="9"/>
  <c r="B200" i="9"/>
  <c r="B116" i="9"/>
  <c r="B251" i="9"/>
  <c r="B119" i="9"/>
  <c r="B2" i="9"/>
  <c r="A123" i="7"/>
  <c r="B14" i="9"/>
  <c r="B201" i="9"/>
  <c r="B152" i="9"/>
  <c r="B102" i="9"/>
  <c r="B249" i="9"/>
  <c r="B120" i="9"/>
  <c r="M52" i="11"/>
  <c r="K279" i="8"/>
  <c r="K280" i="8"/>
  <c r="G280" i="8"/>
  <c r="H277" i="8"/>
  <c r="H278" i="8"/>
  <c r="H279" i="8"/>
  <c r="H280" i="8"/>
  <c r="K277" i="8"/>
  <c r="K278" i="8"/>
  <c r="G277" i="8"/>
  <c r="G278" i="8"/>
  <c r="G279" i="8"/>
  <c r="J52" i="11"/>
  <c r="I52" i="11"/>
  <c r="K52" i="11"/>
  <c r="P52" i="11"/>
  <c r="O52" i="11"/>
  <c r="L52" i="11"/>
  <c r="F38" i="11"/>
  <c r="F30" i="11"/>
  <c r="F26" i="11"/>
  <c r="F23" i="11"/>
  <c r="F7" i="11"/>
  <c r="F19" i="11"/>
  <c r="F17" i="11"/>
  <c r="F13" i="11"/>
  <c r="F11" i="11"/>
  <c r="M42" i="11"/>
  <c r="L42" i="11"/>
  <c r="K42" i="11"/>
  <c r="J42" i="11"/>
  <c r="I42" i="11"/>
  <c r="F5" i="11"/>
  <c r="O4" i="29" l="1"/>
  <c r="O7" i="29"/>
  <c r="O10" i="29"/>
  <c r="O8" i="29"/>
  <c r="O5" i="29"/>
  <c r="O6" i="29"/>
  <c r="O5" i="36"/>
  <c r="O9" i="36"/>
  <c r="O6" i="36"/>
  <c r="O8" i="35"/>
  <c r="O14" i="35"/>
  <c r="O15" i="35"/>
  <c r="O20" i="36"/>
  <c r="O23" i="36"/>
  <c r="O10" i="36"/>
  <c r="O18" i="36"/>
  <c r="O11" i="36"/>
  <c r="O7" i="36"/>
  <c r="O19" i="35"/>
  <c r="O16" i="35"/>
  <c r="O17" i="36"/>
  <c r="O13" i="35"/>
  <c r="O9" i="35"/>
  <c r="O4" i="36"/>
  <c r="O22" i="36"/>
  <c r="O18" i="35"/>
  <c r="O13" i="36"/>
  <c r="O7" i="35"/>
  <c r="O17" i="35"/>
  <c r="O8" i="36"/>
  <c r="O15" i="36"/>
  <c r="O12" i="35"/>
  <c r="O21" i="36"/>
  <c r="O14" i="36"/>
  <c r="O16" i="36"/>
  <c r="O5" i="35"/>
  <c r="O11" i="35"/>
  <c r="O4" i="35"/>
  <c r="O19" i="36"/>
  <c r="O12" i="36"/>
  <c r="O6" i="35"/>
  <c r="O10" i="35"/>
  <c r="O16" i="27"/>
  <c r="O5" i="23"/>
  <c r="O14" i="23"/>
  <c r="O9" i="23"/>
  <c r="O25" i="29"/>
  <c r="O7" i="27"/>
  <c r="O11" i="27"/>
  <c r="O13" i="34"/>
  <c r="O5" i="27"/>
  <c r="O4" i="27"/>
  <c r="O20" i="27"/>
  <c r="O12" i="27"/>
  <c r="O14" i="27"/>
  <c r="O6" i="27"/>
  <c r="O9" i="27"/>
  <c r="O18" i="27"/>
  <c r="O10" i="27"/>
  <c r="O8" i="27"/>
  <c r="O27" i="34"/>
  <c r="O4" i="31"/>
  <c r="O5" i="31"/>
  <c r="O7" i="31"/>
  <c r="O11" i="24"/>
  <c r="O16" i="24"/>
  <c r="O12" i="24"/>
  <c r="O13" i="24"/>
  <c r="O8" i="24"/>
  <c r="O9" i="24"/>
  <c r="O7" i="24"/>
  <c r="O5" i="24"/>
  <c r="O4" i="24"/>
  <c r="O23" i="34"/>
  <c r="O5" i="33"/>
  <c r="O6" i="33"/>
  <c r="O12" i="33"/>
  <c r="O11" i="33"/>
  <c r="O12" i="34"/>
  <c r="O10" i="34"/>
  <c r="O22" i="34"/>
  <c r="O24" i="34"/>
  <c r="O16" i="34"/>
  <c r="O6" i="34"/>
  <c r="O21" i="34"/>
  <c r="O15" i="23"/>
  <c r="O7" i="23"/>
  <c r="O6" i="23"/>
  <c r="O16" i="23"/>
  <c r="O11" i="23"/>
  <c r="O4" i="23"/>
  <c r="O10" i="23"/>
  <c r="O13" i="23"/>
  <c r="O12" i="23"/>
  <c r="O17" i="29"/>
  <c r="O15" i="29"/>
  <c r="O14" i="29"/>
  <c r="O19" i="29"/>
  <c r="O16" i="29"/>
  <c r="O24" i="29"/>
  <c r="O20" i="34"/>
  <c r="O19" i="34"/>
  <c r="O11" i="34"/>
  <c r="O22" i="23"/>
  <c r="O4" i="34"/>
  <c r="O17" i="34"/>
  <c r="O27" i="23"/>
  <c r="O8" i="34"/>
  <c r="O25" i="34"/>
  <c r="O9" i="34"/>
  <c r="O15" i="34"/>
  <c r="O19" i="27"/>
  <c r="O24" i="23"/>
  <c r="O17" i="27"/>
  <c r="O23" i="27"/>
  <c r="O21" i="27"/>
  <c r="O22" i="27"/>
  <c r="O13" i="27"/>
  <c r="O15" i="27"/>
  <c r="O5" i="34"/>
  <c r="O14" i="34"/>
  <c r="O7" i="34"/>
  <c r="O30" i="23"/>
  <c r="O18" i="34"/>
  <c r="O26" i="34"/>
  <c r="O23" i="23"/>
  <c r="O28" i="23"/>
  <c r="O26" i="23"/>
  <c r="O25" i="23"/>
  <c r="O29" i="23"/>
  <c r="O7" i="32"/>
  <c r="O9" i="32"/>
  <c r="O12" i="32"/>
  <c r="O8" i="32"/>
  <c r="O10" i="32"/>
  <c r="O11" i="32"/>
  <c r="O5" i="32"/>
  <c r="O6" i="32"/>
  <c r="O21" i="29"/>
  <c r="O21" i="26"/>
  <c r="O22" i="29"/>
  <c r="O32" i="29"/>
  <c r="O13" i="26"/>
  <c r="O32" i="31"/>
  <c r="O29" i="31"/>
  <c r="O23" i="29"/>
  <c r="O18" i="29"/>
  <c r="O20" i="29"/>
  <c r="O26" i="29"/>
  <c r="O11" i="31"/>
  <c r="O8" i="31"/>
  <c r="O42" i="31"/>
  <c r="O12" i="31"/>
  <c r="O6" i="31"/>
  <c r="O14" i="31"/>
  <c r="O21" i="31"/>
  <c r="O13" i="31"/>
  <c r="O17" i="31"/>
  <c r="O30" i="31"/>
  <c r="O16" i="31"/>
  <c r="O40" i="31"/>
  <c r="O19" i="31"/>
  <c r="O22" i="31"/>
  <c r="O15" i="31"/>
  <c r="O34" i="29"/>
  <c r="O41" i="31"/>
  <c r="O31" i="31"/>
  <c r="O10" i="31"/>
  <c r="O20" i="31"/>
  <c r="O33" i="31"/>
  <c r="O9" i="31"/>
  <c r="O28" i="31"/>
  <c r="O27" i="31"/>
  <c r="O18" i="31"/>
  <c r="O31" i="29"/>
  <c r="O36" i="29"/>
  <c r="O33" i="29"/>
  <c r="O35" i="29"/>
  <c r="O25" i="26"/>
  <c r="O24" i="26"/>
  <c r="O4" i="26"/>
  <c r="O16" i="26"/>
  <c r="O11" i="26"/>
  <c r="O22" i="26"/>
  <c r="O9" i="26"/>
  <c r="O20" i="26"/>
  <c r="O10" i="26"/>
  <c r="O19" i="26"/>
  <c r="O6" i="26"/>
  <c r="O23" i="26"/>
  <c r="O14" i="26"/>
  <c r="O12" i="26"/>
  <c r="O5" i="26"/>
  <c r="O17" i="26"/>
  <c r="O18" i="26"/>
  <c r="O7" i="26"/>
  <c r="O25" i="28"/>
  <c r="O12" i="28"/>
  <c r="O13" i="28"/>
  <c r="O7" i="28"/>
  <c r="O22" i="28"/>
  <c r="O20" i="28"/>
  <c r="O5" i="28"/>
  <c r="O18" i="28"/>
  <c r="O19" i="28"/>
  <c r="O16" i="28"/>
  <c r="O6" i="28"/>
  <c r="O8" i="28"/>
  <c r="O15" i="28"/>
  <c r="O23" i="28"/>
  <c r="O14" i="28"/>
  <c r="O26" i="28"/>
  <c r="O17" i="28"/>
  <c r="O21" i="28"/>
  <c r="O4" i="28"/>
  <c r="O27" i="28"/>
  <c r="O11" i="28"/>
  <c r="O9" i="28"/>
  <c r="O10" i="28"/>
  <c r="O24" i="28"/>
  <c r="O8" i="26"/>
  <c r="O15" i="26"/>
  <c r="O26" i="26"/>
  <c r="O14" i="24"/>
  <c r="O15" i="24"/>
  <c r="O6" i="24"/>
  <c r="O10" i="24"/>
  <c r="O10" i="25"/>
  <c r="O8" i="25"/>
  <c r="O9" i="25"/>
  <c r="O17" i="25"/>
  <c r="O13" i="25"/>
  <c r="O6" i="25"/>
  <c r="O18" i="25"/>
  <c r="O19" i="25"/>
  <c r="O7" i="25"/>
  <c r="O4" i="25"/>
  <c r="O15" i="25"/>
  <c r="O11" i="25"/>
  <c r="O5" i="25"/>
  <c r="O12" i="25"/>
  <c r="O16" i="25"/>
  <c r="O14" i="25"/>
  <c r="AH210" i="8"/>
  <c r="AG210" i="8"/>
  <c r="AF210" i="8"/>
  <c r="AE210" i="8"/>
  <c r="AD210" i="8"/>
  <c r="AC210" i="8"/>
  <c r="AB210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F210" i="8"/>
  <c r="K210" i="8" l="1"/>
  <c r="H210" i="8"/>
  <c r="I210" i="8"/>
  <c r="G210" i="8"/>
  <c r="B247" i="9"/>
  <c r="B58" i="9"/>
  <c r="B10" i="35" s="1"/>
  <c r="B59" i="9"/>
  <c r="B9" i="35" s="1"/>
  <c r="B172" i="9"/>
  <c r="B173" i="9"/>
  <c r="B274" i="9"/>
  <c r="AH276" i="8"/>
  <c r="AG276" i="8"/>
  <c r="AF276" i="8"/>
  <c r="AE276" i="8"/>
  <c r="AD276" i="8"/>
  <c r="AC276" i="8"/>
  <c r="AB276" i="8"/>
  <c r="AA276" i="8"/>
  <c r="Z276" i="8"/>
  <c r="Y276" i="8"/>
  <c r="X276" i="8"/>
  <c r="W276" i="8"/>
  <c r="V276" i="8"/>
  <c r="U276" i="8"/>
  <c r="T276" i="8"/>
  <c r="S276" i="8"/>
  <c r="R276" i="8"/>
  <c r="Q276" i="8"/>
  <c r="P276" i="8"/>
  <c r="O276" i="8"/>
  <c r="N276" i="8"/>
  <c r="M276" i="8"/>
  <c r="L276" i="8"/>
  <c r="F276" i="8"/>
  <c r="AH275" i="8"/>
  <c r="AG275" i="8"/>
  <c r="AF275" i="8"/>
  <c r="AE275" i="8"/>
  <c r="AD275" i="8"/>
  <c r="AC275" i="8"/>
  <c r="AB275" i="8"/>
  <c r="AA275" i="8"/>
  <c r="Z275" i="8"/>
  <c r="Y275" i="8"/>
  <c r="X275" i="8"/>
  <c r="W275" i="8"/>
  <c r="V275" i="8"/>
  <c r="U275" i="8"/>
  <c r="T275" i="8"/>
  <c r="S275" i="8"/>
  <c r="R275" i="8"/>
  <c r="Q275" i="8"/>
  <c r="P275" i="8"/>
  <c r="O275" i="8"/>
  <c r="N275" i="8"/>
  <c r="M275" i="8"/>
  <c r="L275" i="8"/>
  <c r="F275" i="8"/>
  <c r="AH274" i="8"/>
  <c r="AG274" i="8"/>
  <c r="AF274" i="8"/>
  <c r="AE274" i="8"/>
  <c r="AD274" i="8"/>
  <c r="AC274" i="8"/>
  <c r="AB274" i="8"/>
  <c r="AA274" i="8"/>
  <c r="Z274" i="8"/>
  <c r="Y274" i="8"/>
  <c r="X274" i="8"/>
  <c r="W274" i="8"/>
  <c r="V274" i="8"/>
  <c r="U274" i="8"/>
  <c r="T274" i="8"/>
  <c r="S274" i="8"/>
  <c r="R274" i="8"/>
  <c r="Q274" i="8"/>
  <c r="P274" i="8"/>
  <c r="O274" i="8"/>
  <c r="N274" i="8"/>
  <c r="M274" i="8"/>
  <c r="L274" i="8"/>
  <c r="F274" i="8"/>
  <c r="AH273" i="8"/>
  <c r="AG273" i="8"/>
  <c r="AF273" i="8"/>
  <c r="AE273" i="8"/>
  <c r="AD273" i="8"/>
  <c r="AC273" i="8"/>
  <c r="AB273" i="8"/>
  <c r="AA273" i="8"/>
  <c r="Z273" i="8"/>
  <c r="Y273" i="8"/>
  <c r="X273" i="8"/>
  <c r="W273" i="8"/>
  <c r="V273" i="8"/>
  <c r="U273" i="8"/>
  <c r="T273" i="8"/>
  <c r="S273" i="8"/>
  <c r="R273" i="8"/>
  <c r="Q273" i="8"/>
  <c r="P273" i="8"/>
  <c r="O273" i="8"/>
  <c r="N273" i="8"/>
  <c r="M273" i="8"/>
  <c r="L273" i="8"/>
  <c r="F273" i="8"/>
  <c r="AH272" i="8"/>
  <c r="AG272" i="8"/>
  <c r="AF272" i="8"/>
  <c r="AE272" i="8"/>
  <c r="AD272" i="8"/>
  <c r="AC272" i="8"/>
  <c r="AB272" i="8"/>
  <c r="AA272" i="8"/>
  <c r="Z272" i="8"/>
  <c r="Y272" i="8"/>
  <c r="X272" i="8"/>
  <c r="W272" i="8"/>
  <c r="V272" i="8"/>
  <c r="U272" i="8"/>
  <c r="T272" i="8"/>
  <c r="S272" i="8"/>
  <c r="R272" i="8"/>
  <c r="Q272" i="8"/>
  <c r="P272" i="8"/>
  <c r="O272" i="8"/>
  <c r="N272" i="8"/>
  <c r="M272" i="8"/>
  <c r="L272" i="8"/>
  <c r="F272" i="8"/>
  <c r="AH271" i="8"/>
  <c r="AG271" i="8"/>
  <c r="AF271" i="8"/>
  <c r="AE271" i="8"/>
  <c r="AD271" i="8"/>
  <c r="AC271" i="8"/>
  <c r="AB271" i="8"/>
  <c r="AA271" i="8"/>
  <c r="Z271" i="8"/>
  <c r="Y271" i="8"/>
  <c r="X271" i="8"/>
  <c r="W271" i="8"/>
  <c r="V271" i="8"/>
  <c r="U271" i="8"/>
  <c r="T271" i="8"/>
  <c r="S271" i="8"/>
  <c r="R271" i="8"/>
  <c r="Q271" i="8"/>
  <c r="P271" i="8"/>
  <c r="O271" i="8"/>
  <c r="N271" i="8"/>
  <c r="M271" i="8"/>
  <c r="L271" i="8"/>
  <c r="F271" i="8"/>
  <c r="AH270" i="8"/>
  <c r="AG270" i="8"/>
  <c r="AF270" i="8"/>
  <c r="AE270" i="8"/>
  <c r="AD270" i="8"/>
  <c r="AC270" i="8"/>
  <c r="AB270" i="8"/>
  <c r="AA270" i="8"/>
  <c r="Z270" i="8"/>
  <c r="Y270" i="8"/>
  <c r="X270" i="8"/>
  <c r="W270" i="8"/>
  <c r="V270" i="8"/>
  <c r="U270" i="8"/>
  <c r="T270" i="8"/>
  <c r="S270" i="8"/>
  <c r="R270" i="8"/>
  <c r="Q270" i="8"/>
  <c r="P270" i="8"/>
  <c r="O270" i="8"/>
  <c r="N270" i="8"/>
  <c r="M270" i="8"/>
  <c r="L270" i="8"/>
  <c r="F270" i="8"/>
  <c r="AH269" i="8"/>
  <c r="AG269" i="8"/>
  <c r="AF269" i="8"/>
  <c r="AE269" i="8"/>
  <c r="AD269" i="8"/>
  <c r="AC269" i="8"/>
  <c r="AB269" i="8"/>
  <c r="AA269" i="8"/>
  <c r="Z269" i="8"/>
  <c r="Y269" i="8"/>
  <c r="X269" i="8"/>
  <c r="W269" i="8"/>
  <c r="V269" i="8"/>
  <c r="U269" i="8"/>
  <c r="T269" i="8"/>
  <c r="S269" i="8"/>
  <c r="R269" i="8"/>
  <c r="Q269" i="8"/>
  <c r="P269" i="8"/>
  <c r="O269" i="8"/>
  <c r="N269" i="8"/>
  <c r="M269" i="8"/>
  <c r="L269" i="8"/>
  <c r="F269" i="8"/>
  <c r="AH268" i="8"/>
  <c r="AG268" i="8"/>
  <c r="AF268" i="8"/>
  <c r="AE268" i="8"/>
  <c r="AD268" i="8"/>
  <c r="AC268" i="8"/>
  <c r="AB268" i="8"/>
  <c r="AA268" i="8"/>
  <c r="Z268" i="8"/>
  <c r="Y268" i="8"/>
  <c r="X268" i="8"/>
  <c r="W268" i="8"/>
  <c r="V268" i="8"/>
  <c r="U268" i="8"/>
  <c r="T268" i="8"/>
  <c r="S268" i="8"/>
  <c r="R268" i="8"/>
  <c r="Q268" i="8"/>
  <c r="P268" i="8"/>
  <c r="O268" i="8"/>
  <c r="N268" i="8"/>
  <c r="M268" i="8"/>
  <c r="L268" i="8"/>
  <c r="F268" i="8"/>
  <c r="AH267" i="8"/>
  <c r="AG267" i="8"/>
  <c r="AF267" i="8"/>
  <c r="AE267" i="8"/>
  <c r="AD267" i="8"/>
  <c r="AC267" i="8"/>
  <c r="AB267" i="8"/>
  <c r="AA267" i="8"/>
  <c r="Z267" i="8"/>
  <c r="Y267" i="8"/>
  <c r="X267" i="8"/>
  <c r="W267" i="8"/>
  <c r="V267" i="8"/>
  <c r="U267" i="8"/>
  <c r="T267" i="8"/>
  <c r="S267" i="8"/>
  <c r="R267" i="8"/>
  <c r="Q267" i="8"/>
  <c r="P267" i="8"/>
  <c r="O267" i="8"/>
  <c r="N267" i="8"/>
  <c r="M267" i="8"/>
  <c r="L267" i="8"/>
  <c r="F267" i="8"/>
  <c r="AH266" i="8"/>
  <c r="AG266" i="8"/>
  <c r="AF266" i="8"/>
  <c r="AE266" i="8"/>
  <c r="AD266" i="8"/>
  <c r="AC266" i="8"/>
  <c r="AB266" i="8"/>
  <c r="AA266" i="8"/>
  <c r="Z266" i="8"/>
  <c r="Y266" i="8"/>
  <c r="X266" i="8"/>
  <c r="W266" i="8"/>
  <c r="V266" i="8"/>
  <c r="U266" i="8"/>
  <c r="T266" i="8"/>
  <c r="S266" i="8"/>
  <c r="R266" i="8"/>
  <c r="Q266" i="8"/>
  <c r="P266" i="8"/>
  <c r="O266" i="8"/>
  <c r="N266" i="8"/>
  <c r="M266" i="8"/>
  <c r="L266" i="8"/>
  <c r="F266" i="8"/>
  <c r="AH265" i="8"/>
  <c r="AG265" i="8"/>
  <c r="AF265" i="8"/>
  <c r="AE265" i="8"/>
  <c r="AD265" i="8"/>
  <c r="AC265" i="8"/>
  <c r="AB265" i="8"/>
  <c r="AA265" i="8"/>
  <c r="Z265" i="8"/>
  <c r="Y265" i="8"/>
  <c r="X265" i="8"/>
  <c r="W265" i="8"/>
  <c r="V265" i="8"/>
  <c r="U265" i="8"/>
  <c r="T265" i="8"/>
  <c r="S265" i="8"/>
  <c r="R265" i="8"/>
  <c r="Q265" i="8"/>
  <c r="P265" i="8"/>
  <c r="O265" i="8"/>
  <c r="N265" i="8"/>
  <c r="M265" i="8"/>
  <c r="L265" i="8"/>
  <c r="F265" i="8"/>
  <c r="AH264" i="8"/>
  <c r="AG264" i="8"/>
  <c r="AF264" i="8"/>
  <c r="AE264" i="8"/>
  <c r="AD264" i="8"/>
  <c r="AC264" i="8"/>
  <c r="AB264" i="8"/>
  <c r="AA264" i="8"/>
  <c r="Z264" i="8"/>
  <c r="Y264" i="8"/>
  <c r="X264" i="8"/>
  <c r="W264" i="8"/>
  <c r="V264" i="8"/>
  <c r="U264" i="8"/>
  <c r="T264" i="8"/>
  <c r="S264" i="8"/>
  <c r="R264" i="8"/>
  <c r="Q264" i="8"/>
  <c r="P264" i="8"/>
  <c r="O264" i="8"/>
  <c r="N264" i="8"/>
  <c r="M264" i="8"/>
  <c r="L264" i="8"/>
  <c r="F264" i="8"/>
  <c r="AH263" i="8"/>
  <c r="AG263" i="8"/>
  <c r="AF263" i="8"/>
  <c r="AE263" i="8"/>
  <c r="AD263" i="8"/>
  <c r="AC263" i="8"/>
  <c r="AB263" i="8"/>
  <c r="AA263" i="8"/>
  <c r="Z263" i="8"/>
  <c r="Y263" i="8"/>
  <c r="X263" i="8"/>
  <c r="W263" i="8"/>
  <c r="V263" i="8"/>
  <c r="U263" i="8"/>
  <c r="T263" i="8"/>
  <c r="S263" i="8"/>
  <c r="R263" i="8"/>
  <c r="Q263" i="8"/>
  <c r="P263" i="8"/>
  <c r="O263" i="8"/>
  <c r="N263" i="8"/>
  <c r="M263" i="8"/>
  <c r="L263" i="8"/>
  <c r="F263" i="8"/>
  <c r="AH262" i="8"/>
  <c r="AG262" i="8"/>
  <c r="AF262" i="8"/>
  <c r="AE262" i="8"/>
  <c r="AD262" i="8"/>
  <c r="AC262" i="8"/>
  <c r="AB262" i="8"/>
  <c r="AA262" i="8"/>
  <c r="Z262" i="8"/>
  <c r="Y262" i="8"/>
  <c r="X262" i="8"/>
  <c r="W262" i="8"/>
  <c r="V262" i="8"/>
  <c r="U262" i="8"/>
  <c r="T262" i="8"/>
  <c r="S262" i="8"/>
  <c r="R262" i="8"/>
  <c r="Q262" i="8"/>
  <c r="P262" i="8"/>
  <c r="O262" i="8"/>
  <c r="N262" i="8"/>
  <c r="M262" i="8"/>
  <c r="L262" i="8"/>
  <c r="F262" i="8"/>
  <c r="AH261" i="8"/>
  <c r="AG261" i="8"/>
  <c r="AF261" i="8"/>
  <c r="AE261" i="8"/>
  <c r="AD261" i="8"/>
  <c r="AC261" i="8"/>
  <c r="AB261" i="8"/>
  <c r="AA261" i="8"/>
  <c r="Z261" i="8"/>
  <c r="Y261" i="8"/>
  <c r="X261" i="8"/>
  <c r="W261" i="8"/>
  <c r="V261" i="8"/>
  <c r="U261" i="8"/>
  <c r="T261" i="8"/>
  <c r="S261" i="8"/>
  <c r="R261" i="8"/>
  <c r="Q261" i="8"/>
  <c r="P261" i="8"/>
  <c r="O261" i="8"/>
  <c r="N261" i="8"/>
  <c r="M261" i="8"/>
  <c r="L261" i="8"/>
  <c r="F261" i="8"/>
  <c r="AH260" i="8"/>
  <c r="AG260" i="8"/>
  <c r="AF260" i="8"/>
  <c r="AE260" i="8"/>
  <c r="AD260" i="8"/>
  <c r="AC260" i="8"/>
  <c r="AB260" i="8"/>
  <c r="AA260" i="8"/>
  <c r="Z260" i="8"/>
  <c r="Y260" i="8"/>
  <c r="X260" i="8"/>
  <c r="W260" i="8"/>
  <c r="V260" i="8"/>
  <c r="U260" i="8"/>
  <c r="T260" i="8"/>
  <c r="S260" i="8"/>
  <c r="R260" i="8"/>
  <c r="Q260" i="8"/>
  <c r="P260" i="8"/>
  <c r="O260" i="8"/>
  <c r="N260" i="8"/>
  <c r="M260" i="8"/>
  <c r="L260" i="8"/>
  <c r="F260" i="8"/>
  <c r="AH259" i="8"/>
  <c r="AG259" i="8"/>
  <c r="AF259" i="8"/>
  <c r="AE259" i="8"/>
  <c r="AD259" i="8"/>
  <c r="AC259" i="8"/>
  <c r="AB259" i="8"/>
  <c r="AA259" i="8"/>
  <c r="Z259" i="8"/>
  <c r="Y259" i="8"/>
  <c r="X259" i="8"/>
  <c r="W259" i="8"/>
  <c r="V259" i="8"/>
  <c r="U259" i="8"/>
  <c r="T259" i="8"/>
  <c r="S259" i="8"/>
  <c r="R259" i="8"/>
  <c r="Q259" i="8"/>
  <c r="P259" i="8"/>
  <c r="O259" i="8"/>
  <c r="N259" i="8"/>
  <c r="M259" i="8"/>
  <c r="L259" i="8"/>
  <c r="F259" i="8"/>
  <c r="AH258" i="8"/>
  <c r="AG258" i="8"/>
  <c r="AF258" i="8"/>
  <c r="AE258" i="8"/>
  <c r="AD258" i="8"/>
  <c r="AC258" i="8"/>
  <c r="AB258" i="8"/>
  <c r="AA258" i="8"/>
  <c r="Z258" i="8"/>
  <c r="Y258" i="8"/>
  <c r="X258" i="8"/>
  <c r="W258" i="8"/>
  <c r="V258" i="8"/>
  <c r="U258" i="8"/>
  <c r="T258" i="8"/>
  <c r="S258" i="8"/>
  <c r="R258" i="8"/>
  <c r="Q258" i="8"/>
  <c r="P258" i="8"/>
  <c r="O258" i="8"/>
  <c r="N258" i="8"/>
  <c r="M258" i="8"/>
  <c r="L258" i="8"/>
  <c r="F258" i="8"/>
  <c r="AH257" i="8"/>
  <c r="AG257" i="8"/>
  <c r="AF257" i="8"/>
  <c r="AE257" i="8"/>
  <c r="AD257" i="8"/>
  <c r="AC257" i="8"/>
  <c r="AB257" i="8"/>
  <c r="AA257" i="8"/>
  <c r="Z257" i="8"/>
  <c r="Y257" i="8"/>
  <c r="X257" i="8"/>
  <c r="W257" i="8"/>
  <c r="V257" i="8"/>
  <c r="U257" i="8"/>
  <c r="T257" i="8"/>
  <c r="S257" i="8"/>
  <c r="R257" i="8"/>
  <c r="Q257" i="8"/>
  <c r="P257" i="8"/>
  <c r="O257" i="8"/>
  <c r="N257" i="8"/>
  <c r="M257" i="8"/>
  <c r="L257" i="8"/>
  <c r="F257" i="8"/>
  <c r="AH256" i="8"/>
  <c r="AG256" i="8"/>
  <c r="AF256" i="8"/>
  <c r="AE256" i="8"/>
  <c r="AD256" i="8"/>
  <c r="AC256" i="8"/>
  <c r="AB256" i="8"/>
  <c r="AA256" i="8"/>
  <c r="Z256" i="8"/>
  <c r="Y256" i="8"/>
  <c r="X256" i="8"/>
  <c r="W256" i="8"/>
  <c r="V256" i="8"/>
  <c r="U256" i="8"/>
  <c r="T256" i="8"/>
  <c r="S256" i="8"/>
  <c r="R256" i="8"/>
  <c r="Q256" i="8"/>
  <c r="P256" i="8"/>
  <c r="O256" i="8"/>
  <c r="N256" i="8"/>
  <c r="M256" i="8"/>
  <c r="L256" i="8"/>
  <c r="F256" i="8"/>
  <c r="AH255" i="8"/>
  <c r="AG255" i="8"/>
  <c r="AF255" i="8"/>
  <c r="AE255" i="8"/>
  <c r="AD255" i="8"/>
  <c r="AC255" i="8"/>
  <c r="AB255" i="8"/>
  <c r="AA255" i="8"/>
  <c r="Z255" i="8"/>
  <c r="Y255" i="8"/>
  <c r="X255" i="8"/>
  <c r="W255" i="8"/>
  <c r="V255" i="8"/>
  <c r="U255" i="8"/>
  <c r="T255" i="8"/>
  <c r="S255" i="8"/>
  <c r="R255" i="8"/>
  <c r="Q255" i="8"/>
  <c r="P255" i="8"/>
  <c r="O255" i="8"/>
  <c r="N255" i="8"/>
  <c r="M255" i="8"/>
  <c r="L255" i="8"/>
  <c r="F255" i="8"/>
  <c r="AH254" i="8"/>
  <c r="AG254" i="8"/>
  <c r="AF254" i="8"/>
  <c r="AE254" i="8"/>
  <c r="AD254" i="8"/>
  <c r="AC254" i="8"/>
  <c r="AB254" i="8"/>
  <c r="AA254" i="8"/>
  <c r="Z254" i="8"/>
  <c r="Y254" i="8"/>
  <c r="X254" i="8"/>
  <c r="W254" i="8"/>
  <c r="V254" i="8"/>
  <c r="U254" i="8"/>
  <c r="T254" i="8"/>
  <c r="S254" i="8"/>
  <c r="R254" i="8"/>
  <c r="Q254" i="8"/>
  <c r="P254" i="8"/>
  <c r="O254" i="8"/>
  <c r="N254" i="8"/>
  <c r="M254" i="8"/>
  <c r="L254" i="8"/>
  <c r="F254" i="8"/>
  <c r="AH253" i="8"/>
  <c r="AG253" i="8"/>
  <c r="AF253" i="8"/>
  <c r="AE253" i="8"/>
  <c r="AD253" i="8"/>
  <c r="AC253" i="8"/>
  <c r="AB253" i="8"/>
  <c r="AA253" i="8"/>
  <c r="Z253" i="8"/>
  <c r="Y253" i="8"/>
  <c r="X253" i="8"/>
  <c r="W253" i="8"/>
  <c r="V253" i="8"/>
  <c r="U253" i="8"/>
  <c r="T253" i="8"/>
  <c r="S253" i="8"/>
  <c r="R253" i="8"/>
  <c r="Q253" i="8"/>
  <c r="P253" i="8"/>
  <c r="O253" i="8"/>
  <c r="N253" i="8"/>
  <c r="M253" i="8"/>
  <c r="L253" i="8"/>
  <c r="F253" i="8"/>
  <c r="AH252" i="8"/>
  <c r="AG252" i="8"/>
  <c r="AF252" i="8"/>
  <c r="AE252" i="8"/>
  <c r="AD252" i="8"/>
  <c r="AC252" i="8"/>
  <c r="AB252" i="8"/>
  <c r="AA252" i="8"/>
  <c r="Z252" i="8"/>
  <c r="Y252" i="8"/>
  <c r="X252" i="8"/>
  <c r="W252" i="8"/>
  <c r="V252" i="8"/>
  <c r="U252" i="8"/>
  <c r="T252" i="8"/>
  <c r="S252" i="8"/>
  <c r="R252" i="8"/>
  <c r="Q252" i="8"/>
  <c r="P252" i="8"/>
  <c r="O252" i="8"/>
  <c r="N252" i="8"/>
  <c r="M252" i="8"/>
  <c r="L252" i="8"/>
  <c r="F252" i="8"/>
  <c r="AH251" i="8"/>
  <c r="AG251" i="8"/>
  <c r="AF251" i="8"/>
  <c r="AE251" i="8"/>
  <c r="AD251" i="8"/>
  <c r="AC251" i="8"/>
  <c r="AB251" i="8"/>
  <c r="AA251" i="8"/>
  <c r="Z251" i="8"/>
  <c r="Y251" i="8"/>
  <c r="X251" i="8"/>
  <c r="W251" i="8"/>
  <c r="V251" i="8"/>
  <c r="U251" i="8"/>
  <c r="T251" i="8"/>
  <c r="S251" i="8"/>
  <c r="R251" i="8"/>
  <c r="Q251" i="8"/>
  <c r="P251" i="8"/>
  <c r="O251" i="8"/>
  <c r="N251" i="8"/>
  <c r="M251" i="8"/>
  <c r="L251" i="8"/>
  <c r="F251" i="8"/>
  <c r="AH250" i="8"/>
  <c r="AG250" i="8"/>
  <c r="AF250" i="8"/>
  <c r="AE250" i="8"/>
  <c r="AD250" i="8"/>
  <c r="AC250" i="8"/>
  <c r="AB250" i="8"/>
  <c r="AA250" i="8"/>
  <c r="Z250" i="8"/>
  <c r="Y250" i="8"/>
  <c r="X250" i="8"/>
  <c r="W250" i="8"/>
  <c r="V250" i="8"/>
  <c r="U250" i="8"/>
  <c r="T250" i="8"/>
  <c r="S250" i="8"/>
  <c r="R250" i="8"/>
  <c r="Q250" i="8"/>
  <c r="P250" i="8"/>
  <c r="O250" i="8"/>
  <c r="N250" i="8"/>
  <c r="M250" i="8"/>
  <c r="L250" i="8"/>
  <c r="F250" i="8"/>
  <c r="AH249" i="8"/>
  <c r="AG249" i="8"/>
  <c r="AF249" i="8"/>
  <c r="AE249" i="8"/>
  <c r="AD249" i="8"/>
  <c r="AC249" i="8"/>
  <c r="AB249" i="8"/>
  <c r="AA249" i="8"/>
  <c r="Z249" i="8"/>
  <c r="Y249" i="8"/>
  <c r="X249" i="8"/>
  <c r="W249" i="8"/>
  <c r="V249" i="8"/>
  <c r="U249" i="8"/>
  <c r="T249" i="8"/>
  <c r="S249" i="8"/>
  <c r="R249" i="8"/>
  <c r="Q249" i="8"/>
  <c r="P249" i="8"/>
  <c r="O249" i="8"/>
  <c r="N249" i="8"/>
  <c r="M249" i="8"/>
  <c r="L249" i="8"/>
  <c r="F249" i="8"/>
  <c r="AH248" i="8"/>
  <c r="AG248" i="8"/>
  <c r="AF248" i="8"/>
  <c r="AE248" i="8"/>
  <c r="AD248" i="8"/>
  <c r="AC248" i="8"/>
  <c r="AB248" i="8"/>
  <c r="AA248" i="8"/>
  <c r="Z248" i="8"/>
  <c r="Y248" i="8"/>
  <c r="X248" i="8"/>
  <c r="W248" i="8"/>
  <c r="V248" i="8"/>
  <c r="U248" i="8"/>
  <c r="T248" i="8"/>
  <c r="S248" i="8"/>
  <c r="R248" i="8"/>
  <c r="Q248" i="8"/>
  <c r="P248" i="8"/>
  <c r="O248" i="8"/>
  <c r="N248" i="8"/>
  <c r="M248" i="8"/>
  <c r="L248" i="8"/>
  <c r="F248" i="8"/>
  <c r="AH247" i="8"/>
  <c r="AG247" i="8"/>
  <c r="AF247" i="8"/>
  <c r="AE247" i="8"/>
  <c r="AD247" i="8"/>
  <c r="AC247" i="8"/>
  <c r="AB247" i="8"/>
  <c r="AA247" i="8"/>
  <c r="Z247" i="8"/>
  <c r="Y247" i="8"/>
  <c r="X247" i="8"/>
  <c r="W247" i="8"/>
  <c r="V247" i="8"/>
  <c r="U247" i="8"/>
  <c r="T247" i="8"/>
  <c r="S247" i="8"/>
  <c r="R247" i="8"/>
  <c r="Q247" i="8"/>
  <c r="P247" i="8"/>
  <c r="O247" i="8"/>
  <c r="N247" i="8"/>
  <c r="M247" i="8"/>
  <c r="L247" i="8"/>
  <c r="F247" i="8"/>
  <c r="AH246" i="8"/>
  <c r="AG246" i="8"/>
  <c r="AF246" i="8"/>
  <c r="AE246" i="8"/>
  <c r="AD246" i="8"/>
  <c r="AC246" i="8"/>
  <c r="AB246" i="8"/>
  <c r="AA246" i="8"/>
  <c r="Z246" i="8"/>
  <c r="Y246" i="8"/>
  <c r="X246" i="8"/>
  <c r="W246" i="8"/>
  <c r="V246" i="8"/>
  <c r="U246" i="8"/>
  <c r="T246" i="8"/>
  <c r="S246" i="8"/>
  <c r="R246" i="8"/>
  <c r="Q246" i="8"/>
  <c r="P246" i="8"/>
  <c r="O246" i="8"/>
  <c r="N246" i="8"/>
  <c r="M246" i="8"/>
  <c r="L246" i="8"/>
  <c r="F246" i="8"/>
  <c r="AH245" i="8"/>
  <c r="AG245" i="8"/>
  <c r="AF245" i="8"/>
  <c r="AE245" i="8"/>
  <c r="AD245" i="8"/>
  <c r="AC245" i="8"/>
  <c r="AB245" i="8"/>
  <c r="AA245" i="8"/>
  <c r="Z245" i="8"/>
  <c r="Y245" i="8"/>
  <c r="X245" i="8"/>
  <c r="W245" i="8"/>
  <c r="V245" i="8"/>
  <c r="U245" i="8"/>
  <c r="T245" i="8"/>
  <c r="S245" i="8"/>
  <c r="R245" i="8"/>
  <c r="Q245" i="8"/>
  <c r="P245" i="8"/>
  <c r="O245" i="8"/>
  <c r="N245" i="8"/>
  <c r="M245" i="8"/>
  <c r="L245" i="8"/>
  <c r="F245" i="8"/>
  <c r="AH244" i="8"/>
  <c r="AG244" i="8"/>
  <c r="AF244" i="8"/>
  <c r="AE244" i="8"/>
  <c r="AD244" i="8"/>
  <c r="AC244" i="8"/>
  <c r="AB244" i="8"/>
  <c r="AA244" i="8"/>
  <c r="Z244" i="8"/>
  <c r="Y244" i="8"/>
  <c r="X244" i="8"/>
  <c r="W244" i="8"/>
  <c r="V244" i="8"/>
  <c r="U244" i="8"/>
  <c r="T244" i="8"/>
  <c r="S244" i="8"/>
  <c r="R244" i="8"/>
  <c r="Q244" i="8"/>
  <c r="P244" i="8"/>
  <c r="O244" i="8"/>
  <c r="N244" i="8"/>
  <c r="M244" i="8"/>
  <c r="L244" i="8"/>
  <c r="F244" i="8"/>
  <c r="AH243" i="8"/>
  <c r="AG243" i="8"/>
  <c r="AF243" i="8"/>
  <c r="AE243" i="8"/>
  <c r="AD243" i="8"/>
  <c r="AC243" i="8"/>
  <c r="AB243" i="8"/>
  <c r="AA243" i="8"/>
  <c r="Z243" i="8"/>
  <c r="Y243" i="8"/>
  <c r="X243" i="8"/>
  <c r="W243" i="8"/>
  <c r="V243" i="8"/>
  <c r="U243" i="8"/>
  <c r="T243" i="8"/>
  <c r="S243" i="8"/>
  <c r="R243" i="8"/>
  <c r="Q243" i="8"/>
  <c r="P243" i="8"/>
  <c r="O243" i="8"/>
  <c r="N243" i="8"/>
  <c r="M243" i="8"/>
  <c r="L243" i="8"/>
  <c r="F243" i="8"/>
  <c r="AH242" i="8"/>
  <c r="AG242" i="8"/>
  <c r="AF242" i="8"/>
  <c r="AE242" i="8"/>
  <c r="AD242" i="8"/>
  <c r="AC242" i="8"/>
  <c r="AB242" i="8"/>
  <c r="AA242" i="8"/>
  <c r="Z242" i="8"/>
  <c r="Y242" i="8"/>
  <c r="X242" i="8"/>
  <c r="W242" i="8"/>
  <c r="V242" i="8"/>
  <c r="U242" i="8"/>
  <c r="T242" i="8"/>
  <c r="S242" i="8"/>
  <c r="R242" i="8"/>
  <c r="Q242" i="8"/>
  <c r="P242" i="8"/>
  <c r="O242" i="8"/>
  <c r="N242" i="8"/>
  <c r="M242" i="8"/>
  <c r="L242" i="8"/>
  <c r="F242" i="8"/>
  <c r="AH241" i="8"/>
  <c r="AG241" i="8"/>
  <c r="AF241" i="8"/>
  <c r="AE241" i="8"/>
  <c r="AD241" i="8"/>
  <c r="AC241" i="8"/>
  <c r="AB241" i="8"/>
  <c r="AA241" i="8"/>
  <c r="Z241" i="8"/>
  <c r="Y241" i="8"/>
  <c r="X241" i="8"/>
  <c r="W241" i="8"/>
  <c r="V241" i="8"/>
  <c r="U241" i="8"/>
  <c r="T241" i="8"/>
  <c r="S241" i="8"/>
  <c r="R241" i="8"/>
  <c r="Q241" i="8"/>
  <c r="P241" i="8"/>
  <c r="O241" i="8"/>
  <c r="N241" i="8"/>
  <c r="M241" i="8"/>
  <c r="L241" i="8"/>
  <c r="F241" i="8"/>
  <c r="AH240" i="8"/>
  <c r="AG240" i="8"/>
  <c r="AF240" i="8"/>
  <c r="AE240" i="8"/>
  <c r="AD240" i="8"/>
  <c r="AC240" i="8"/>
  <c r="AB240" i="8"/>
  <c r="AA240" i="8"/>
  <c r="Z240" i="8"/>
  <c r="Y240" i="8"/>
  <c r="X240" i="8"/>
  <c r="W240" i="8"/>
  <c r="V240" i="8"/>
  <c r="U240" i="8"/>
  <c r="T240" i="8"/>
  <c r="S240" i="8"/>
  <c r="R240" i="8"/>
  <c r="Q240" i="8"/>
  <c r="P240" i="8"/>
  <c r="O240" i="8"/>
  <c r="N240" i="8"/>
  <c r="M240" i="8"/>
  <c r="L240" i="8"/>
  <c r="F240" i="8"/>
  <c r="AH239" i="8"/>
  <c r="AG239" i="8"/>
  <c r="AF239" i="8"/>
  <c r="AE239" i="8"/>
  <c r="AD239" i="8"/>
  <c r="AC239" i="8"/>
  <c r="AB239" i="8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F239" i="8"/>
  <c r="AH238" i="8"/>
  <c r="AG238" i="8"/>
  <c r="AF238" i="8"/>
  <c r="AE238" i="8"/>
  <c r="AD238" i="8"/>
  <c r="AC238" i="8"/>
  <c r="AB238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F238" i="8"/>
  <c r="AH237" i="8"/>
  <c r="AG237" i="8"/>
  <c r="AF237" i="8"/>
  <c r="AE237" i="8"/>
  <c r="AD237" i="8"/>
  <c r="AC237" i="8"/>
  <c r="AB237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I14" i="8" l="1"/>
  <c r="K14" i="8"/>
  <c r="H14" i="8"/>
  <c r="I22" i="8"/>
  <c r="K22" i="8"/>
  <c r="H22" i="8"/>
  <c r="I34" i="8"/>
  <c r="K34" i="8"/>
  <c r="H34" i="8"/>
  <c r="I42" i="8"/>
  <c r="K42" i="8"/>
  <c r="H42" i="8"/>
  <c r="I54" i="8"/>
  <c r="K54" i="8"/>
  <c r="H54" i="8"/>
  <c r="I66" i="8"/>
  <c r="K66" i="8"/>
  <c r="H66" i="8"/>
  <c r="I74" i="8"/>
  <c r="K74" i="8"/>
  <c r="H74" i="8"/>
  <c r="I86" i="8"/>
  <c r="K86" i="8"/>
  <c r="H86" i="8"/>
  <c r="I98" i="8"/>
  <c r="K98" i="8"/>
  <c r="H98" i="8"/>
  <c r="I110" i="8"/>
  <c r="K110" i="8"/>
  <c r="H110" i="8"/>
  <c r="I122" i="8"/>
  <c r="K122" i="8"/>
  <c r="H122" i="8"/>
  <c r="I134" i="8"/>
  <c r="K134" i="8"/>
  <c r="H134" i="8"/>
  <c r="I142" i="8"/>
  <c r="K142" i="8"/>
  <c r="H142" i="8"/>
  <c r="I150" i="8"/>
  <c r="K150" i="8"/>
  <c r="H150" i="8"/>
  <c r="I162" i="8"/>
  <c r="K162" i="8"/>
  <c r="H162" i="8"/>
  <c r="I170" i="8"/>
  <c r="K170" i="8"/>
  <c r="H170" i="8"/>
  <c r="I182" i="8"/>
  <c r="H182" i="8"/>
  <c r="K182" i="8"/>
  <c r="I190" i="8"/>
  <c r="K190" i="8"/>
  <c r="H190" i="8"/>
  <c r="I202" i="8"/>
  <c r="K202" i="8"/>
  <c r="H202" i="8"/>
  <c r="I211" i="8"/>
  <c r="K211" i="8"/>
  <c r="H211" i="8"/>
  <c r="I219" i="8"/>
  <c r="K219" i="8"/>
  <c r="H219" i="8"/>
  <c r="I231" i="8"/>
  <c r="K231" i="8"/>
  <c r="H231" i="8"/>
  <c r="I7" i="8"/>
  <c r="K7" i="8"/>
  <c r="H7" i="8"/>
  <c r="I11" i="8"/>
  <c r="K11" i="8"/>
  <c r="H11" i="8"/>
  <c r="I15" i="8"/>
  <c r="K15" i="8"/>
  <c r="H15" i="8"/>
  <c r="I19" i="8"/>
  <c r="K19" i="8"/>
  <c r="H19" i="8"/>
  <c r="I23" i="8"/>
  <c r="K23" i="8"/>
  <c r="H23" i="8"/>
  <c r="I27" i="8"/>
  <c r="K27" i="8"/>
  <c r="H27" i="8"/>
  <c r="I31" i="8"/>
  <c r="K31" i="8"/>
  <c r="H31" i="8"/>
  <c r="I35" i="8"/>
  <c r="K35" i="8"/>
  <c r="H35" i="8"/>
  <c r="I39" i="8"/>
  <c r="K39" i="8"/>
  <c r="H39" i="8"/>
  <c r="I43" i="8"/>
  <c r="K43" i="8"/>
  <c r="H43" i="8"/>
  <c r="I47" i="8"/>
  <c r="K47" i="8"/>
  <c r="H47" i="8"/>
  <c r="I51" i="8"/>
  <c r="K51" i="8"/>
  <c r="H51" i="8"/>
  <c r="I55" i="8"/>
  <c r="K55" i="8"/>
  <c r="H55" i="8"/>
  <c r="I59" i="8"/>
  <c r="K59" i="8"/>
  <c r="H59" i="8"/>
  <c r="I63" i="8"/>
  <c r="K63" i="8"/>
  <c r="H63" i="8"/>
  <c r="I67" i="8"/>
  <c r="K67" i="8"/>
  <c r="H67" i="8"/>
  <c r="I71" i="8"/>
  <c r="K71" i="8"/>
  <c r="H71" i="8"/>
  <c r="I75" i="8"/>
  <c r="K75" i="8"/>
  <c r="H75" i="8"/>
  <c r="I79" i="8"/>
  <c r="K79" i="8"/>
  <c r="H79" i="8"/>
  <c r="I83" i="8"/>
  <c r="K83" i="8"/>
  <c r="H83" i="8"/>
  <c r="I87" i="8"/>
  <c r="K87" i="8"/>
  <c r="H87" i="8"/>
  <c r="I91" i="8"/>
  <c r="K91" i="8"/>
  <c r="H91" i="8"/>
  <c r="I95" i="8"/>
  <c r="K95" i="8"/>
  <c r="H95" i="8"/>
  <c r="I99" i="8"/>
  <c r="K99" i="8"/>
  <c r="H99" i="8"/>
  <c r="I103" i="8"/>
  <c r="K103" i="8"/>
  <c r="H103" i="8"/>
  <c r="I107" i="8"/>
  <c r="K107" i="8"/>
  <c r="H107" i="8"/>
  <c r="I111" i="8"/>
  <c r="K111" i="8"/>
  <c r="H111" i="8"/>
  <c r="I115" i="8"/>
  <c r="K115" i="8"/>
  <c r="H115" i="8"/>
  <c r="I119" i="8"/>
  <c r="K119" i="8"/>
  <c r="H119" i="8"/>
  <c r="I123" i="8"/>
  <c r="K123" i="8"/>
  <c r="H123" i="8"/>
  <c r="I127" i="8"/>
  <c r="K127" i="8"/>
  <c r="H127" i="8"/>
  <c r="I131" i="8"/>
  <c r="K131" i="8"/>
  <c r="H131" i="8"/>
  <c r="I135" i="8"/>
  <c r="K135" i="8"/>
  <c r="H135" i="8"/>
  <c r="I139" i="8"/>
  <c r="K139" i="8"/>
  <c r="H139" i="8"/>
  <c r="I143" i="8"/>
  <c r="K143" i="8"/>
  <c r="H143" i="8"/>
  <c r="I147" i="8"/>
  <c r="K147" i="8"/>
  <c r="H147" i="8"/>
  <c r="I151" i="8"/>
  <c r="K151" i="8"/>
  <c r="H151" i="8"/>
  <c r="I155" i="8"/>
  <c r="K155" i="8"/>
  <c r="H155" i="8"/>
  <c r="I159" i="8"/>
  <c r="K159" i="8"/>
  <c r="H159" i="8"/>
  <c r="I163" i="8"/>
  <c r="K163" i="8"/>
  <c r="H163" i="8"/>
  <c r="I167" i="8"/>
  <c r="K167" i="8"/>
  <c r="H167" i="8"/>
  <c r="I171" i="8"/>
  <c r="K171" i="8"/>
  <c r="H171" i="8"/>
  <c r="I175" i="8"/>
  <c r="K175" i="8"/>
  <c r="H175" i="8"/>
  <c r="I179" i="8"/>
  <c r="K179" i="8"/>
  <c r="H179" i="8"/>
  <c r="I183" i="8"/>
  <c r="K183" i="8"/>
  <c r="H183" i="8"/>
  <c r="I187" i="8"/>
  <c r="K187" i="8"/>
  <c r="H187" i="8"/>
  <c r="I191" i="8"/>
  <c r="K191" i="8"/>
  <c r="H191" i="8"/>
  <c r="I195" i="8"/>
  <c r="K195" i="8"/>
  <c r="H195" i="8"/>
  <c r="I199" i="8"/>
  <c r="K199" i="8"/>
  <c r="H199" i="8"/>
  <c r="I203" i="8"/>
  <c r="K203" i="8"/>
  <c r="H203" i="8"/>
  <c r="I207" i="8"/>
  <c r="K207" i="8"/>
  <c r="H207" i="8"/>
  <c r="I212" i="8"/>
  <c r="K212" i="8"/>
  <c r="H212" i="8"/>
  <c r="I216" i="8"/>
  <c r="K216" i="8"/>
  <c r="H216" i="8"/>
  <c r="I220" i="8"/>
  <c r="K220" i="8"/>
  <c r="H220" i="8"/>
  <c r="I224" i="8"/>
  <c r="K224" i="8"/>
  <c r="H224" i="8"/>
  <c r="I228" i="8"/>
  <c r="K228" i="8"/>
  <c r="H228" i="8"/>
  <c r="I232" i="8"/>
  <c r="K232" i="8"/>
  <c r="H232" i="8"/>
  <c r="I236" i="8"/>
  <c r="K236" i="8"/>
  <c r="H236" i="8"/>
  <c r="I6" i="8"/>
  <c r="K6" i="8"/>
  <c r="H6" i="8"/>
  <c r="I18" i="8"/>
  <c r="K18" i="8"/>
  <c r="H18" i="8"/>
  <c r="I30" i="8"/>
  <c r="K30" i="8"/>
  <c r="H30" i="8"/>
  <c r="I38" i="8"/>
  <c r="H38" i="8"/>
  <c r="K38" i="8"/>
  <c r="I50" i="8"/>
  <c r="K50" i="8"/>
  <c r="H50" i="8"/>
  <c r="I58" i="8"/>
  <c r="K58" i="8"/>
  <c r="H58" i="8"/>
  <c r="I70" i="8"/>
  <c r="K70" i="8"/>
  <c r="H70" i="8"/>
  <c r="I82" i="8"/>
  <c r="K82" i="8"/>
  <c r="H82" i="8"/>
  <c r="I94" i="8"/>
  <c r="K94" i="8"/>
  <c r="H94" i="8"/>
  <c r="I106" i="8"/>
  <c r="K106" i="8"/>
  <c r="H106" i="8"/>
  <c r="I118" i="8"/>
  <c r="H118" i="8"/>
  <c r="K118" i="8"/>
  <c r="I126" i="8"/>
  <c r="K126" i="8"/>
  <c r="H126" i="8"/>
  <c r="I138" i="8"/>
  <c r="K138" i="8"/>
  <c r="H138" i="8"/>
  <c r="I154" i="8"/>
  <c r="K154" i="8"/>
  <c r="H154" i="8"/>
  <c r="I166" i="8"/>
  <c r="K166" i="8"/>
  <c r="H166" i="8"/>
  <c r="I174" i="8"/>
  <c r="K174" i="8"/>
  <c r="H174" i="8"/>
  <c r="I186" i="8"/>
  <c r="K186" i="8"/>
  <c r="H186" i="8"/>
  <c r="I198" i="8"/>
  <c r="K198" i="8"/>
  <c r="H198" i="8"/>
  <c r="I215" i="8"/>
  <c r="K215" i="8"/>
  <c r="H215" i="8"/>
  <c r="I227" i="8"/>
  <c r="K227" i="8"/>
  <c r="H227" i="8"/>
  <c r="I8" i="8"/>
  <c r="K8" i="8"/>
  <c r="H8" i="8"/>
  <c r="I12" i="8"/>
  <c r="K12" i="8"/>
  <c r="H12" i="8"/>
  <c r="I16" i="8"/>
  <c r="K16" i="8"/>
  <c r="H16" i="8"/>
  <c r="I20" i="8"/>
  <c r="K20" i="8"/>
  <c r="H20" i="8"/>
  <c r="I24" i="8"/>
  <c r="K24" i="8"/>
  <c r="H24" i="8"/>
  <c r="I28" i="8"/>
  <c r="K28" i="8"/>
  <c r="H28" i="8"/>
  <c r="I32" i="8"/>
  <c r="K32" i="8"/>
  <c r="H32" i="8"/>
  <c r="I36" i="8"/>
  <c r="K36" i="8"/>
  <c r="H36" i="8"/>
  <c r="I40" i="8"/>
  <c r="K40" i="8"/>
  <c r="H40" i="8"/>
  <c r="I44" i="8"/>
  <c r="K44" i="8"/>
  <c r="H44" i="8"/>
  <c r="I48" i="8"/>
  <c r="K48" i="8"/>
  <c r="H48" i="8"/>
  <c r="I52" i="8"/>
  <c r="K52" i="8"/>
  <c r="H52" i="8"/>
  <c r="I56" i="8"/>
  <c r="K56" i="8"/>
  <c r="H56" i="8"/>
  <c r="I60" i="8"/>
  <c r="K60" i="8"/>
  <c r="H60" i="8"/>
  <c r="I64" i="8"/>
  <c r="K64" i="8"/>
  <c r="H64" i="8"/>
  <c r="I68" i="8"/>
  <c r="K68" i="8"/>
  <c r="H68" i="8"/>
  <c r="I72" i="8"/>
  <c r="K72" i="8"/>
  <c r="H72" i="8"/>
  <c r="I76" i="8"/>
  <c r="K76" i="8"/>
  <c r="H76" i="8"/>
  <c r="I80" i="8"/>
  <c r="K80" i="8"/>
  <c r="H80" i="8"/>
  <c r="I84" i="8"/>
  <c r="K84" i="8"/>
  <c r="H84" i="8"/>
  <c r="I88" i="8"/>
  <c r="K88" i="8"/>
  <c r="H88" i="8"/>
  <c r="I92" i="8"/>
  <c r="K92" i="8"/>
  <c r="H92" i="8"/>
  <c r="I96" i="8"/>
  <c r="K96" i="8"/>
  <c r="H96" i="8"/>
  <c r="I100" i="8"/>
  <c r="K100" i="8"/>
  <c r="H100" i="8"/>
  <c r="I104" i="8"/>
  <c r="K104" i="8"/>
  <c r="H104" i="8"/>
  <c r="I108" i="8"/>
  <c r="K108" i="8"/>
  <c r="H108" i="8"/>
  <c r="I112" i="8"/>
  <c r="K112" i="8"/>
  <c r="H112" i="8"/>
  <c r="I116" i="8"/>
  <c r="K116" i="8"/>
  <c r="H116" i="8"/>
  <c r="I120" i="8"/>
  <c r="K120" i="8"/>
  <c r="H120" i="8"/>
  <c r="I124" i="8"/>
  <c r="K124" i="8"/>
  <c r="H124" i="8"/>
  <c r="I128" i="8"/>
  <c r="K128" i="8"/>
  <c r="H128" i="8"/>
  <c r="I132" i="8"/>
  <c r="K132" i="8"/>
  <c r="H132" i="8"/>
  <c r="I136" i="8"/>
  <c r="K136" i="8"/>
  <c r="H136" i="8"/>
  <c r="I140" i="8"/>
  <c r="K140" i="8"/>
  <c r="H140" i="8"/>
  <c r="I144" i="8"/>
  <c r="K144" i="8"/>
  <c r="H144" i="8"/>
  <c r="I148" i="8"/>
  <c r="K148" i="8"/>
  <c r="H148" i="8"/>
  <c r="I152" i="8"/>
  <c r="K152" i="8"/>
  <c r="H152" i="8"/>
  <c r="I156" i="8"/>
  <c r="K156" i="8"/>
  <c r="H156" i="8"/>
  <c r="I160" i="8"/>
  <c r="K160" i="8"/>
  <c r="H160" i="8"/>
  <c r="I164" i="8"/>
  <c r="K164" i="8"/>
  <c r="H164" i="8"/>
  <c r="I168" i="8"/>
  <c r="K168" i="8"/>
  <c r="H168" i="8"/>
  <c r="I172" i="8"/>
  <c r="K172" i="8"/>
  <c r="H172" i="8"/>
  <c r="I176" i="8"/>
  <c r="K176" i="8"/>
  <c r="H176" i="8"/>
  <c r="I180" i="8"/>
  <c r="K180" i="8"/>
  <c r="H180" i="8"/>
  <c r="I184" i="8"/>
  <c r="K184" i="8"/>
  <c r="H184" i="8"/>
  <c r="I188" i="8"/>
  <c r="K188" i="8"/>
  <c r="H188" i="8"/>
  <c r="I192" i="8"/>
  <c r="K192" i="8"/>
  <c r="H192" i="8"/>
  <c r="I196" i="8"/>
  <c r="K196" i="8"/>
  <c r="H196" i="8"/>
  <c r="I200" i="8"/>
  <c r="K200" i="8"/>
  <c r="H200" i="8"/>
  <c r="I204" i="8"/>
  <c r="K204" i="8"/>
  <c r="H204" i="8"/>
  <c r="I208" i="8"/>
  <c r="K208" i="8"/>
  <c r="H208" i="8"/>
  <c r="I213" i="8"/>
  <c r="K213" i="8"/>
  <c r="H213" i="8"/>
  <c r="I217" i="8"/>
  <c r="K217" i="8"/>
  <c r="H217" i="8"/>
  <c r="I221" i="8"/>
  <c r="K221" i="8"/>
  <c r="H221" i="8"/>
  <c r="I225" i="8"/>
  <c r="K225" i="8"/>
  <c r="H225" i="8"/>
  <c r="I229" i="8"/>
  <c r="K229" i="8"/>
  <c r="H229" i="8"/>
  <c r="I233" i="8"/>
  <c r="K233" i="8"/>
  <c r="H233" i="8"/>
  <c r="I237" i="8"/>
  <c r="K237" i="8"/>
  <c r="H237" i="8"/>
  <c r="I238" i="8"/>
  <c r="K238" i="8"/>
  <c r="H238" i="8"/>
  <c r="I239" i="8"/>
  <c r="K239" i="8"/>
  <c r="H239" i="8"/>
  <c r="I240" i="8"/>
  <c r="K240" i="8"/>
  <c r="H240" i="8"/>
  <c r="I241" i="8"/>
  <c r="K241" i="8"/>
  <c r="H241" i="8"/>
  <c r="I242" i="8"/>
  <c r="K242" i="8"/>
  <c r="H242" i="8"/>
  <c r="I243" i="8"/>
  <c r="K243" i="8"/>
  <c r="H243" i="8"/>
  <c r="I244" i="8"/>
  <c r="K244" i="8"/>
  <c r="H244" i="8"/>
  <c r="I245" i="8"/>
  <c r="K245" i="8"/>
  <c r="H245" i="8"/>
  <c r="I246" i="8"/>
  <c r="H246" i="8"/>
  <c r="K246" i="8"/>
  <c r="I247" i="8"/>
  <c r="K247" i="8"/>
  <c r="H247" i="8"/>
  <c r="I248" i="8"/>
  <c r="K248" i="8"/>
  <c r="H248" i="8"/>
  <c r="I249" i="8"/>
  <c r="K249" i="8"/>
  <c r="H249" i="8"/>
  <c r="I250" i="8"/>
  <c r="H250" i="8"/>
  <c r="K250" i="8"/>
  <c r="I251" i="8"/>
  <c r="K251" i="8"/>
  <c r="H251" i="8"/>
  <c r="I252" i="8"/>
  <c r="K252" i="8"/>
  <c r="H252" i="8"/>
  <c r="I253" i="8"/>
  <c r="K253" i="8"/>
  <c r="H253" i="8"/>
  <c r="I254" i="8"/>
  <c r="K254" i="8"/>
  <c r="H254" i="8"/>
  <c r="I255" i="8"/>
  <c r="K255" i="8"/>
  <c r="H255" i="8"/>
  <c r="I256" i="8"/>
  <c r="K256" i="8"/>
  <c r="H256" i="8"/>
  <c r="I257" i="8"/>
  <c r="K257" i="8"/>
  <c r="H257" i="8"/>
  <c r="I258" i="8"/>
  <c r="K258" i="8"/>
  <c r="H258" i="8"/>
  <c r="I259" i="8"/>
  <c r="K259" i="8"/>
  <c r="H259" i="8"/>
  <c r="I260" i="8"/>
  <c r="K260" i="8"/>
  <c r="H260" i="8"/>
  <c r="I261" i="8"/>
  <c r="K261" i="8"/>
  <c r="H261" i="8"/>
  <c r="I262" i="8"/>
  <c r="H262" i="8"/>
  <c r="K262" i="8"/>
  <c r="I263" i="8"/>
  <c r="K263" i="8"/>
  <c r="H263" i="8"/>
  <c r="I264" i="8"/>
  <c r="K264" i="8"/>
  <c r="H264" i="8"/>
  <c r="I265" i="8"/>
  <c r="K265" i="8"/>
  <c r="H265" i="8"/>
  <c r="I266" i="8"/>
  <c r="H266" i="8"/>
  <c r="K266" i="8"/>
  <c r="I267" i="8"/>
  <c r="K267" i="8"/>
  <c r="H267" i="8"/>
  <c r="I268" i="8"/>
  <c r="K268" i="8"/>
  <c r="H268" i="8"/>
  <c r="I269" i="8"/>
  <c r="K269" i="8"/>
  <c r="H269" i="8"/>
  <c r="I270" i="8"/>
  <c r="K270" i="8"/>
  <c r="H270" i="8"/>
  <c r="I271" i="8"/>
  <c r="K271" i="8"/>
  <c r="H271" i="8"/>
  <c r="I272" i="8"/>
  <c r="K272" i="8"/>
  <c r="H272" i="8"/>
  <c r="I273" i="8"/>
  <c r="K273" i="8"/>
  <c r="H273" i="8"/>
  <c r="I274" i="8"/>
  <c r="K274" i="8"/>
  <c r="H274" i="8"/>
  <c r="I275" i="8"/>
  <c r="K275" i="8"/>
  <c r="H275" i="8"/>
  <c r="I276" i="8"/>
  <c r="K276" i="8"/>
  <c r="H276" i="8"/>
  <c r="I10" i="8"/>
  <c r="K10" i="8"/>
  <c r="H10" i="8"/>
  <c r="I26" i="8"/>
  <c r="K26" i="8"/>
  <c r="H26" i="8"/>
  <c r="I46" i="8"/>
  <c r="K46" i="8"/>
  <c r="H46" i="8"/>
  <c r="I62" i="8"/>
  <c r="K62" i="8"/>
  <c r="H62" i="8"/>
  <c r="I78" i="8"/>
  <c r="K78" i="8"/>
  <c r="H78" i="8"/>
  <c r="I90" i="8"/>
  <c r="K90" i="8"/>
  <c r="H90" i="8"/>
  <c r="I102" i="8"/>
  <c r="K102" i="8"/>
  <c r="H102" i="8"/>
  <c r="I114" i="8"/>
  <c r="K114" i="8"/>
  <c r="H114" i="8"/>
  <c r="I130" i="8"/>
  <c r="K130" i="8"/>
  <c r="H130" i="8"/>
  <c r="I146" i="8"/>
  <c r="K146" i="8"/>
  <c r="H146" i="8"/>
  <c r="I158" i="8"/>
  <c r="K158" i="8"/>
  <c r="H158" i="8"/>
  <c r="I178" i="8"/>
  <c r="K178" i="8"/>
  <c r="H178" i="8"/>
  <c r="I194" i="8"/>
  <c r="K194" i="8"/>
  <c r="H194" i="8"/>
  <c r="I206" i="8"/>
  <c r="K206" i="8"/>
  <c r="H206" i="8"/>
  <c r="I223" i="8"/>
  <c r="K223" i="8"/>
  <c r="H223" i="8"/>
  <c r="I235" i="8"/>
  <c r="K235" i="8"/>
  <c r="H235" i="8"/>
  <c r="I9" i="8"/>
  <c r="K9" i="8"/>
  <c r="H9" i="8"/>
  <c r="I13" i="8"/>
  <c r="K13" i="8"/>
  <c r="H13" i="8"/>
  <c r="I17" i="8"/>
  <c r="K17" i="8"/>
  <c r="H17" i="8"/>
  <c r="I21" i="8"/>
  <c r="K21" i="8"/>
  <c r="H21" i="8"/>
  <c r="I25" i="8"/>
  <c r="K25" i="8"/>
  <c r="H25" i="8"/>
  <c r="I29" i="8"/>
  <c r="K29" i="8"/>
  <c r="H29" i="8"/>
  <c r="I33" i="8"/>
  <c r="K33" i="8"/>
  <c r="H33" i="8"/>
  <c r="I37" i="8"/>
  <c r="K37" i="8"/>
  <c r="H37" i="8"/>
  <c r="I41" i="8"/>
  <c r="K41" i="8"/>
  <c r="H41" i="8"/>
  <c r="I45" i="8"/>
  <c r="K45" i="8"/>
  <c r="H45" i="8"/>
  <c r="I49" i="8"/>
  <c r="K49" i="8"/>
  <c r="H49" i="8"/>
  <c r="I53" i="8"/>
  <c r="K53" i="8"/>
  <c r="H53" i="8"/>
  <c r="I57" i="8"/>
  <c r="K57" i="8"/>
  <c r="H57" i="8"/>
  <c r="I61" i="8"/>
  <c r="K61" i="8"/>
  <c r="H61" i="8"/>
  <c r="I65" i="8"/>
  <c r="K65" i="8"/>
  <c r="H65" i="8"/>
  <c r="I69" i="8"/>
  <c r="K69" i="8"/>
  <c r="H69" i="8"/>
  <c r="I73" i="8"/>
  <c r="K73" i="8"/>
  <c r="H73" i="8"/>
  <c r="I77" i="8"/>
  <c r="K77" i="8"/>
  <c r="H77" i="8"/>
  <c r="I81" i="8"/>
  <c r="K81" i="8"/>
  <c r="H81" i="8"/>
  <c r="I85" i="8"/>
  <c r="K85" i="8"/>
  <c r="H85" i="8"/>
  <c r="I89" i="8"/>
  <c r="K89" i="8"/>
  <c r="H89" i="8"/>
  <c r="I93" i="8"/>
  <c r="K93" i="8"/>
  <c r="H93" i="8"/>
  <c r="I97" i="8"/>
  <c r="K97" i="8"/>
  <c r="H97" i="8"/>
  <c r="I101" i="8"/>
  <c r="K101" i="8"/>
  <c r="H101" i="8"/>
  <c r="I105" i="8"/>
  <c r="K105" i="8"/>
  <c r="H105" i="8"/>
  <c r="I109" i="8"/>
  <c r="K109" i="8"/>
  <c r="H109" i="8"/>
  <c r="I113" i="8"/>
  <c r="K113" i="8"/>
  <c r="H113" i="8"/>
  <c r="I117" i="8"/>
  <c r="K117" i="8"/>
  <c r="H117" i="8"/>
  <c r="I121" i="8"/>
  <c r="K121" i="8"/>
  <c r="H121" i="8"/>
  <c r="I125" i="8"/>
  <c r="K125" i="8"/>
  <c r="H125" i="8"/>
  <c r="I129" i="8"/>
  <c r="K129" i="8"/>
  <c r="H129" i="8"/>
  <c r="I133" i="8"/>
  <c r="K133" i="8"/>
  <c r="H133" i="8"/>
  <c r="I137" i="8"/>
  <c r="K137" i="8"/>
  <c r="H137" i="8"/>
  <c r="I141" i="8"/>
  <c r="K141" i="8"/>
  <c r="H141" i="8"/>
  <c r="I145" i="8"/>
  <c r="K145" i="8"/>
  <c r="H145" i="8"/>
  <c r="I149" i="8"/>
  <c r="K149" i="8"/>
  <c r="H149" i="8"/>
  <c r="I153" i="8"/>
  <c r="K153" i="8"/>
  <c r="H153" i="8"/>
  <c r="I157" i="8"/>
  <c r="K157" i="8"/>
  <c r="H157" i="8"/>
  <c r="I161" i="8"/>
  <c r="K161" i="8"/>
  <c r="H161" i="8"/>
  <c r="I165" i="8"/>
  <c r="K165" i="8"/>
  <c r="H165" i="8"/>
  <c r="I169" i="8"/>
  <c r="K169" i="8"/>
  <c r="H169" i="8"/>
  <c r="I173" i="8"/>
  <c r="K173" i="8"/>
  <c r="H173" i="8"/>
  <c r="I177" i="8"/>
  <c r="K177" i="8"/>
  <c r="H177" i="8"/>
  <c r="I181" i="8"/>
  <c r="K181" i="8"/>
  <c r="H181" i="8"/>
  <c r="I185" i="8"/>
  <c r="K185" i="8"/>
  <c r="H185" i="8"/>
  <c r="I189" i="8"/>
  <c r="K189" i="8"/>
  <c r="H189" i="8"/>
  <c r="I193" i="8"/>
  <c r="K193" i="8"/>
  <c r="H193" i="8"/>
  <c r="I197" i="8"/>
  <c r="K197" i="8"/>
  <c r="H197" i="8"/>
  <c r="I201" i="8"/>
  <c r="K201" i="8"/>
  <c r="H201" i="8"/>
  <c r="I205" i="8"/>
  <c r="K205" i="8"/>
  <c r="H205" i="8"/>
  <c r="I209" i="8"/>
  <c r="K209" i="8"/>
  <c r="H209" i="8"/>
  <c r="I214" i="8"/>
  <c r="H214" i="8"/>
  <c r="K214" i="8"/>
  <c r="I218" i="8"/>
  <c r="K218" i="8"/>
  <c r="H218" i="8"/>
  <c r="I222" i="8"/>
  <c r="K222" i="8"/>
  <c r="H222" i="8"/>
  <c r="I226" i="8"/>
  <c r="K226" i="8"/>
  <c r="H226" i="8"/>
  <c r="I230" i="8"/>
  <c r="H230" i="8"/>
  <c r="K230" i="8"/>
  <c r="I234" i="8"/>
  <c r="H234" i="8"/>
  <c r="K234" i="8"/>
  <c r="G262" i="8"/>
  <c r="G246" i="8"/>
  <c r="G274" i="8"/>
  <c r="G258" i="8"/>
  <c r="G238" i="8"/>
  <c r="G270" i="8"/>
  <c r="G266" i="8"/>
  <c r="G254" i="8"/>
  <c r="G250" i="8"/>
  <c r="G252" i="8"/>
  <c r="G239" i="8"/>
  <c r="G241" i="8"/>
  <c r="G243" i="8"/>
  <c r="G245" i="8"/>
  <c r="G247" i="8"/>
  <c r="G249" i="8"/>
  <c r="G256" i="8"/>
  <c r="G275" i="8"/>
  <c r="G268" i="8"/>
  <c r="G259" i="8"/>
  <c r="G261" i="8"/>
  <c r="G263" i="8"/>
  <c r="G265" i="8"/>
  <c r="G272" i="8"/>
  <c r="G240" i="8"/>
  <c r="G242" i="8"/>
  <c r="G244" i="8"/>
  <c r="G251" i="8"/>
  <c r="G253" i="8"/>
  <c r="G260" i="8"/>
  <c r="G267" i="8"/>
  <c r="G269" i="8"/>
  <c r="G276" i="8"/>
  <c r="G237" i="8"/>
  <c r="G248" i="8"/>
  <c r="G255" i="8"/>
  <c r="G257" i="8"/>
  <c r="G264" i="8"/>
  <c r="G271" i="8"/>
  <c r="G273" i="8"/>
  <c r="B112" i="9"/>
  <c r="B9" i="31" s="1"/>
  <c r="B113" i="9"/>
  <c r="B20" i="31" s="1"/>
  <c r="B262" i="9"/>
  <c r="B221" i="9"/>
  <c r="B222" i="9"/>
  <c r="B93" i="9"/>
  <c r="B25" i="9"/>
  <c r="B164" i="9"/>
  <c r="B161" i="9"/>
  <c r="B133" i="9"/>
  <c r="B135" i="9"/>
  <c r="B136" i="9"/>
  <c r="B134" i="9"/>
  <c r="B45" i="9"/>
  <c r="B46" i="9"/>
  <c r="B88" i="9"/>
  <c r="B18" i="36" s="1"/>
  <c r="B90" i="9"/>
  <c r="B11" i="24" s="1"/>
  <c r="B89" i="9"/>
  <c r="B23" i="36" s="1"/>
  <c r="B205" i="9"/>
  <c r="B16" i="31" s="1"/>
  <c r="B204" i="9"/>
  <c r="B15" i="31" s="1"/>
  <c r="B3" i="9"/>
  <c r="B225" i="9"/>
  <c r="B70" i="9"/>
  <c r="B22" i="36" s="1"/>
  <c r="B69" i="9"/>
  <c r="B19" i="36" s="1"/>
  <c r="B72" i="9"/>
  <c r="B5" i="24" s="1"/>
  <c r="B73" i="9"/>
  <c r="B15" i="36" s="1"/>
  <c r="B71" i="9"/>
  <c r="B160" i="9"/>
  <c r="B199" i="9"/>
  <c r="B198" i="9"/>
  <c r="B12" i="9"/>
  <c r="B17" i="21" s="1"/>
  <c r="B11" i="9"/>
  <c r="B15" i="9"/>
  <c r="B270" i="9"/>
  <c r="B269" i="9"/>
  <c r="B248" i="9"/>
  <c r="B29" i="31" s="1"/>
  <c r="B57" i="9"/>
  <c r="B19" i="35" s="1"/>
  <c r="B273" i="9"/>
  <c r="B261" i="9"/>
  <c r="B263" i="9"/>
  <c r="B260" i="9"/>
  <c r="B218" i="9"/>
  <c r="B12" i="10" s="1"/>
  <c r="B94" i="9"/>
  <c r="B12" i="24" s="1"/>
  <c r="B147" i="9"/>
  <c r="B144" i="9"/>
  <c r="B145" i="9"/>
  <c r="B23" i="9"/>
  <c r="B22" i="9"/>
  <c r="B24" i="9"/>
  <c r="B162" i="9"/>
  <c r="B131" i="9"/>
  <c r="B16" i="29" s="1"/>
  <c r="B42" i="9"/>
  <c r="B43" i="9"/>
  <c r="B106" i="9"/>
  <c r="B107" i="9"/>
  <c r="B158" i="9"/>
  <c r="B159" i="9"/>
  <c r="B18" i="9"/>
  <c r="B19" i="9"/>
  <c r="B235" i="9"/>
  <c r="B234" i="9"/>
  <c r="B76" i="9"/>
  <c r="B8" i="36" s="1"/>
  <c r="B79" i="9"/>
  <c r="B4" i="36" s="1"/>
  <c r="B74" i="9"/>
  <c r="B7" i="36" s="1"/>
  <c r="B78" i="9"/>
  <c r="B11" i="36" s="1"/>
  <c r="B206" i="9"/>
  <c r="B208" i="9"/>
  <c r="B14" i="26" s="1"/>
  <c r="B36" i="9"/>
  <c r="B32" i="9"/>
  <c r="B27" i="34" s="1"/>
  <c r="B34" i="9"/>
  <c r="B4" i="9"/>
  <c r="B23" i="26" s="1"/>
  <c r="B226" i="9"/>
  <c r="B16" i="26" s="1"/>
  <c r="B228" i="9"/>
  <c r="B227" i="9"/>
  <c r="B179" i="9"/>
  <c r="B177" i="9"/>
  <c r="B180" i="9"/>
  <c r="B178" i="9"/>
  <c r="B268" i="9"/>
  <c r="B246" i="9"/>
  <c r="B27" i="9"/>
  <c r="B28" i="9"/>
  <c r="B220" i="9"/>
  <c r="B18" i="10" s="1"/>
  <c r="B219" i="9"/>
  <c r="B16" i="10" s="1"/>
  <c r="B167" i="9"/>
  <c r="B166" i="9"/>
  <c r="B92" i="9"/>
  <c r="B8" i="24" s="1"/>
  <c r="B50" i="9"/>
  <c r="B14" i="35" s="1"/>
  <c r="B52" i="9"/>
  <c r="B5" i="35" s="1"/>
  <c r="B49" i="9"/>
  <c r="B7" i="35" s="1"/>
  <c r="B48" i="9"/>
  <c r="B8" i="35" s="1"/>
  <c r="B51" i="9"/>
  <c r="B11" i="35" s="1"/>
  <c r="B53" i="9"/>
  <c r="B13" i="35" s="1"/>
  <c r="B146" i="9"/>
  <c r="B143" i="9"/>
  <c r="B148" i="9"/>
  <c r="B26" i="9"/>
  <c r="B163" i="9"/>
  <c r="B15" i="27" s="1"/>
  <c r="B165" i="9"/>
  <c r="B132" i="9"/>
  <c r="B24" i="29" s="1"/>
  <c r="B44" i="9"/>
  <c r="B86" i="9"/>
  <c r="B91" i="9"/>
  <c r="B16" i="24" s="1"/>
  <c r="B87" i="9"/>
  <c r="B105" i="9"/>
  <c r="B9" i="27" s="1"/>
  <c r="B157" i="9"/>
  <c r="B187" i="9"/>
  <c r="B185" i="9"/>
  <c r="B186" i="9"/>
  <c r="B184" i="9"/>
  <c r="B21" i="9"/>
  <c r="B20" i="9"/>
  <c r="B77" i="9"/>
  <c r="B6" i="36" s="1"/>
  <c r="B75" i="9"/>
  <c r="B209" i="9"/>
  <c r="B207" i="9"/>
  <c r="B9" i="9"/>
  <c r="B10" i="9"/>
  <c r="B35" i="9"/>
  <c r="B33" i="9"/>
  <c r="B229" i="9"/>
  <c r="B10" i="27" s="1"/>
  <c r="B97" i="9"/>
  <c r="B96" i="9"/>
  <c r="B13" i="27" s="1"/>
  <c r="B99" i="9"/>
  <c r="B98" i="9"/>
  <c r="B100" i="9"/>
  <c r="B95" i="9"/>
  <c r="B21" i="36" s="1"/>
  <c r="B63" i="9"/>
  <c r="B9" i="36" s="1"/>
  <c r="B64" i="9"/>
  <c r="B7" i="24" s="1"/>
  <c r="B65" i="9"/>
  <c r="B4" i="24" s="1"/>
  <c r="B62" i="9"/>
  <c r="B16" i="35" s="1"/>
  <c r="B61" i="9"/>
  <c r="B4" i="35" s="1"/>
  <c r="B60" i="9"/>
  <c r="B18" i="35" s="1"/>
  <c r="B224" i="9"/>
  <c r="B17" i="9"/>
  <c r="B16" i="9"/>
  <c r="B149" i="9"/>
  <c r="B31" i="9"/>
  <c r="B29" i="9"/>
  <c r="B30" i="9"/>
  <c r="B4" i="32" s="1"/>
  <c r="B115" i="9"/>
  <c r="B174" i="9"/>
  <c r="B6" i="29" s="1"/>
  <c r="B176" i="9"/>
  <c r="B175" i="9"/>
  <c r="B171" i="9"/>
  <c r="B170" i="9"/>
  <c r="B168" i="9"/>
  <c r="B169" i="9"/>
  <c r="B192" i="9"/>
  <c r="B195" i="9"/>
  <c r="B7" i="31" s="1"/>
  <c r="B197" i="9"/>
  <c r="B194" i="9"/>
  <c r="B4" i="31" s="1"/>
  <c r="B196" i="9"/>
  <c r="B5" i="31" s="1"/>
  <c r="B193" i="9"/>
  <c r="B266" i="9"/>
  <c r="B267" i="9"/>
  <c r="B265" i="9"/>
  <c r="B242" i="9"/>
  <c r="B243" i="9"/>
  <c r="B244" i="9"/>
  <c r="B245" i="9"/>
  <c r="B54" i="9"/>
  <c r="B17" i="35" s="1"/>
  <c r="B55" i="9"/>
  <c r="B15" i="35" s="1"/>
  <c r="B56" i="9"/>
  <c r="B6" i="35" s="1"/>
  <c r="B214" i="9"/>
  <c r="B213" i="9"/>
  <c r="B210" i="9"/>
  <c r="B211" i="9"/>
  <c r="B212" i="9"/>
  <c r="B83" i="9"/>
  <c r="B10" i="36" s="1"/>
  <c r="B84" i="9"/>
  <c r="B81" i="9"/>
  <c r="B17" i="36" s="1"/>
  <c r="B80" i="9"/>
  <c r="B85" i="9"/>
  <c r="B82" i="9"/>
  <c r="B12" i="36" s="1"/>
  <c r="B109" i="9"/>
  <c r="B110" i="9"/>
  <c r="B111" i="9"/>
  <c r="B108" i="9"/>
  <c r="B237" i="9"/>
  <c r="B236" i="9"/>
  <c r="B253" i="9"/>
  <c r="B252" i="9"/>
  <c r="B129" i="9"/>
  <c r="B128" i="9"/>
  <c r="B17" i="29" s="1"/>
  <c r="B126" i="9"/>
  <c r="B13" i="33" s="1"/>
  <c r="B41" i="9"/>
  <c r="B40" i="9"/>
  <c r="B127" i="9"/>
  <c r="B15" i="29" s="1"/>
  <c r="B125" i="9"/>
  <c r="B5" i="33" s="1"/>
  <c r="B130" i="9"/>
  <c r="B124" i="9"/>
  <c r="B4" i="33" s="1"/>
  <c r="B254" i="9"/>
  <c r="B259" i="9"/>
  <c r="B257" i="9"/>
  <c r="B258" i="9"/>
  <c r="B256" i="9"/>
  <c r="B255" i="9"/>
  <c r="B47" i="9"/>
  <c r="B12" i="35" s="1"/>
  <c r="B216" i="9"/>
  <c r="B17" i="10" s="1"/>
  <c r="B215" i="9"/>
  <c r="B21" i="10" s="1"/>
  <c r="B217" i="9"/>
  <c r="B14" i="10" s="1"/>
  <c r="B238" i="9"/>
  <c r="B241" i="9"/>
  <c r="B240" i="9"/>
  <c r="B239" i="9"/>
  <c r="B138" i="9"/>
  <c r="B140" i="9"/>
  <c r="B141" i="9"/>
  <c r="B142" i="9"/>
  <c r="B139" i="9"/>
  <c r="B137" i="9"/>
  <c r="B189" i="9"/>
  <c r="B188" i="9"/>
  <c r="B14" i="31" s="1"/>
  <c r="B114" i="9"/>
  <c r="B264" i="9"/>
  <c r="B38" i="9"/>
  <c r="B9" i="34" s="1"/>
  <c r="B39" i="9"/>
  <c r="B37" i="9"/>
  <c r="B232" i="9"/>
  <c r="B230" i="9"/>
  <c r="B233" i="9"/>
  <c r="B231" i="9"/>
  <c r="B6" i="9"/>
  <c r="B12" i="34" s="1"/>
  <c r="B8" i="9"/>
  <c r="B7" i="9"/>
  <c r="B5" i="9"/>
  <c r="B13" i="34" s="1"/>
  <c r="B155" i="9"/>
  <c r="B5" i="34" s="1"/>
  <c r="B153" i="9"/>
  <c r="B156" i="9"/>
  <c r="B154" i="9"/>
  <c r="B104" i="9"/>
  <c r="B103" i="9"/>
  <c r="B122" i="9"/>
  <c r="B16" i="34" s="1"/>
  <c r="B123" i="9"/>
  <c r="B8" i="34" s="1"/>
  <c r="B67" i="9"/>
  <c r="B5" i="36" s="1"/>
  <c r="B68" i="9"/>
  <c r="B66" i="9"/>
  <c r="B181" i="9"/>
  <c r="B182" i="9"/>
  <c r="B183" i="9"/>
  <c r="B191" i="9"/>
  <c r="B190" i="9"/>
  <c r="B14" i="33" l="1"/>
  <c r="B4" i="34"/>
  <c r="B19" i="31"/>
  <c r="B23" i="34"/>
  <c r="B20" i="34"/>
  <c r="B19" i="34"/>
  <c r="B21" i="34"/>
  <c r="B7" i="27"/>
  <c r="B6" i="31"/>
  <c r="B11" i="34"/>
  <c r="B4" i="27"/>
  <c r="B14" i="34"/>
  <c r="B18" i="34"/>
  <c r="B22" i="34"/>
  <c r="B8" i="31"/>
  <c r="B14" i="27"/>
  <c r="B16" i="36"/>
  <c r="B22" i="31"/>
  <c r="B13" i="24"/>
  <c r="B21" i="27"/>
  <c r="B17" i="34"/>
  <c r="B9" i="24"/>
  <c r="B26" i="34"/>
  <c r="B14" i="36"/>
  <c r="B17" i="27"/>
  <c r="B12" i="27"/>
  <c r="B8" i="26"/>
  <c r="B32" i="31"/>
  <c r="B20" i="27"/>
  <c r="B13" i="36"/>
  <c r="B11" i="27"/>
  <c r="B7" i="26"/>
  <c r="B6" i="33"/>
  <c r="B19" i="29"/>
  <c r="B19" i="27"/>
  <c r="B6" i="27"/>
  <c r="B18" i="27"/>
  <c r="B20" i="36"/>
  <c r="B9" i="33"/>
  <c r="B14" i="29"/>
  <c r="B12" i="33"/>
  <c r="B9" i="32"/>
  <c r="B23" i="27"/>
  <c r="B10" i="34"/>
  <c r="B15" i="33"/>
  <c r="B5" i="10"/>
  <c r="B10" i="33"/>
  <c r="B4" i="10"/>
  <c r="B7" i="34"/>
  <c r="B6" i="34"/>
  <c r="B7" i="33"/>
  <c r="B13" i="10"/>
  <c r="B5" i="27"/>
  <c r="B19" i="26"/>
  <c r="B12" i="31"/>
  <c r="B11" i="33"/>
  <c r="B7" i="10"/>
  <c r="B8" i="33"/>
  <c r="B20" i="10"/>
  <c r="B11" i="31"/>
  <c r="B15" i="10"/>
  <c r="B17" i="31"/>
  <c r="B25" i="34"/>
  <c r="B24" i="34"/>
  <c r="B27" i="23"/>
  <c r="B25" i="23"/>
  <c r="B9" i="23"/>
  <c r="B29" i="23"/>
  <c r="B14" i="23"/>
  <c r="B5" i="23"/>
  <c r="B23" i="23"/>
  <c r="B26" i="23"/>
  <c r="B24" i="23"/>
  <c r="B28" i="23"/>
  <c r="B30" i="23"/>
  <c r="B8" i="23"/>
  <c r="B22" i="23"/>
  <c r="B22" i="27"/>
  <c r="B10" i="31"/>
  <c r="B19" i="10"/>
  <c r="B13" i="31"/>
  <c r="B18" i="31"/>
  <c r="B21" i="31"/>
  <c r="B15" i="34"/>
  <c r="B10" i="26"/>
  <c r="B27" i="31"/>
  <c r="B10" i="32"/>
  <c r="B13" i="26"/>
  <c r="B22" i="26"/>
  <c r="B12" i="32"/>
  <c r="B7" i="22"/>
  <c r="B7" i="32"/>
  <c r="B13" i="22"/>
  <c r="B6" i="32"/>
  <c r="B8" i="32"/>
  <c r="B11" i="32"/>
  <c r="B5" i="32"/>
  <c r="B15" i="22"/>
  <c r="B12" i="22"/>
  <c r="B26" i="22"/>
  <c r="B13" i="17"/>
  <c r="B30" i="31"/>
  <c r="B28" i="31"/>
  <c r="B33" i="31"/>
  <c r="B33" i="29"/>
  <c r="B42" i="31"/>
  <c r="B40" i="31"/>
  <c r="B31" i="29"/>
  <c r="B41" i="31"/>
  <c r="B36" i="29"/>
  <c r="B11" i="21"/>
  <c r="B31" i="31"/>
  <c r="B14" i="21"/>
  <c r="B34" i="29"/>
  <c r="B26" i="21"/>
  <c r="B22" i="21"/>
  <c r="B6" i="21"/>
  <c r="B29" i="21"/>
  <c r="B25" i="29"/>
  <c r="B24" i="21"/>
  <c r="B35" i="29"/>
  <c r="B20" i="29"/>
  <c r="B21" i="29"/>
  <c r="B18" i="21"/>
  <c r="B22" i="29"/>
  <c r="B32" i="29"/>
  <c r="B23" i="29"/>
  <c r="B15" i="21"/>
  <c r="B18" i="29"/>
  <c r="B16" i="21"/>
  <c r="B26" i="29"/>
  <c r="B8" i="28"/>
  <c r="B10" i="29"/>
  <c r="B27" i="28"/>
  <c r="B24" i="28"/>
  <c r="B4" i="17"/>
  <c r="B8" i="27"/>
  <c r="B25" i="28"/>
  <c r="B7" i="29"/>
  <c r="B7" i="28"/>
  <c r="B6" i="17"/>
  <c r="B16" i="27"/>
  <c r="B13" i="28"/>
  <c r="B23" i="28"/>
  <c r="B18" i="20"/>
  <c r="B4" i="28"/>
  <c r="B4" i="29"/>
  <c r="B9" i="29"/>
  <c r="B18" i="28"/>
  <c r="B20" i="28"/>
  <c r="B15" i="28"/>
  <c r="B17" i="28"/>
  <c r="B19" i="28"/>
  <c r="B5" i="26"/>
  <c r="B4" i="26"/>
  <c r="B21" i="26"/>
  <c r="B21" i="28"/>
  <c r="B10" i="28"/>
  <c r="B12" i="28"/>
  <c r="B26" i="28"/>
  <c r="B11" i="28"/>
  <c r="B22" i="28"/>
  <c r="B16" i="28"/>
  <c r="B6" i="28"/>
  <c r="B5" i="29"/>
  <c r="B8" i="29"/>
  <c r="B5" i="28"/>
  <c r="B14" i="28"/>
  <c r="B9" i="28"/>
  <c r="B29" i="22"/>
  <c r="B21" i="17"/>
  <c r="B15" i="26"/>
  <c r="B17" i="17"/>
  <c r="B26" i="26"/>
  <c r="B20" i="26"/>
  <c r="B11" i="26"/>
  <c r="B18" i="17"/>
  <c r="B12" i="26"/>
  <c r="B16" i="20"/>
  <c r="B6" i="26"/>
  <c r="B9" i="26"/>
  <c r="B24" i="26"/>
  <c r="B15" i="17"/>
  <c r="B17" i="26"/>
  <c r="B29" i="17"/>
  <c r="B25" i="26"/>
  <c r="B10" i="15"/>
  <c r="B18" i="26"/>
  <c r="B11" i="25"/>
  <c r="B8" i="25"/>
  <c r="B10" i="24"/>
  <c r="B16" i="25"/>
  <c r="B13" i="25"/>
  <c r="B8" i="17"/>
  <c r="B9" i="21"/>
  <c r="B14" i="25"/>
  <c r="B6" i="24"/>
  <c r="B7" i="25"/>
  <c r="B5" i="25"/>
  <c r="B9" i="25"/>
  <c r="B18" i="25"/>
  <c r="B24" i="17"/>
  <c r="B22" i="17"/>
  <c r="B6" i="25"/>
  <c r="B14" i="24"/>
  <c r="B10" i="25"/>
  <c r="B19" i="25"/>
  <c r="B4" i="25"/>
  <c r="B12" i="25"/>
  <c r="B15" i="25"/>
  <c r="B15" i="24"/>
  <c r="B17" i="25"/>
  <c r="B19" i="17"/>
  <c r="B9" i="17"/>
  <c r="B7" i="14"/>
  <c r="B6" i="20"/>
  <c r="B16" i="17"/>
  <c r="B24" i="19"/>
  <c r="B14" i="17"/>
  <c r="B28" i="17"/>
  <c r="B30" i="17"/>
  <c r="B23" i="17"/>
  <c r="B10" i="17"/>
  <c r="B5" i="17"/>
  <c r="B22" i="20"/>
  <c r="B27" i="17"/>
  <c r="B11" i="17"/>
  <c r="B20" i="17"/>
  <c r="B7" i="17"/>
  <c r="B12" i="17"/>
  <c r="B25" i="17"/>
  <c r="B9" i="20"/>
  <c r="B12" i="20"/>
  <c r="B19" i="22"/>
  <c r="B7" i="12"/>
  <c r="B8" i="20"/>
  <c r="B10" i="21"/>
  <c r="B15" i="19"/>
  <c r="B25" i="19"/>
  <c r="B13" i="12"/>
  <c r="B31" i="19"/>
  <c r="B12" i="12"/>
  <c r="B23" i="15"/>
  <c r="B9" i="12"/>
  <c r="B17" i="22"/>
  <c r="B19" i="20"/>
  <c r="B8" i="12"/>
  <c r="B14" i="20"/>
  <c r="B13" i="20"/>
  <c r="B25" i="22"/>
  <c r="B22" i="15"/>
  <c r="B26" i="17"/>
  <c r="B16" i="22"/>
  <c r="B6" i="12"/>
  <c r="B5" i="20"/>
  <c r="B6" i="22"/>
  <c r="B14" i="22"/>
  <c r="B6" i="15"/>
  <c r="B10" i="13"/>
  <c r="B13" i="19"/>
  <c r="B31" i="17"/>
  <c r="B19" i="21"/>
  <c r="B4" i="12"/>
  <c r="B23" i="22"/>
  <c r="B8" i="22"/>
  <c r="B14" i="19"/>
  <c r="B28" i="13"/>
  <c r="B20" i="21"/>
  <c r="B10" i="12"/>
  <c r="B5" i="12"/>
  <c r="B11" i="12"/>
  <c r="B21" i="20"/>
  <c r="B17" i="20"/>
  <c r="B24" i="22"/>
  <c r="B28" i="22"/>
  <c r="B18" i="22"/>
  <c r="B27" i="22"/>
  <c r="B24" i="15"/>
  <c r="B23" i="13"/>
  <c r="B7" i="19"/>
  <c r="B8" i="19"/>
  <c r="B13" i="21"/>
  <c r="B21" i="21"/>
  <c r="B23" i="21"/>
  <c r="B33" i="21"/>
  <c r="B28" i="19"/>
  <c r="B23" i="19"/>
  <c r="B15" i="20"/>
  <c r="B25" i="21"/>
  <c r="B32" i="21"/>
  <c r="B19" i="15"/>
  <c r="B10" i="20"/>
  <c r="B20" i="22"/>
  <c r="B10" i="22"/>
  <c r="B27" i="21"/>
  <c r="B4" i="21"/>
  <c r="B17" i="19"/>
  <c r="B22" i="19"/>
  <c r="B7" i="20"/>
  <c r="B4" i="22"/>
  <c r="B5" i="21"/>
  <c r="B19" i="19"/>
  <c r="B22" i="22"/>
  <c r="B9" i="22"/>
  <c r="B21" i="22"/>
  <c r="B5" i="22"/>
  <c r="B8" i="21"/>
  <c r="B30" i="21"/>
  <c r="B31" i="21"/>
  <c r="B10" i="19"/>
  <c r="B20" i="20"/>
  <c r="B11" i="22"/>
  <c r="B4" i="15"/>
  <c r="B11" i="20"/>
  <c r="B4" i="20"/>
  <c r="B7" i="21"/>
  <c r="B12" i="21"/>
  <c r="B28" i="21"/>
  <c r="B18" i="19"/>
  <c r="B5" i="19"/>
  <c r="B18" i="15"/>
  <c r="B6" i="19"/>
  <c r="B4" i="19"/>
  <c r="B21" i="19"/>
  <c r="B27" i="19"/>
  <c r="B11" i="19"/>
  <c r="B29" i="19"/>
  <c r="B9" i="19"/>
  <c r="B12" i="19"/>
  <c r="B20" i="19"/>
  <c r="B30" i="19"/>
  <c r="B16" i="19"/>
  <c r="B26" i="19"/>
  <c r="B10" i="16"/>
  <c r="B13" i="18"/>
  <c r="B13" i="16"/>
  <c r="B14" i="18"/>
  <c r="B26" i="16"/>
  <c r="B16" i="18"/>
  <c r="B29" i="16"/>
  <c r="B5" i="18"/>
  <c r="B12" i="16"/>
  <c r="B6" i="18"/>
  <c r="B16" i="16"/>
  <c r="B9" i="16"/>
  <c r="B7" i="18"/>
  <c r="B17" i="16"/>
  <c r="B9" i="18"/>
  <c r="B23" i="16"/>
  <c r="B24" i="18"/>
  <c r="B30" i="16"/>
  <c r="B10" i="18"/>
  <c r="B7" i="16"/>
  <c r="B18" i="16"/>
  <c r="B25" i="18"/>
  <c r="B8" i="16"/>
  <c r="B27" i="18"/>
  <c r="B28" i="16"/>
  <c r="B4" i="18"/>
  <c r="B6" i="16"/>
  <c r="B20" i="18"/>
  <c r="B15" i="16"/>
  <c r="B21" i="18"/>
  <c r="B24" i="16"/>
  <c r="B21" i="16"/>
  <c r="B8" i="18"/>
  <c r="B5" i="16"/>
  <c r="B17" i="18"/>
  <c r="B11" i="16"/>
  <c r="B19" i="18"/>
  <c r="B20" i="16"/>
  <c r="B18" i="18"/>
  <c r="B31" i="16"/>
  <c r="B15" i="18"/>
  <c r="B19" i="16"/>
  <c r="B12" i="18"/>
  <c r="B14" i="16"/>
  <c r="B23" i="18"/>
  <c r="B27" i="16"/>
  <c r="B25" i="16"/>
  <c r="B22" i="18"/>
  <c r="B22" i="16"/>
  <c r="B26" i="18"/>
  <c r="B4" i="16"/>
  <c r="B11" i="18"/>
  <c r="B20" i="15"/>
  <c r="B26" i="15"/>
  <c r="B8" i="15"/>
  <c r="B14" i="15"/>
  <c r="B5" i="15"/>
  <c r="B17" i="15"/>
  <c r="B12" i="15"/>
  <c r="B28" i="15"/>
  <c r="B29" i="15"/>
  <c r="B27" i="15"/>
  <c r="B25" i="15"/>
  <c r="B21" i="15"/>
  <c r="B15" i="15"/>
  <c r="B11" i="15"/>
  <c r="B9" i="15"/>
  <c r="B16" i="15"/>
  <c r="B13" i="15"/>
  <c r="B7" i="15"/>
  <c r="B14" i="14"/>
  <c r="B20" i="13"/>
  <c r="B4" i="13"/>
  <c r="B12" i="13"/>
  <c r="B27" i="13"/>
  <c r="B6" i="14"/>
  <c r="B7" i="13"/>
  <c r="B18" i="14"/>
  <c r="B17" i="13"/>
  <c r="B10" i="14"/>
  <c r="B29" i="13"/>
  <c r="B5" i="14"/>
  <c r="B14" i="13"/>
  <c r="B6" i="13"/>
  <c r="B13" i="13"/>
  <c r="B12" i="14"/>
  <c r="B18" i="13"/>
  <c r="B26" i="13"/>
  <c r="B11" i="14"/>
  <c r="B4" i="14"/>
  <c r="B19" i="13"/>
  <c r="B13" i="14"/>
  <c r="B21" i="13"/>
  <c r="B24" i="13"/>
  <c r="B16" i="13"/>
  <c r="B8" i="14"/>
  <c r="B15" i="13"/>
  <c r="B16" i="14"/>
  <c r="B22" i="13"/>
  <c r="B17" i="14"/>
  <c r="B5" i="13"/>
  <c r="B25" i="13"/>
  <c r="B11" i="13"/>
  <c r="B8" i="13"/>
  <c r="B9" i="14"/>
  <c r="B9" i="13"/>
  <c r="B15" i="14"/>
  <c r="B6" i="10"/>
  <c r="G190" i="8"/>
  <c r="G173" i="8"/>
  <c r="G97" i="8"/>
  <c r="G57" i="8"/>
  <c r="A301" i="8"/>
  <c r="B301" i="8" s="1"/>
  <c r="A300" i="8"/>
  <c r="D300" i="8" s="1"/>
  <c r="A299" i="8"/>
  <c r="A298" i="8"/>
  <c r="D298" i="8" s="1"/>
  <c r="A297" i="8"/>
  <c r="A296" i="8"/>
  <c r="A295" i="8"/>
  <c r="A294" i="8"/>
  <c r="C294" i="8" s="1"/>
  <c r="A293" i="8"/>
  <c r="B293" i="8" s="1"/>
  <c r="A292" i="8"/>
  <c r="D292" i="8" s="1"/>
  <c r="A291" i="8"/>
  <c r="B291" i="8" s="1"/>
  <c r="A290" i="8"/>
  <c r="A289" i="8"/>
  <c r="A288" i="8"/>
  <c r="A287" i="8"/>
  <c r="A286" i="8"/>
  <c r="C286" i="8" s="1"/>
  <c r="A285" i="8"/>
  <c r="B285" i="8" s="1"/>
  <c r="A284" i="8"/>
  <c r="D284" i="8" s="1"/>
  <c r="A283" i="8"/>
  <c r="B283" i="8" s="1"/>
  <c r="A282" i="8"/>
  <c r="D282" i="8" s="1"/>
  <c r="A281" i="8"/>
  <c r="A280" i="8"/>
  <c r="A279" i="8"/>
  <c r="A278" i="8"/>
  <c r="C278" i="8" s="1"/>
  <c r="A277" i="8"/>
  <c r="B277" i="8" s="1"/>
  <c r="A276" i="8"/>
  <c r="D276" i="8" s="1"/>
  <c r="A275" i="8"/>
  <c r="B275" i="8" s="1"/>
  <c r="A274" i="8"/>
  <c r="D274" i="8" s="1"/>
  <c r="A273" i="8"/>
  <c r="A272" i="8"/>
  <c r="A271" i="8"/>
  <c r="E271" i="8" s="1"/>
  <c r="A270" i="8"/>
  <c r="D270" i="8" s="1"/>
  <c r="A269" i="8"/>
  <c r="E269" i="8" s="1"/>
  <c r="A268" i="8"/>
  <c r="C268" i="8" s="1"/>
  <c r="A267" i="8"/>
  <c r="E267" i="8" s="1"/>
  <c r="A266" i="8"/>
  <c r="A265" i="8"/>
  <c r="C265" i="8" s="1"/>
  <c r="A264" i="8"/>
  <c r="A263" i="8"/>
  <c r="C263" i="8" s="1"/>
  <c r="A262" i="8"/>
  <c r="A261" i="8"/>
  <c r="C261" i="8" s="1"/>
  <c r="A260" i="8"/>
  <c r="A259" i="8"/>
  <c r="C259" i="8" s="1"/>
  <c r="A258" i="8"/>
  <c r="A257" i="8"/>
  <c r="C257" i="8" s="1"/>
  <c r="A256" i="8"/>
  <c r="A255" i="8"/>
  <c r="C255" i="8" s="1"/>
  <c r="A254" i="8"/>
  <c r="A253" i="8"/>
  <c r="C253" i="8" s="1"/>
  <c r="A252" i="8"/>
  <c r="A251" i="8"/>
  <c r="C251" i="8" s="1"/>
  <c r="A250" i="8"/>
  <c r="A249" i="8"/>
  <c r="C249" i="8" s="1"/>
  <c r="A248" i="8"/>
  <c r="A247" i="8"/>
  <c r="E247" i="8" s="1"/>
  <c r="A246" i="8"/>
  <c r="A245" i="8"/>
  <c r="E245" i="8" s="1"/>
  <c r="A244" i="8"/>
  <c r="A243" i="8"/>
  <c r="E243" i="8" s="1"/>
  <c r="A242" i="8"/>
  <c r="A241" i="8"/>
  <c r="E241" i="8" s="1"/>
  <c r="A240" i="8"/>
  <c r="A239" i="8"/>
  <c r="A238" i="8"/>
  <c r="A237" i="8"/>
  <c r="E237" i="8" s="1"/>
  <c r="AH236" i="8"/>
  <c r="AG236" i="8"/>
  <c r="AF236" i="8"/>
  <c r="AE236" i="8"/>
  <c r="AD236" i="8"/>
  <c r="AC236" i="8"/>
  <c r="AB236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G236" i="8"/>
  <c r="A236" i="8"/>
  <c r="AH235" i="8"/>
  <c r="AG235" i="8"/>
  <c r="AF235" i="8"/>
  <c r="AE235" i="8"/>
  <c r="AD235" i="8"/>
  <c r="AC235" i="8"/>
  <c r="AB235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G235" i="8"/>
  <c r="A235" i="8"/>
  <c r="E235" i="8" s="1"/>
  <c r="AH234" i="8"/>
  <c r="AG234" i="8"/>
  <c r="AF234" i="8"/>
  <c r="AE234" i="8"/>
  <c r="AD234" i="8"/>
  <c r="AC234" i="8"/>
  <c r="AB234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G234" i="8"/>
  <c r="A234" i="8"/>
  <c r="AH233" i="8"/>
  <c r="AG233" i="8"/>
  <c r="AF233" i="8"/>
  <c r="AE233" i="8"/>
  <c r="AD233" i="8"/>
  <c r="AC233" i="8"/>
  <c r="AB233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G233" i="8"/>
  <c r="A233" i="8"/>
  <c r="E233" i="8" s="1"/>
  <c r="AH232" i="8"/>
  <c r="AG232" i="8"/>
  <c r="AF232" i="8"/>
  <c r="AE232" i="8"/>
  <c r="AD232" i="8"/>
  <c r="AC232" i="8"/>
  <c r="AB232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G232" i="8"/>
  <c r="A232" i="8"/>
  <c r="AH231" i="8"/>
  <c r="AG231" i="8"/>
  <c r="AF231" i="8"/>
  <c r="AE231" i="8"/>
  <c r="AD231" i="8"/>
  <c r="AC231" i="8"/>
  <c r="AB231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G231" i="8"/>
  <c r="A231" i="8"/>
  <c r="E231" i="8" s="1"/>
  <c r="AH230" i="8"/>
  <c r="AG230" i="8"/>
  <c r="AF230" i="8"/>
  <c r="AE230" i="8"/>
  <c r="AD230" i="8"/>
  <c r="AC230" i="8"/>
  <c r="AB230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G230" i="8"/>
  <c r="A230" i="8"/>
  <c r="AH229" i="8"/>
  <c r="AG229" i="8"/>
  <c r="AF229" i="8"/>
  <c r="AE229" i="8"/>
  <c r="AD229" i="8"/>
  <c r="AC229" i="8"/>
  <c r="AB229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G229" i="8"/>
  <c r="A229" i="8"/>
  <c r="E229" i="8" s="1"/>
  <c r="AH228" i="8"/>
  <c r="AG228" i="8"/>
  <c r="AF228" i="8"/>
  <c r="AE228" i="8"/>
  <c r="AD228" i="8"/>
  <c r="AC228" i="8"/>
  <c r="AB228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G228" i="8"/>
  <c r="A228" i="8"/>
  <c r="AH227" i="8"/>
  <c r="AG227" i="8"/>
  <c r="AF227" i="8"/>
  <c r="AE227" i="8"/>
  <c r="AD227" i="8"/>
  <c r="AC227" i="8"/>
  <c r="AB227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G227" i="8"/>
  <c r="A227" i="8"/>
  <c r="E227" i="8" s="1"/>
  <c r="AH226" i="8"/>
  <c r="AG226" i="8"/>
  <c r="AF226" i="8"/>
  <c r="AE226" i="8"/>
  <c r="AD226" i="8"/>
  <c r="AC226" i="8"/>
  <c r="AB226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G226" i="8"/>
  <c r="A226" i="8"/>
  <c r="AH225" i="8"/>
  <c r="AG225" i="8"/>
  <c r="AF225" i="8"/>
  <c r="AE225" i="8"/>
  <c r="AD225" i="8"/>
  <c r="AC225" i="8"/>
  <c r="AB225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G225" i="8"/>
  <c r="A225" i="8"/>
  <c r="E225" i="8" s="1"/>
  <c r="AH224" i="8"/>
  <c r="AG224" i="8"/>
  <c r="AF224" i="8"/>
  <c r="AE224" i="8"/>
  <c r="AD224" i="8"/>
  <c r="AC224" i="8"/>
  <c r="AB224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G224" i="8"/>
  <c r="A224" i="8"/>
  <c r="AH223" i="8"/>
  <c r="AG223" i="8"/>
  <c r="AF223" i="8"/>
  <c r="AE223" i="8"/>
  <c r="AD223" i="8"/>
  <c r="AC223" i="8"/>
  <c r="AB223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G223" i="8"/>
  <c r="A223" i="8"/>
  <c r="AH222" i="8"/>
  <c r="AG222" i="8"/>
  <c r="AF222" i="8"/>
  <c r="AE222" i="8"/>
  <c r="AD222" i="8"/>
  <c r="AC222" i="8"/>
  <c r="AB222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G222" i="8"/>
  <c r="A222" i="8"/>
  <c r="AH221" i="8"/>
  <c r="AG221" i="8"/>
  <c r="AF221" i="8"/>
  <c r="AE221" i="8"/>
  <c r="AD221" i="8"/>
  <c r="AC221" i="8"/>
  <c r="AB221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G221" i="8"/>
  <c r="A221" i="8"/>
  <c r="E221" i="8" s="1"/>
  <c r="AH220" i="8"/>
  <c r="AG220" i="8"/>
  <c r="AF220" i="8"/>
  <c r="AE220" i="8"/>
  <c r="AD220" i="8"/>
  <c r="AC220" i="8"/>
  <c r="AB220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G220" i="8"/>
  <c r="A220" i="8"/>
  <c r="AH219" i="8"/>
  <c r="AG219" i="8"/>
  <c r="AF219" i="8"/>
  <c r="AE219" i="8"/>
  <c r="AD219" i="8"/>
  <c r="AC219" i="8"/>
  <c r="AB219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G219" i="8"/>
  <c r="A219" i="8"/>
  <c r="E219" i="8" s="1"/>
  <c r="AH218" i="8"/>
  <c r="AG218" i="8"/>
  <c r="AF218" i="8"/>
  <c r="AE218" i="8"/>
  <c r="AD218" i="8"/>
  <c r="AC218" i="8"/>
  <c r="AB218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G218" i="8"/>
  <c r="A218" i="8"/>
  <c r="AH217" i="8"/>
  <c r="AG217" i="8"/>
  <c r="AF217" i="8"/>
  <c r="AE217" i="8"/>
  <c r="AD217" i="8"/>
  <c r="AC217" i="8"/>
  <c r="AB217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G217" i="8"/>
  <c r="A217" i="8"/>
  <c r="AH216" i="8"/>
  <c r="AG216" i="8"/>
  <c r="AF216" i="8"/>
  <c r="AE216" i="8"/>
  <c r="AD216" i="8"/>
  <c r="AC216" i="8"/>
  <c r="AB216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G216" i="8"/>
  <c r="A216" i="8"/>
  <c r="E216" i="8" s="1"/>
  <c r="AH215" i="8"/>
  <c r="AG215" i="8"/>
  <c r="AF215" i="8"/>
  <c r="AE215" i="8"/>
  <c r="AD215" i="8"/>
  <c r="AC215" i="8"/>
  <c r="AB215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G215" i="8"/>
  <c r="A215" i="8"/>
  <c r="AH214" i="8"/>
  <c r="AG214" i="8"/>
  <c r="AF214" i="8"/>
  <c r="AE214" i="8"/>
  <c r="AD214" i="8"/>
  <c r="AC214" i="8"/>
  <c r="AB214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G214" i="8"/>
  <c r="A214" i="8"/>
  <c r="E214" i="8" s="1"/>
  <c r="AH213" i="8"/>
  <c r="AG213" i="8"/>
  <c r="AF213" i="8"/>
  <c r="AE213" i="8"/>
  <c r="AD213" i="8"/>
  <c r="AC213" i="8"/>
  <c r="AB213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G213" i="8"/>
  <c r="A213" i="8"/>
  <c r="AH212" i="8"/>
  <c r="AG212" i="8"/>
  <c r="AF212" i="8"/>
  <c r="AE212" i="8"/>
  <c r="AD212" i="8"/>
  <c r="AC212" i="8"/>
  <c r="AB212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G212" i="8"/>
  <c r="A212" i="8"/>
  <c r="E212" i="8" s="1"/>
  <c r="AH211" i="8"/>
  <c r="AG211" i="8"/>
  <c r="AF211" i="8"/>
  <c r="AE211" i="8"/>
  <c r="AD211" i="8"/>
  <c r="AC211" i="8"/>
  <c r="AB211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G211" i="8"/>
  <c r="A211" i="8"/>
  <c r="A210" i="8"/>
  <c r="E210" i="8" s="1"/>
  <c r="AH209" i="8"/>
  <c r="AG209" i="8"/>
  <c r="AF209" i="8"/>
  <c r="AE209" i="8"/>
  <c r="AD209" i="8"/>
  <c r="AC209" i="8"/>
  <c r="AB209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G209" i="8"/>
  <c r="A209" i="8"/>
  <c r="AH208" i="8"/>
  <c r="AG208" i="8"/>
  <c r="AF208" i="8"/>
  <c r="AE208" i="8"/>
  <c r="AD208" i="8"/>
  <c r="AC208" i="8"/>
  <c r="AB208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G208" i="8"/>
  <c r="A208" i="8"/>
  <c r="E208" i="8" s="1"/>
  <c r="AH207" i="8"/>
  <c r="AG207" i="8"/>
  <c r="AF207" i="8"/>
  <c r="AE207" i="8"/>
  <c r="AD207" i="8"/>
  <c r="AC207" i="8"/>
  <c r="AB207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G207" i="8"/>
  <c r="A207" i="8"/>
  <c r="AH206" i="8"/>
  <c r="AG206" i="8"/>
  <c r="AF206" i="8"/>
  <c r="AE206" i="8"/>
  <c r="AD206" i="8"/>
  <c r="AC206" i="8"/>
  <c r="AB206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G206" i="8"/>
  <c r="A206" i="8"/>
  <c r="E206" i="8" s="1"/>
  <c r="AH205" i="8"/>
  <c r="AG205" i="8"/>
  <c r="AF205" i="8"/>
  <c r="AE205" i="8"/>
  <c r="AD205" i="8"/>
  <c r="AC205" i="8"/>
  <c r="AB205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G205" i="8"/>
  <c r="A205" i="8"/>
  <c r="AH204" i="8"/>
  <c r="AG204" i="8"/>
  <c r="AF204" i="8"/>
  <c r="AE204" i="8"/>
  <c r="AD204" i="8"/>
  <c r="AC204" i="8"/>
  <c r="AB204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G204" i="8"/>
  <c r="A204" i="8"/>
  <c r="E204" i="8" s="1"/>
  <c r="AH203" i="8"/>
  <c r="AG203" i="8"/>
  <c r="AF203" i="8"/>
  <c r="AE203" i="8"/>
  <c r="AD203" i="8"/>
  <c r="AC203" i="8"/>
  <c r="AB203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G203" i="8"/>
  <c r="A203" i="8"/>
  <c r="E203" i="8" s="1"/>
  <c r="AH202" i="8"/>
  <c r="AG202" i="8"/>
  <c r="AF202" i="8"/>
  <c r="AE202" i="8"/>
  <c r="AD202" i="8"/>
  <c r="AC202" i="8"/>
  <c r="AB202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G202" i="8"/>
  <c r="A202" i="8"/>
  <c r="E202" i="8" s="1"/>
  <c r="AH201" i="8"/>
  <c r="AG201" i="8"/>
  <c r="AF201" i="8"/>
  <c r="AE201" i="8"/>
  <c r="AD201" i="8"/>
  <c r="AC201" i="8"/>
  <c r="AB201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G201" i="8"/>
  <c r="A201" i="8"/>
  <c r="AH200" i="8"/>
  <c r="AG200" i="8"/>
  <c r="AF200" i="8"/>
  <c r="AE200" i="8"/>
  <c r="AD200" i="8"/>
  <c r="AC200" i="8"/>
  <c r="AB200" i="8"/>
  <c r="AA200" i="8"/>
  <c r="Z200" i="8"/>
  <c r="Y200" i="8"/>
  <c r="X200" i="8"/>
  <c r="W200" i="8"/>
  <c r="V200" i="8"/>
  <c r="U200" i="8"/>
  <c r="T200" i="8"/>
  <c r="S200" i="8"/>
  <c r="R200" i="8"/>
  <c r="Q200" i="8"/>
  <c r="P200" i="8"/>
  <c r="O200" i="8"/>
  <c r="N200" i="8"/>
  <c r="M200" i="8"/>
  <c r="L200" i="8"/>
  <c r="G200" i="8"/>
  <c r="A200" i="8"/>
  <c r="E200" i="8" s="1"/>
  <c r="AH199" i="8"/>
  <c r="AG199" i="8"/>
  <c r="AF199" i="8"/>
  <c r="AE199" i="8"/>
  <c r="AD199" i="8"/>
  <c r="AC199" i="8"/>
  <c r="AB199" i="8"/>
  <c r="AA199" i="8"/>
  <c r="Z199" i="8"/>
  <c r="Y199" i="8"/>
  <c r="X199" i="8"/>
  <c r="W199" i="8"/>
  <c r="V199" i="8"/>
  <c r="U199" i="8"/>
  <c r="T199" i="8"/>
  <c r="S199" i="8"/>
  <c r="R199" i="8"/>
  <c r="Q199" i="8"/>
  <c r="P199" i="8"/>
  <c r="O199" i="8"/>
  <c r="N199" i="8"/>
  <c r="M199" i="8"/>
  <c r="L199" i="8"/>
  <c r="G199" i="8"/>
  <c r="A199" i="8"/>
  <c r="E199" i="8" s="1"/>
  <c r="AH198" i="8"/>
  <c r="AG198" i="8"/>
  <c r="AF198" i="8"/>
  <c r="AE198" i="8"/>
  <c r="AD198" i="8"/>
  <c r="AC198" i="8"/>
  <c r="AB198" i="8"/>
  <c r="AA198" i="8"/>
  <c r="Z198" i="8"/>
  <c r="Y198" i="8"/>
  <c r="X198" i="8"/>
  <c r="W198" i="8"/>
  <c r="V198" i="8"/>
  <c r="U198" i="8"/>
  <c r="T198" i="8"/>
  <c r="S198" i="8"/>
  <c r="R198" i="8"/>
  <c r="Q198" i="8"/>
  <c r="P198" i="8"/>
  <c r="O198" i="8"/>
  <c r="N198" i="8"/>
  <c r="M198" i="8"/>
  <c r="L198" i="8"/>
  <c r="G198" i="8"/>
  <c r="A198" i="8"/>
  <c r="E198" i="8" s="1"/>
  <c r="AH197" i="8"/>
  <c r="AG197" i="8"/>
  <c r="AF197" i="8"/>
  <c r="AE197" i="8"/>
  <c r="AD197" i="8"/>
  <c r="AC197" i="8"/>
  <c r="AB197" i="8"/>
  <c r="AA197" i="8"/>
  <c r="Z197" i="8"/>
  <c r="Y197" i="8"/>
  <c r="X197" i="8"/>
  <c r="W197" i="8"/>
  <c r="V197" i="8"/>
  <c r="U197" i="8"/>
  <c r="T197" i="8"/>
  <c r="S197" i="8"/>
  <c r="R197" i="8"/>
  <c r="Q197" i="8"/>
  <c r="P197" i="8"/>
  <c r="O197" i="8"/>
  <c r="N197" i="8"/>
  <c r="M197" i="8"/>
  <c r="L197" i="8"/>
  <c r="G197" i="8"/>
  <c r="A197" i="8"/>
  <c r="AH196" i="8"/>
  <c r="AG196" i="8"/>
  <c r="AF196" i="8"/>
  <c r="AE196" i="8"/>
  <c r="AD196" i="8"/>
  <c r="AC196" i="8"/>
  <c r="AB196" i="8"/>
  <c r="AA196" i="8"/>
  <c r="Z196" i="8"/>
  <c r="Y196" i="8"/>
  <c r="X196" i="8"/>
  <c r="W196" i="8"/>
  <c r="V196" i="8"/>
  <c r="U196" i="8"/>
  <c r="T196" i="8"/>
  <c r="S196" i="8"/>
  <c r="R196" i="8"/>
  <c r="Q196" i="8"/>
  <c r="P196" i="8"/>
  <c r="O196" i="8"/>
  <c r="N196" i="8"/>
  <c r="M196" i="8"/>
  <c r="L196" i="8"/>
  <c r="G196" i="8"/>
  <c r="A196" i="8"/>
  <c r="E196" i="8" s="1"/>
  <c r="AH195" i="8"/>
  <c r="AG195" i="8"/>
  <c r="AF195" i="8"/>
  <c r="AE195" i="8"/>
  <c r="AD195" i="8"/>
  <c r="AC195" i="8"/>
  <c r="AB195" i="8"/>
  <c r="AA195" i="8"/>
  <c r="Z195" i="8"/>
  <c r="Y195" i="8"/>
  <c r="X195" i="8"/>
  <c r="W195" i="8"/>
  <c r="V195" i="8"/>
  <c r="U195" i="8"/>
  <c r="T195" i="8"/>
  <c r="S195" i="8"/>
  <c r="R195" i="8"/>
  <c r="Q195" i="8"/>
  <c r="P195" i="8"/>
  <c r="O195" i="8"/>
  <c r="N195" i="8"/>
  <c r="M195" i="8"/>
  <c r="L195" i="8"/>
  <c r="G195" i="8"/>
  <c r="A195" i="8"/>
  <c r="AH194" i="8"/>
  <c r="AG194" i="8"/>
  <c r="AF194" i="8"/>
  <c r="AE194" i="8"/>
  <c r="AD194" i="8"/>
  <c r="AC194" i="8"/>
  <c r="AB194" i="8"/>
  <c r="AA194" i="8"/>
  <c r="Z194" i="8"/>
  <c r="Y194" i="8"/>
  <c r="X194" i="8"/>
  <c r="W194" i="8"/>
  <c r="V194" i="8"/>
  <c r="U194" i="8"/>
  <c r="T194" i="8"/>
  <c r="S194" i="8"/>
  <c r="R194" i="8"/>
  <c r="Q194" i="8"/>
  <c r="P194" i="8"/>
  <c r="O194" i="8"/>
  <c r="N194" i="8"/>
  <c r="M194" i="8"/>
  <c r="L194" i="8"/>
  <c r="G194" i="8"/>
  <c r="A194" i="8"/>
  <c r="E194" i="8" s="1"/>
  <c r="AH193" i="8"/>
  <c r="AG193" i="8"/>
  <c r="AF193" i="8"/>
  <c r="AE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G193" i="8"/>
  <c r="A193" i="8"/>
  <c r="AH192" i="8"/>
  <c r="AG192" i="8"/>
  <c r="AF192" i="8"/>
  <c r="AE192" i="8"/>
  <c r="AD192" i="8"/>
  <c r="AC192" i="8"/>
  <c r="AB192" i="8"/>
  <c r="AA192" i="8"/>
  <c r="Z192" i="8"/>
  <c r="Y192" i="8"/>
  <c r="X192" i="8"/>
  <c r="W192" i="8"/>
  <c r="V192" i="8"/>
  <c r="U192" i="8"/>
  <c r="T192" i="8"/>
  <c r="S192" i="8"/>
  <c r="R192" i="8"/>
  <c r="Q192" i="8"/>
  <c r="P192" i="8"/>
  <c r="O192" i="8"/>
  <c r="N192" i="8"/>
  <c r="M192" i="8"/>
  <c r="L192" i="8"/>
  <c r="G192" i="8"/>
  <c r="A192" i="8"/>
  <c r="E192" i="8" s="1"/>
  <c r="AH191" i="8"/>
  <c r="AG191" i="8"/>
  <c r="AF191" i="8"/>
  <c r="AE191" i="8"/>
  <c r="AD191" i="8"/>
  <c r="AC191" i="8"/>
  <c r="AB191" i="8"/>
  <c r="AA191" i="8"/>
  <c r="Z191" i="8"/>
  <c r="Y191" i="8"/>
  <c r="X191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G191" i="8"/>
  <c r="A191" i="8"/>
  <c r="AH190" i="8"/>
  <c r="AG190" i="8"/>
  <c r="AF190" i="8"/>
  <c r="AE190" i="8"/>
  <c r="AD190" i="8"/>
  <c r="AC190" i="8"/>
  <c r="AB190" i="8"/>
  <c r="AA190" i="8"/>
  <c r="Z190" i="8"/>
  <c r="Y190" i="8"/>
  <c r="X190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A190" i="8"/>
  <c r="E190" i="8" s="1"/>
  <c r="AH189" i="8"/>
  <c r="AG189" i="8"/>
  <c r="AF189" i="8"/>
  <c r="AE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G189" i="8"/>
  <c r="A189" i="8"/>
  <c r="AH188" i="8"/>
  <c r="AG188" i="8"/>
  <c r="AF188" i="8"/>
  <c r="AE188" i="8"/>
  <c r="AD188" i="8"/>
  <c r="AC188" i="8"/>
  <c r="AB188" i="8"/>
  <c r="AA188" i="8"/>
  <c r="Z188" i="8"/>
  <c r="Y188" i="8"/>
  <c r="X188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G188" i="8"/>
  <c r="A188" i="8"/>
  <c r="E188" i="8" s="1"/>
  <c r="AH187" i="8"/>
  <c r="AG187" i="8"/>
  <c r="AF187" i="8"/>
  <c r="AE187" i="8"/>
  <c r="AD187" i="8"/>
  <c r="AC187" i="8"/>
  <c r="AB187" i="8"/>
  <c r="AA187" i="8"/>
  <c r="Z187" i="8"/>
  <c r="Y187" i="8"/>
  <c r="X187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G187" i="8"/>
  <c r="A187" i="8"/>
  <c r="AH186" i="8"/>
  <c r="AG186" i="8"/>
  <c r="AF186" i="8"/>
  <c r="AE186" i="8"/>
  <c r="AD186" i="8"/>
  <c r="AC186" i="8"/>
  <c r="AB186" i="8"/>
  <c r="AA186" i="8"/>
  <c r="Z186" i="8"/>
  <c r="Y186" i="8"/>
  <c r="X186" i="8"/>
  <c r="W186" i="8"/>
  <c r="V186" i="8"/>
  <c r="U186" i="8"/>
  <c r="T186" i="8"/>
  <c r="S186" i="8"/>
  <c r="R186" i="8"/>
  <c r="Q186" i="8"/>
  <c r="P186" i="8"/>
  <c r="O186" i="8"/>
  <c r="N186" i="8"/>
  <c r="M186" i="8"/>
  <c r="L186" i="8"/>
  <c r="G186" i="8"/>
  <c r="A186" i="8"/>
  <c r="AH185" i="8"/>
  <c r="AG185" i="8"/>
  <c r="AF185" i="8"/>
  <c r="AE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G185" i="8"/>
  <c r="A185" i="8"/>
  <c r="AH184" i="8"/>
  <c r="AG184" i="8"/>
  <c r="AF184" i="8"/>
  <c r="AE184" i="8"/>
  <c r="AD184" i="8"/>
  <c r="AC184" i="8"/>
  <c r="AB184" i="8"/>
  <c r="AA184" i="8"/>
  <c r="Z184" i="8"/>
  <c r="Y184" i="8"/>
  <c r="X184" i="8"/>
  <c r="W184" i="8"/>
  <c r="V184" i="8"/>
  <c r="U184" i="8"/>
  <c r="T184" i="8"/>
  <c r="S184" i="8"/>
  <c r="R184" i="8"/>
  <c r="Q184" i="8"/>
  <c r="P184" i="8"/>
  <c r="O184" i="8"/>
  <c r="N184" i="8"/>
  <c r="M184" i="8"/>
  <c r="L184" i="8"/>
  <c r="G184" i="8"/>
  <c r="A184" i="8"/>
  <c r="E184" i="8" s="1"/>
  <c r="AH183" i="8"/>
  <c r="AG183" i="8"/>
  <c r="AF183" i="8"/>
  <c r="AE183" i="8"/>
  <c r="AD183" i="8"/>
  <c r="AC183" i="8"/>
  <c r="AB183" i="8"/>
  <c r="AA183" i="8"/>
  <c r="Z183" i="8"/>
  <c r="Y183" i="8"/>
  <c r="X183" i="8"/>
  <c r="W183" i="8"/>
  <c r="V183" i="8"/>
  <c r="U183" i="8"/>
  <c r="T183" i="8"/>
  <c r="S183" i="8"/>
  <c r="R183" i="8"/>
  <c r="Q183" i="8"/>
  <c r="P183" i="8"/>
  <c r="O183" i="8"/>
  <c r="N183" i="8"/>
  <c r="M183" i="8"/>
  <c r="L183" i="8"/>
  <c r="G183" i="8"/>
  <c r="A183" i="8"/>
  <c r="AH182" i="8"/>
  <c r="AG182" i="8"/>
  <c r="AF182" i="8"/>
  <c r="AE182" i="8"/>
  <c r="AD182" i="8"/>
  <c r="AC182" i="8"/>
  <c r="AB182" i="8"/>
  <c r="AA182" i="8"/>
  <c r="Z182" i="8"/>
  <c r="Y182" i="8"/>
  <c r="X182" i="8"/>
  <c r="W182" i="8"/>
  <c r="V182" i="8"/>
  <c r="U182" i="8"/>
  <c r="T182" i="8"/>
  <c r="S182" i="8"/>
  <c r="R182" i="8"/>
  <c r="Q182" i="8"/>
  <c r="P182" i="8"/>
  <c r="O182" i="8"/>
  <c r="N182" i="8"/>
  <c r="M182" i="8"/>
  <c r="L182" i="8"/>
  <c r="G182" i="8"/>
  <c r="A182" i="8"/>
  <c r="E182" i="8" s="1"/>
  <c r="AH181" i="8"/>
  <c r="AG181" i="8"/>
  <c r="AF181" i="8"/>
  <c r="AE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G181" i="8"/>
  <c r="A181" i="8"/>
  <c r="AH180" i="8"/>
  <c r="AG180" i="8"/>
  <c r="AF180" i="8"/>
  <c r="AE180" i="8"/>
  <c r="AD180" i="8"/>
  <c r="AC180" i="8"/>
  <c r="AB180" i="8"/>
  <c r="AA180" i="8"/>
  <c r="Z180" i="8"/>
  <c r="Y180" i="8"/>
  <c r="X180" i="8"/>
  <c r="W180" i="8"/>
  <c r="V180" i="8"/>
  <c r="U180" i="8"/>
  <c r="T180" i="8"/>
  <c r="S180" i="8"/>
  <c r="R180" i="8"/>
  <c r="Q180" i="8"/>
  <c r="P180" i="8"/>
  <c r="O180" i="8"/>
  <c r="N180" i="8"/>
  <c r="M180" i="8"/>
  <c r="L180" i="8"/>
  <c r="G180" i="8"/>
  <c r="A180" i="8"/>
  <c r="AH179" i="8"/>
  <c r="AG179" i="8"/>
  <c r="AF179" i="8"/>
  <c r="AE179" i="8"/>
  <c r="AD179" i="8"/>
  <c r="AC179" i="8"/>
  <c r="AB179" i="8"/>
  <c r="AA179" i="8"/>
  <c r="Z179" i="8"/>
  <c r="Y179" i="8"/>
  <c r="X179" i="8"/>
  <c r="W179" i="8"/>
  <c r="V179" i="8"/>
  <c r="U179" i="8"/>
  <c r="T179" i="8"/>
  <c r="S179" i="8"/>
  <c r="R179" i="8"/>
  <c r="Q179" i="8"/>
  <c r="P179" i="8"/>
  <c r="O179" i="8"/>
  <c r="N179" i="8"/>
  <c r="M179" i="8"/>
  <c r="L179" i="8"/>
  <c r="G179" i="8"/>
  <c r="A179" i="8"/>
  <c r="AH178" i="8"/>
  <c r="AG178" i="8"/>
  <c r="AF178" i="8"/>
  <c r="AE178" i="8"/>
  <c r="AD178" i="8"/>
  <c r="AC178" i="8"/>
  <c r="AB178" i="8"/>
  <c r="AA178" i="8"/>
  <c r="Z178" i="8"/>
  <c r="Y178" i="8"/>
  <c r="X178" i="8"/>
  <c r="W178" i="8"/>
  <c r="V178" i="8"/>
  <c r="U178" i="8"/>
  <c r="T178" i="8"/>
  <c r="S178" i="8"/>
  <c r="R178" i="8"/>
  <c r="Q178" i="8"/>
  <c r="P178" i="8"/>
  <c r="O178" i="8"/>
  <c r="N178" i="8"/>
  <c r="M178" i="8"/>
  <c r="L178" i="8"/>
  <c r="G178" i="8"/>
  <c r="A178" i="8"/>
  <c r="E178" i="8" s="1"/>
  <c r="AH177" i="8"/>
  <c r="AG177" i="8"/>
  <c r="AF177" i="8"/>
  <c r="AE177" i="8"/>
  <c r="AD177" i="8"/>
  <c r="AC177" i="8"/>
  <c r="AB177" i="8"/>
  <c r="AA177" i="8"/>
  <c r="Z177" i="8"/>
  <c r="Y177" i="8"/>
  <c r="X177" i="8"/>
  <c r="W177" i="8"/>
  <c r="V177" i="8"/>
  <c r="U177" i="8"/>
  <c r="T177" i="8"/>
  <c r="S177" i="8"/>
  <c r="R177" i="8"/>
  <c r="Q177" i="8"/>
  <c r="P177" i="8"/>
  <c r="O177" i="8"/>
  <c r="N177" i="8"/>
  <c r="M177" i="8"/>
  <c r="L177" i="8"/>
  <c r="G177" i="8"/>
  <c r="A177" i="8"/>
  <c r="AH176" i="8"/>
  <c r="AG176" i="8"/>
  <c r="AF176" i="8"/>
  <c r="AE176" i="8"/>
  <c r="AD176" i="8"/>
  <c r="AC176" i="8"/>
  <c r="AB176" i="8"/>
  <c r="AA176" i="8"/>
  <c r="Z176" i="8"/>
  <c r="Y176" i="8"/>
  <c r="X176" i="8"/>
  <c r="W176" i="8"/>
  <c r="V176" i="8"/>
  <c r="U176" i="8"/>
  <c r="T176" i="8"/>
  <c r="S176" i="8"/>
  <c r="R176" i="8"/>
  <c r="Q176" i="8"/>
  <c r="P176" i="8"/>
  <c r="O176" i="8"/>
  <c r="N176" i="8"/>
  <c r="M176" i="8"/>
  <c r="L176" i="8"/>
  <c r="G176" i="8"/>
  <c r="A176" i="8"/>
  <c r="E176" i="8" s="1"/>
  <c r="AH175" i="8"/>
  <c r="AG175" i="8"/>
  <c r="AF175" i="8"/>
  <c r="AE175" i="8"/>
  <c r="AD175" i="8"/>
  <c r="AC175" i="8"/>
  <c r="AB175" i="8"/>
  <c r="AA175" i="8"/>
  <c r="Z175" i="8"/>
  <c r="Y175" i="8"/>
  <c r="X175" i="8"/>
  <c r="W175" i="8"/>
  <c r="V175" i="8"/>
  <c r="U175" i="8"/>
  <c r="T175" i="8"/>
  <c r="S175" i="8"/>
  <c r="R175" i="8"/>
  <c r="Q175" i="8"/>
  <c r="P175" i="8"/>
  <c r="O175" i="8"/>
  <c r="N175" i="8"/>
  <c r="M175" i="8"/>
  <c r="L175" i="8"/>
  <c r="G175" i="8"/>
  <c r="A175" i="8"/>
  <c r="AH174" i="8"/>
  <c r="AG174" i="8"/>
  <c r="AF174" i="8"/>
  <c r="AE174" i="8"/>
  <c r="AD174" i="8"/>
  <c r="AC174" i="8"/>
  <c r="AB174" i="8"/>
  <c r="AA174" i="8"/>
  <c r="Z174" i="8"/>
  <c r="Y174" i="8"/>
  <c r="X174" i="8"/>
  <c r="W174" i="8"/>
  <c r="V174" i="8"/>
  <c r="U174" i="8"/>
  <c r="T174" i="8"/>
  <c r="S174" i="8"/>
  <c r="R174" i="8"/>
  <c r="Q174" i="8"/>
  <c r="P174" i="8"/>
  <c r="O174" i="8"/>
  <c r="N174" i="8"/>
  <c r="M174" i="8"/>
  <c r="L174" i="8"/>
  <c r="G174" i="8"/>
  <c r="A174" i="8"/>
  <c r="E174" i="8" s="1"/>
  <c r="AH173" i="8"/>
  <c r="AG173" i="8"/>
  <c r="AF173" i="8"/>
  <c r="AE173" i="8"/>
  <c r="AD173" i="8"/>
  <c r="AC173" i="8"/>
  <c r="AB173" i="8"/>
  <c r="AA173" i="8"/>
  <c r="Z173" i="8"/>
  <c r="Y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A173" i="8"/>
  <c r="AH172" i="8"/>
  <c r="AG172" i="8"/>
  <c r="AF172" i="8"/>
  <c r="AE172" i="8"/>
  <c r="AD172" i="8"/>
  <c r="AC172" i="8"/>
  <c r="AB172" i="8"/>
  <c r="AA172" i="8"/>
  <c r="Z172" i="8"/>
  <c r="Y172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G172" i="8"/>
  <c r="A172" i="8"/>
  <c r="AH171" i="8"/>
  <c r="AG171" i="8"/>
  <c r="AF171" i="8"/>
  <c r="AE171" i="8"/>
  <c r="AD171" i="8"/>
  <c r="AC171" i="8"/>
  <c r="AB171" i="8"/>
  <c r="AA171" i="8"/>
  <c r="Z171" i="8"/>
  <c r="Y171" i="8"/>
  <c r="X171" i="8"/>
  <c r="W171" i="8"/>
  <c r="V171" i="8"/>
  <c r="U171" i="8"/>
  <c r="T171" i="8"/>
  <c r="S171" i="8"/>
  <c r="R171" i="8"/>
  <c r="Q171" i="8"/>
  <c r="P171" i="8"/>
  <c r="O171" i="8"/>
  <c r="N171" i="8"/>
  <c r="M171" i="8"/>
  <c r="L171" i="8"/>
  <c r="G171" i="8"/>
  <c r="A171" i="8"/>
  <c r="AH170" i="8"/>
  <c r="AG170" i="8"/>
  <c r="AF170" i="8"/>
  <c r="AE170" i="8"/>
  <c r="AD170" i="8"/>
  <c r="AC170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G170" i="8"/>
  <c r="A170" i="8"/>
  <c r="E170" i="8" s="1"/>
  <c r="AH169" i="8"/>
  <c r="AG169" i="8"/>
  <c r="AF169" i="8"/>
  <c r="AE169" i="8"/>
  <c r="AD169" i="8"/>
  <c r="AC169" i="8"/>
  <c r="AB169" i="8"/>
  <c r="AA169" i="8"/>
  <c r="Z169" i="8"/>
  <c r="Y169" i="8"/>
  <c r="X169" i="8"/>
  <c r="W169" i="8"/>
  <c r="V169" i="8"/>
  <c r="U169" i="8"/>
  <c r="T169" i="8"/>
  <c r="S169" i="8"/>
  <c r="R169" i="8"/>
  <c r="Q169" i="8"/>
  <c r="P169" i="8"/>
  <c r="O169" i="8"/>
  <c r="N169" i="8"/>
  <c r="M169" i="8"/>
  <c r="L169" i="8"/>
  <c r="G169" i="8"/>
  <c r="A169" i="8"/>
  <c r="AH168" i="8"/>
  <c r="AG168" i="8"/>
  <c r="AF168" i="8"/>
  <c r="AE168" i="8"/>
  <c r="AD168" i="8"/>
  <c r="AC168" i="8"/>
  <c r="AB168" i="8"/>
  <c r="AA168" i="8"/>
  <c r="Z168" i="8"/>
  <c r="Y168" i="8"/>
  <c r="X168" i="8"/>
  <c r="W168" i="8"/>
  <c r="V168" i="8"/>
  <c r="U168" i="8"/>
  <c r="T168" i="8"/>
  <c r="S168" i="8"/>
  <c r="R168" i="8"/>
  <c r="Q168" i="8"/>
  <c r="P168" i="8"/>
  <c r="O168" i="8"/>
  <c r="N168" i="8"/>
  <c r="M168" i="8"/>
  <c r="L168" i="8"/>
  <c r="G168" i="8"/>
  <c r="A168" i="8"/>
  <c r="E168" i="8" s="1"/>
  <c r="AH167" i="8"/>
  <c r="AG167" i="8"/>
  <c r="AF167" i="8"/>
  <c r="AE167" i="8"/>
  <c r="AD167" i="8"/>
  <c r="AC167" i="8"/>
  <c r="AB167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G167" i="8"/>
  <c r="A167" i="8"/>
  <c r="AH166" i="8"/>
  <c r="AG166" i="8"/>
  <c r="AF166" i="8"/>
  <c r="AE166" i="8"/>
  <c r="AD166" i="8"/>
  <c r="AC166" i="8"/>
  <c r="AB166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G166" i="8"/>
  <c r="A166" i="8"/>
  <c r="E166" i="8" s="1"/>
  <c r="AH165" i="8"/>
  <c r="AG165" i="8"/>
  <c r="AF165" i="8"/>
  <c r="AE165" i="8"/>
  <c r="AD165" i="8"/>
  <c r="AC165" i="8"/>
  <c r="AB165" i="8"/>
  <c r="AA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G165" i="8"/>
  <c r="A165" i="8"/>
  <c r="AH164" i="8"/>
  <c r="AG164" i="8"/>
  <c r="AF164" i="8"/>
  <c r="AE164" i="8"/>
  <c r="AD164" i="8"/>
  <c r="AC164" i="8"/>
  <c r="AB164" i="8"/>
  <c r="AA164" i="8"/>
  <c r="Z164" i="8"/>
  <c r="Y164" i="8"/>
  <c r="X164" i="8"/>
  <c r="W164" i="8"/>
  <c r="V164" i="8"/>
  <c r="U164" i="8"/>
  <c r="T164" i="8"/>
  <c r="S164" i="8"/>
  <c r="R164" i="8"/>
  <c r="Q164" i="8"/>
  <c r="P164" i="8"/>
  <c r="O164" i="8"/>
  <c r="N164" i="8"/>
  <c r="M164" i="8"/>
  <c r="L164" i="8"/>
  <c r="G164" i="8"/>
  <c r="A164" i="8"/>
  <c r="E164" i="8" s="1"/>
  <c r="AH163" i="8"/>
  <c r="AG163" i="8"/>
  <c r="AF163" i="8"/>
  <c r="AE163" i="8"/>
  <c r="AD163" i="8"/>
  <c r="AC163" i="8"/>
  <c r="AB163" i="8"/>
  <c r="AA163" i="8"/>
  <c r="Z163" i="8"/>
  <c r="Y163" i="8"/>
  <c r="X163" i="8"/>
  <c r="W163" i="8"/>
  <c r="V163" i="8"/>
  <c r="U163" i="8"/>
  <c r="T163" i="8"/>
  <c r="S163" i="8"/>
  <c r="R163" i="8"/>
  <c r="Q163" i="8"/>
  <c r="P163" i="8"/>
  <c r="O163" i="8"/>
  <c r="N163" i="8"/>
  <c r="M163" i="8"/>
  <c r="L163" i="8"/>
  <c r="G163" i="8"/>
  <c r="A163" i="8"/>
  <c r="AH162" i="8"/>
  <c r="AG162" i="8"/>
  <c r="AF162" i="8"/>
  <c r="AE162" i="8"/>
  <c r="AD162" i="8"/>
  <c r="AC162" i="8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G162" i="8"/>
  <c r="A162" i="8"/>
  <c r="E162" i="8" s="1"/>
  <c r="AH161" i="8"/>
  <c r="AG161" i="8"/>
  <c r="AF161" i="8"/>
  <c r="AE161" i="8"/>
  <c r="AD161" i="8"/>
  <c r="AC161" i="8"/>
  <c r="AB161" i="8"/>
  <c r="AA161" i="8"/>
  <c r="Z161" i="8"/>
  <c r="Y161" i="8"/>
  <c r="X161" i="8"/>
  <c r="W161" i="8"/>
  <c r="V161" i="8"/>
  <c r="U161" i="8"/>
  <c r="T161" i="8"/>
  <c r="S161" i="8"/>
  <c r="R161" i="8"/>
  <c r="Q161" i="8"/>
  <c r="P161" i="8"/>
  <c r="O161" i="8"/>
  <c r="N161" i="8"/>
  <c r="M161" i="8"/>
  <c r="L161" i="8"/>
  <c r="G161" i="8"/>
  <c r="A161" i="8"/>
  <c r="AH160" i="8"/>
  <c r="AG160" i="8"/>
  <c r="AF160" i="8"/>
  <c r="AE160" i="8"/>
  <c r="AD160" i="8"/>
  <c r="AC160" i="8"/>
  <c r="AB160" i="8"/>
  <c r="AA160" i="8"/>
  <c r="Z160" i="8"/>
  <c r="Y160" i="8"/>
  <c r="X160" i="8"/>
  <c r="W160" i="8"/>
  <c r="V160" i="8"/>
  <c r="U160" i="8"/>
  <c r="T160" i="8"/>
  <c r="S160" i="8"/>
  <c r="R160" i="8"/>
  <c r="Q160" i="8"/>
  <c r="P160" i="8"/>
  <c r="O160" i="8"/>
  <c r="N160" i="8"/>
  <c r="M160" i="8"/>
  <c r="L160" i="8"/>
  <c r="G160" i="8"/>
  <c r="A160" i="8"/>
  <c r="E160" i="8" s="1"/>
  <c r="AH159" i="8"/>
  <c r="AG159" i="8"/>
  <c r="AF159" i="8"/>
  <c r="AE159" i="8"/>
  <c r="AD159" i="8"/>
  <c r="AC159" i="8"/>
  <c r="AB159" i="8"/>
  <c r="AA159" i="8"/>
  <c r="Z159" i="8"/>
  <c r="Y159" i="8"/>
  <c r="X159" i="8"/>
  <c r="W159" i="8"/>
  <c r="V159" i="8"/>
  <c r="U159" i="8"/>
  <c r="T159" i="8"/>
  <c r="S159" i="8"/>
  <c r="R159" i="8"/>
  <c r="Q159" i="8"/>
  <c r="P159" i="8"/>
  <c r="O159" i="8"/>
  <c r="N159" i="8"/>
  <c r="M159" i="8"/>
  <c r="L159" i="8"/>
  <c r="G159" i="8"/>
  <c r="A159" i="8"/>
  <c r="AH158" i="8"/>
  <c r="AG158" i="8"/>
  <c r="AF158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G158" i="8"/>
  <c r="A158" i="8"/>
  <c r="E158" i="8" s="1"/>
  <c r="AH157" i="8"/>
  <c r="AG157" i="8"/>
  <c r="AF157" i="8"/>
  <c r="AE157" i="8"/>
  <c r="AD157" i="8"/>
  <c r="AC157" i="8"/>
  <c r="AB157" i="8"/>
  <c r="AA157" i="8"/>
  <c r="Z157" i="8"/>
  <c r="Y157" i="8"/>
  <c r="X157" i="8"/>
  <c r="W157" i="8"/>
  <c r="V157" i="8"/>
  <c r="U157" i="8"/>
  <c r="T157" i="8"/>
  <c r="S157" i="8"/>
  <c r="R157" i="8"/>
  <c r="Q157" i="8"/>
  <c r="P157" i="8"/>
  <c r="O157" i="8"/>
  <c r="N157" i="8"/>
  <c r="M157" i="8"/>
  <c r="L157" i="8"/>
  <c r="G157" i="8"/>
  <c r="A157" i="8"/>
  <c r="AH156" i="8"/>
  <c r="AG156" i="8"/>
  <c r="AF156" i="8"/>
  <c r="AE156" i="8"/>
  <c r="AD156" i="8"/>
  <c r="AC156" i="8"/>
  <c r="AB156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G156" i="8"/>
  <c r="A156" i="8"/>
  <c r="E156" i="8" s="1"/>
  <c r="AH155" i="8"/>
  <c r="AG155" i="8"/>
  <c r="AF155" i="8"/>
  <c r="AE155" i="8"/>
  <c r="AD155" i="8"/>
  <c r="AC155" i="8"/>
  <c r="AB155" i="8"/>
  <c r="AA155" i="8"/>
  <c r="Z155" i="8"/>
  <c r="Y155" i="8"/>
  <c r="X155" i="8"/>
  <c r="W155" i="8"/>
  <c r="V155" i="8"/>
  <c r="U155" i="8"/>
  <c r="T155" i="8"/>
  <c r="S155" i="8"/>
  <c r="R155" i="8"/>
  <c r="Q155" i="8"/>
  <c r="P155" i="8"/>
  <c r="O155" i="8"/>
  <c r="N155" i="8"/>
  <c r="M155" i="8"/>
  <c r="L155" i="8"/>
  <c r="G155" i="8"/>
  <c r="A155" i="8"/>
  <c r="AH154" i="8"/>
  <c r="AG154" i="8"/>
  <c r="AF154" i="8"/>
  <c r="AE154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G154" i="8"/>
  <c r="A154" i="8"/>
  <c r="E154" i="8" s="1"/>
  <c r="AH153" i="8"/>
  <c r="AG153" i="8"/>
  <c r="AF153" i="8"/>
  <c r="AE153" i="8"/>
  <c r="AD153" i="8"/>
  <c r="AC153" i="8"/>
  <c r="AB153" i="8"/>
  <c r="AA153" i="8"/>
  <c r="Z153" i="8"/>
  <c r="Y153" i="8"/>
  <c r="X153" i="8"/>
  <c r="W153" i="8"/>
  <c r="V153" i="8"/>
  <c r="U153" i="8"/>
  <c r="T153" i="8"/>
  <c r="S153" i="8"/>
  <c r="R153" i="8"/>
  <c r="Q153" i="8"/>
  <c r="P153" i="8"/>
  <c r="O153" i="8"/>
  <c r="N153" i="8"/>
  <c r="M153" i="8"/>
  <c r="L153" i="8"/>
  <c r="G153" i="8"/>
  <c r="A153" i="8"/>
  <c r="AH152" i="8"/>
  <c r="AG152" i="8"/>
  <c r="AF152" i="8"/>
  <c r="AE152" i="8"/>
  <c r="AD152" i="8"/>
  <c r="AC152" i="8"/>
  <c r="AB152" i="8"/>
  <c r="AA152" i="8"/>
  <c r="Z152" i="8"/>
  <c r="Y152" i="8"/>
  <c r="X152" i="8"/>
  <c r="W152" i="8"/>
  <c r="V152" i="8"/>
  <c r="U152" i="8"/>
  <c r="T152" i="8"/>
  <c r="S152" i="8"/>
  <c r="R152" i="8"/>
  <c r="Q152" i="8"/>
  <c r="P152" i="8"/>
  <c r="O152" i="8"/>
  <c r="N152" i="8"/>
  <c r="M152" i="8"/>
  <c r="L152" i="8"/>
  <c r="G152" i="8"/>
  <c r="A152" i="8"/>
  <c r="E152" i="8" s="1"/>
  <c r="AH151" i="8"/>
  <c r="AG151" i="8"/>
  <c r="AF151" i="8"/>
  <c r="AE151" i="8"/>
  <c r="AD151" i="8"/>
  <c r="AC151" i="8"/>
  <c r="AB151" i="8"/>
  <c r="AA151" i="8"/>
  <c r="Z151" i="8"/>
  <c r="Y151" i="8"/>
  <c r="X151" i="8"/>
  <c r="W151" i="8"/>
  <c r="V151" i="8"/>
  <c r="U151" i="8"/>
  <c r="T151" i="8"/>
  <c r="S151" i="8"/>
  <c r="R151" i="8"/>
  <c r="Q151" i="8"/>
  <c r="P151" i="8"/>
  <c r="O151" i="8"/>
  <c r="N151" i="8"/>
  <c r="M151" i="8"/>
  <c r="L151" i="8"/>
  <c r="G151" i="8"/>
  <c r="A151" i="8"/>
  <c r="AH150" i="8"/>
  <c r="AG150" i="8"/>
  <c r="AF150" i="8"/>
  <c r="AE150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G150" i="8"/>
  <c r="A150" i="8"/>
  <c r="E150" i="8" s="1"/>
  <c r="AH149" i="8"/>
  <c r="AG149" i="8"/>
  <c r="AF149" i="8"/>
  <c r="AE149" i="8"/>
  <c r="AD149" i="8"/>
  <c r="AC149" i="8"/>
  <c r="AB149" i="8"/>
  <c r="AA149" i="8"/>
  <c r="Z149" i="8"/>
  <c r="Y149" i="8"/>
  <c r="X149" i="8"/>
  <c r="W149" i="8"/>
  <c r="V149" i="8"/>
  <c r="U149" i="8"/>
  <c r="T149" i="8"/>
  <c r="S149" i="8"/>
  <c r="R149" i="8"/>
  <c r="Q149" i="8"/>
  <c r="P149" i="8"/>
  <c r="O149" i="8"/>
  <c r="N149" i="8"/>
  <c r="M149" i="8"/>
  <c r="L149" i="8"/>
  <c r="G149" i="8"/>
  <c r="A149" i="8"/>
  <c r="AH148" i="8"/>
  <c r="AG148" i="8"/>
  <c r="AF148" i="8"/>
  <c r="AE148" i="8"/>
  <c r="AD148" i="8"/>
  <c r="AC148" i="8"/>
  <c r="AB148" i="8"/>
  <c r="AA148" i="8"/>
  <c r="Z148" i="8"/>
  <c r="Y148" i="8"/>
  <c r="X148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G148" i="8"/>
  <c r="A148" i="8"/>
  <c r="AH147" i="8"/>
  <c r="AG147" i="8"/>
  <c r="AF147" i="8"/>
  <c r="AE147" i="8"/>
  <c r="AD147" i="8"/>
  <c r="AC147" i="8"/>
  <c r="AB147" i="8"/>
  <c r="AA147" i="8"/>
  <c r="Z147" i="8"/>
  <c r="Y147" i="8"/>
  <c r="X147" i="8"/>
  <c r="W147" i="8"/>
  <c r="V147" i="8"/>
  <c r="U147" i="8"/>
  <c r="T147" i="8"/>
  <c r="S147" i="8"/>
  <c r="R147" i="8"/>
  <c r="Q147" i="8"/>
  <c r="P147" i="8"/>
  <c r="O147" i="8"/>
  <c r="N147" i="8"/>
  <c r="M147" i="8"/>
  <c r="L147" i="8"/>
  <c r="G147" i="8"/>
  <c r="A147" i="8"/>
  <c r="AH146" i="8"/>
  <c r="AG146" i="8"/>
  <c r="AF146" i="8"/>
  <c r="AE146" i="8"/>
  <c r="AD146" i="8"/>
  <c r="AC146" i="8"/>
  <c r="AB146" i="8"/>
  <c r="AA146" i="8"/>
  <c r="Z146" i="8"/>
  <c r="Y146" i="8"/>
  <c r="X146" i="8"/>
  <c r="W146" i="8"/>
  <c r="V146" i="8"/>
  <c r="U146" i="8"/>
  <c r="T146" i="8"/>
  <c r="S146" i="8"/>
  <c r="R146" i="8"/>
  <c r="Q146" i="8"/>
  <c r="P146" i="8"/>
  <c r="O146" i="8"/>
  <c r="N146" i="8"/>
  <c r="M146" i="8"/>
  <c r="L146" i="8"/>
  <c r="G146" i="8"/>
  <c r="A146" i="8"/>
  <c r="E146" i="8" s="1"/>
  <c r="AH145" i="8"/>
  <c r="AG145" i="8"/>
  <c r="AF145" i="8"/>
  <c r="AE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G145" i="8"/>
  <c r="A145" i="8"/>
  <c r="AH144" i="8"/>
  <c r="AG144" i="8"/>
  <c r="AF144" i="8"/>
  <c r="AE144" i="8"/>
  <c r="AD144" i="8"/>
  <c r="AC144" i="8"/>
  <c r="AB144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G144" i="8"/>
  <c r="A144" i="8"/>
  <c r="E144" i="8" s="1"/>
  <c r="AH143" i="8"/>
  <c r="AG143" i="8"/>
  <c r="AF143" i="8"/>
  <c r="AE143" i="8"/>
  <c r="AD143" i="8"/>
  <c r="AC143" i="8"/>
  <c r="AB143" i="8"/>
  <c r="AA143" i="8"/>
  <c r="Z143" i="8"/>
  <c r="Y143" i="8"/>
  <c r="X143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G143" i="8"/>
  <c r="A143" i="8"/>
  <c r="AH142" i="8"/>
  <c r="AG142" i="8"/>
  <c r="AF142" i="8"/>
  <c r="AE142" i="8"/>
  <c r="AD142" i="8"/>
  <c r="AC142" i="8"/>
  <c r="AB142" i="8"/>
  <c r="AA142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G142" i="8"/>
  <c r="A142" i="8"/>
  <c r="E142" i="8" s="1"/>
  <c r="AH141" i="8"/>
  <c r="AG141" i="8"/>
  <c r="AF141" i="8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Q141" i="8"/>
  <c r="P141" i="8"/>
  <c r="O141" i="8"/>
  <c r="N141" i="8"/>
  <c r="M141" i="8"/>
  <c r="L141" i="8"/>
  <c r="G141" i="8"/>
  <c r="A141" i="8"/>
  <c r="AH140" i="8"/>
  <c r="AG140" i="8"/>
  <c r="AF140" i="8"/>
  <c r="AE140" i="8"/>
  <c r="AD140" i="8"/>
  <c r="AC140" i="8"/>
  <c r="AB140" i="8"/>
  <c r="AA140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G140" i="8"/>
  <c r="A140" i="8"/>
  <c r="AH139" i="8"/>
  <c r="AG139" i="8"/>
  <c r="AF139" i="8"/>
  <c r="AE139" i="8"/>
  <c r="AD139" i="8"/>
  <c r="AC139" i="8"/>
  <c r="AB139" i="8"/>
  <c r="AA139" i="8"/>
  <c r="Z139" i="8"/>
  <c r="Y139" i="8"/>
  <c r="X139" i="8"/>
  <c r="W139" i="8"/>
  <c r="V139" i="8"/>
  <c r="U139" i="8"/>
  <c r="T139" i="8"/>
  <c r="S139" i="8"/>
  <c r="R139" i="8"/>
  <c r="Q139" i="8"/>
  <c r="P139" i="8"/>
  <c r="O139" i="8"/>
  <c r="N139" i="8"/>
  <c r="M139" i="8"/>
  <c r="L139" i="8"/>
  <c r="G139" i="8"/>
  <c r="A139" i="8"/>
  <c r="AH138" i="8"/>
  <c r="AG138" i="8"/>
  <c r="AF138" i="8"/>
  <c r="AE138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G138" i="8"/>
  <c r="A138" i="8"/>
  <c r="E138" i="8" s="1"/>
  <c r="AH137" i="8"/>
  <c r="AG137" i="8"/>
  <c r="AF137" i="8"/>
  <c r="AE137" i="8"/>
  <c r="AD137" i="8"/>
  <c r="AC137" i="8"/>
  <c r="AB137" i="8"/>
  <c r="AA137" i="8"/>
  <c r="Z137" i="8"/>
  <c r="Y137" i="8"/>
  <c r="X137" i="8"/>
  <c r="W137" i="8"/>
  <c r="V137" i="8"/>
  <c r="U137" i="8"/>
  <c r="T137" i="8"/>
  <c r="S137" i="8"/>
  <c r="R137" i="8"/>
  <c r="Q137" i="8"/>
  <c r="P137" i="8"/>
  <c r="O137" i="8"/>
  <c r="N137" i="8"/>
  <c r="M137" i="8"/>
  <c r="L137" i="8"/>
  <c r="G137" i="8"/>
  <c r="A137" i="8"/>
  <c r="AH136" i="8"/>
  <c r="AG136" i="8"/>
  <c r="AF136" i="8"/>
  <c r="AE136" i="8"/>
  <c r="AD136" i="8"/>
  <c r="AC136" i="8"/>
  <c r="AB136" i="8"/>
  <c r="AA136" i="8"/>
  <c r="Z136" i="8"/>
  <c r="Y136" i="8"/>
  <c r="X136" i="8"/>
  <c r="W136" i="8"/>
  <c r="V136" i="8"/>
  <c r="U136" i="8"/>
  <c r="T136" i="8"/>
  <c r="S136" i="8"/>
  <c r="R136" i="8"/>
  <c r="Q136" i="8"/>
  <c r="P136" i="8"/>
  <c r="O136" i="8"/>
  <c r="N136" i="8"/>
  <c r="M136" i="8"/>
  <c r="L136" i="8"/>
  <c r="G136" i="8"/>
  <c r="A136" i="8"/>
  <c r="AH135" i="8"/>
  <c r="AG135" i="8"/>
  <c r="AF135" i="8"/>
  <c r="AE135" i="8"/>
  <c r="AD135" i="8"/>
  <c r="AC135" i="8"/>
  <c r="AB135" i="8"/>
  <c r="AA135" i="8"/>
  <c r="Z135" i="8"/>
  <c r="Y135" i="8"/>
  <c r="X135" i="8"/>
  <c r="W135" i="8"/>
  <c r="V135" i="8"/>
  <c r="U135" i="8"/>
  <c r="T135" i="8"/>
  <c r="S135" i="8"/>
  <c r="R135" i="8"/>
  <c r="Q135" i="8"/>
  <c r="P135" i="8"/>
  <c r="O135" i="8"/>
  <c r="N135" i="8"/>
  <c r="M135" i="8"/>
  <c r="L135" i="8"/>
  <c r="G135" i="8"/>
  <c r="A135" i="8"/>
  <c r="AH134" i="8"/>
  <c r="AG134" i="8"/>
  <c r="AF134" i="8"/>
  <c r="AE134" i="8"/>
  <c r="AD134" i="8"/>
  <c r="AC134" i="8"/>
  <c r="AB134" i="8"/>
  <c r="AA134" i="8"/>
  <c r="Z134" i="8"/>
  <c r="Y134" i="8"/>
  <c r="X134" i="8"/>
  <c r="W134" i="8"/>
  <c r="V134" i="8"/>
  <c r="U134" i="8"/>
  <c r="T134" i="8"/>
  <c r="S134" i="8"/>
  <c r="R134" i="8"/>
  <c r="Q134" i="8"/>
  <c r="P134" i="8"/>
  <c r="O134" i="8"/>
  <c r="N134" i="8"/>
  <c r="M134" i="8"/>
  <c r="L134" i="8"/>
  <c r="G134" i="8"/>
  <c r="A134" i="8"/>
  <c r="AH133" i="8"/>
  <c r="AG133" i="8"/>
  <c r="AF133" i="8"/>
  <c r="AE133" i="8"/>
  <c r="AD133" i="8"/>
  <c r="AC133" i="8"/>
  <c r="AB133" i="8"/>
  <c r="AA133" i="8"/>
  <c r="Z133" i="8"/>
  <c r="Y133" i="8"/>
  <c r="X133" i="8"/>
  <c r="W133" i="8"/>
  <c r="V133" i="8"/>
  <c r="U133" i="8"/>
  <c r="T133" i="8"/>
  <c r="S133" i="8"/>
  <c r="R133" i="8"/>
  <c r="Q133" i="8"/>
  <c r="P133" i="8"/>
  <c r="O133" i="8"/>
  <c r="N133" i="8"/>
  <c r="M133" i="8"/>
  <c r="L133" i="8"/>
  <c r="G133" i="8"/>
  <c r="A133" i="8"/>
  <c r="AH132" i="8"/>
  <c r="AG132" i="8"/>
  <c r="AF132" i="8"/>
  <c r="AE132" i="8"/>
  <c r="AD132" i="8"/>
  <c r="AC132" i="8"/>
  <c r="AB132" i="8"/>
  <c r="AA132" i="8"/>
  <c r="Z132" i="8"/>
  <c r="Y132" i="8"/>
  <c r="X132" i="8"/>
  <c r="W132" i="8"/>
  <c r="V132" i="8"/>
  <c r="U132" i="8"/>
  <c r="T132" i="8"/>
  <c r="S132" i="8"/>
  <c r="R132" i="8"/>
  <c r="Q132" i="8"/>
  <c r="P132" i="8"/>
  <c r="O132" i="8"/>
  <c r="N132" i="8"/>
  <c r="M132" i="8"/>
  <c r="L132" i="8"/>
  <c r="G132" i="8"/>
  <c r="A132" i="8"/>
  <c r="E132" i="8" s="1"/>
  <c r="AH131" i="8"/>
  <c r="AG131" i="8"/>
  <c r="AF131" i="8"/>
  <c r="AE131" i="8"/>
  <c r="AD131" i="8"/>
  <c r="AC131" i="8"/>
  <c r="AB131" i="8"/>
  <c r="AA131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G131" i="8"/>
  <c r="A131" i="8"/>
  <c r="AH130" i="8"/>
  <c r="AG130" i="8"/>
  <c r="AF130" i="8"/>
  <c r="AE130" i="8"/>
  <c r="AD130" i="8"/>
  <c r="AC130" i="8"/>
  <c r="AB130" i="8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G130" i="8"/>
  <c r="A130" i="8"/>
  <c r="AH129" i="8"/>
  <c r="AG129" i="8"/>
  <c r="AF129" i="8"/>
  <c r="AE129" i="8"/>
  <c r="AD129" i="8"/>
  <c r="AC129" i="8"/>
  <c r="AB129" i="8"/>
  <c r="AA129" i="8"/>
  <c r="Z129" i="8"/>
  <c r="Y129" i="8"/>
  <c r="X129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G129" i="8"/>
  <c r="A129" i="8"/>
  <c r="AH128" i="8"/>
  <c r="AG128" i="8"/>
  <c r="AF128" i="8"/>
  <c r="AE128" i="8"/>
  <c r="AD128" i="8"/>
  <c r="AC128" i="8"/>
  <c r="AB128" i="8"/>
  <c r="AA128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G128" i="8"/>
  <c r="A128" i="8"/>
  <c r="E128" i="8" s="1"/>
  <c r="AH127" i="8"/>
  <c r="AG127" i="8"/>
  <c r="AF127" i="8"/>
  <c r="AE127" i="8"/>
  <c r="AD127" i="8"/>
  <c r="AC127" i="8"/>
  <c r="AB127" i="8"/>
  <c r="AA127" i="8"/>
  <c r="Z127" i="8"/>
  <c r="Y127" i="8"/>
  <c r="X127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G127" i="8"/>
  <c r="A127" i="8"/>
  <c r="AH126" i="8"/>
  <c r="AG126" i="8"/>
  <c r="AF126" i="8"/>
  <c r="AE126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G126" i="8"/>
  <c r="A126" i="8"/>
  <c r="AH125" i="8"/>
  <c r="AG125" i="8"/>
  <c r="AF125" i="8"/>
  <c r="AE125" i="8"/>
  <c r="AD125" i="8"/>
  <c r="AC125" i="8"/>
  <c r="AB125" i="8"/>
  <c r="AA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G125" i="8"/>
  <c r="A125" i="8"/>
  <c r="AH124" i="8"/>
  <c r="AG124" i="8"/>
  <c r="AF124" i="8"/>
  <c r="AE124" i="8"/>
  <c r="AD124" i="8"/>
  <c r="AC124" i="8"/>
  <c r="AB124" i="8"/>
  <c r="AA124" i="8"/>
  <c r="Z124" i="8"/>
  <c r="Y124" i="8"/>
  <c r="X124" i="8"/>
  <c r="W124" i="8"/>
  <c r="V124" i="8"/>
  <c r="U124" i="8"/>
  <c r="T124" i="8"/>
  <c r="S124" i="8"/>
  <c r="R124" i="8"/>
  <c r="Q124" i="8"/>
  <c r="P124" i="8"/>
  <c r="O124" i="8"/>
  <c r="N124" i="8"/>
  <c r="M124" i="8"/>
  <c r="L124" i="8"/>
  <c r="G124" i="8"/>
  <c r="A124" i="8"/>
  <c r="E124" i="8" s="1"/>
  <c r="AH123" i="8"/>
  <c r="AG123" i="8"/>
  <c r="AF123" i="8"/>
  <c r="AE123" i="8"/>
  <c r="AD123" i="8"/>
  <c r="AC123" i="8"/>
  <c r="AB123" i="8"/>
  <c r="AA123" i="8"/>
  <c r="Z123" i="8"/>
  <c r="Y123" i="8"/>
  <c r="X123" i="8"/>
  <c r="W123" i="8"/>
  <c r="V123" i="8"/>
  <c r="U123" i="8"/>
  <c r="T123" i="8"/>
  <c r="S123" i="8"/>
  <c r="R123" i="8"/>
  <c r="Q123" i="8"/>
  <c r="P123" i="8"/>
  <c r="O123" i="8"/>
  <c r="N123" i="8"/>
  <c r="M123" i="8"/>
  <c r="L123" i="8"/>
  <c r="G123" i="8"/>
  <c r="A123" i="8"/>
  <c r="AH122" i="8"/>
  <c r="AG122" i="8"/>
  <c r="AF122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G122" i="8"/>
  <c r="A122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G121" i="8"/>
  <c r="A121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G120" i="8"/>
  <c r="A120" i="8"/>
  <c r="E120" i="8" s="1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G119" i="8"/>
  <c r="A119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G118" i="8"/>
  <c r="A118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G117" i="8"/>
  <c r="A117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G116" i="8"/>
  <c r="A116" i="8"/>
  <c r="E116" i="8" s="1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G115" i="8"/>
  <c r="A115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G114" i="8"/>
  <c r="A114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G113" i="8"/>
  <c r="A113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G112" i="8"/>
  <c r="A112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G111" i="8"/>
  <c r="A111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G110" i="8"/>
  <c r="A110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G109" i="8"/>
  <c r="A109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G108" i="8"/>
  <c r="A108" i="8"/>
  <c r="E108" i="8" s="1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G107" i="8"/>
  <c r="A107" i="8"/>
  <c r="E107" i="8" s="1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G106" i="8"/>
  <c r="A106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G105" i="8"/>
  <c r="A105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G104" i="8"/>
  <c r="A104" i="8"/>
  <c r="E104" i="8" s="1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G103" i="8"/>
  <c r="A103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G102" i="8"/>
  <c r="A102" i="8"/>
  <c r="E102" i="8" s="1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G101" i="8"/>
  <c r="A101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G100" i="8"/>
  <c r="A100" i="8"/>
  <c r="E100" i="8" s="1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G99" i="8"/>
  <c r="A99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G98" i="8"/>
  <c r="A98" i="8"/>
  <c r="E98" i="8" s="1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A97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G96" i="8"/>
  <c r="A96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G95" i="8"/>
  <c r="A95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G94" i="8"/>
  <c r="A94" i="8"/>
  <c r="E94" i="8" s="1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G93" i="8"/>
  <c r="A93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G92" i="8"/>
  <c r="A92" i="8"/>
  <c r="E92" i="8" s="1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G91" i="8"/>
  <c r="A91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G90" i="8"/>
  <c r="A90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G89" i="8"/>
  <c r="A89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G88" i="8"/>
  <c r="A88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G87" i="8"/>
  <c r="A87" i="8"/>
  <c r="E87" i="8" s="1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G86" i="8"/>
  <c r="A86" i="8"/>
  <c r="E86" i="8" s="1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G85" i="8"/>
  <c r="A85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G84" i="8"/>
  <c r="A84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G83" i="8"/>
  <c r="A83" i="8"/>
  <c r="E83" i="8" s="1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G82" i="8"/>
  <c r="A82" i="8"/>
  <c r="E82" i="8" s="1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G81" i="8"/>
  <c r="A81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G80" i="8"/>
  <c r="A80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G79" i="8"/>
  <c r="A79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G78" i="8"/>
  <c r="A78" i="8"/>
  <c r="E78" i="8" s="1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G77" i="8"/>
  <c r="A77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G76" i="8"/>
  <c r="A76" i="8"/>
  <c r="E76" i="8" s="1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G75" i="8"/>
  <c r="A75" i="8"/>
  <c r="E75" i="8" s="1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G74" i="8"/>
  <c r="A74" i="8"/>
  <c r="E74" i="8" s="1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G73" i="8"/>
  <c r="A73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G72" i="8"/>
  <c r="A72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G71" i="8"/>
  <c r="A71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G70" i="8"/>
  <c r="A70" i="8"/>
  <c r="E70" i="8" s="1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G69" i="8"/>
  <c r="A69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G68" i="8"/>
  <c r="A68" i="8"/>
  <c r="E68" i="8" s="1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G67" i="8"/>
  <c r="A67" i="8"/>
  <c r="E67" i="8" s="1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G66" i="8"/>
  <c r="A66" i="8"/>
  <c r="E66" i="8" s="1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G65" i="8"/>
  <c r="A65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G64" i="8"/>
  <c r="A64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G63" i="8"/>
  <c r="A63" i="8"/>
  <c r="E63" i="8" s="1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G62" i="8"/>
  <c r="A62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G61" i="8"/>
  <c r="A61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G60" i="8"/>
  <c r="A60" i="8"/>
  <c r="E60" i="8" s="1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G59" i="8"/>
  <c r="A59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G58" i="8"/>
  <c r="A58" i="8"/>
  <c r="E58" i="8" s="1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A57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G56" i="8"/>
  <c r="A56" i="8"/>
  <c r="E56" i="8" s="1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G55" i="8"/>
  <c r="A55" i="8"/>
  <c r="E55" i="8" s="1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G54" i="8"/>
  <c r="A54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G53" i="8"/>
  <c r="A53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G52" i="8"/>
  <c r="A52" i="8"/>
  <c r="E52" i="8" s="1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G51" i="8"/>
  <c r="A51" i="8"/>
  <c r="E51" i="8" s="1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G50" i="8"/>
  <c r="A50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G49" i="8"/>
  <c r="A49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G48" i="8"/>
  <c r="A48" i="8"/>
  <c r="E48" i="8" s="1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G47" i="8"/>
  <c r="A47" i="8"/>
  <c r="E47" i="8" s="1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G46" i="8"/>
  <c r="A46" i="8"/>
  <c r="E46" i="8" s="1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G45" i="8"/>
  <c r="A45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G44" i="8"/>
  <c r="A44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G43" i="8"/>
  <c r="A43" i="8"/>
  <c r="E43" i="8" s="1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G42" i="8"/>
  <c r="A42" i="8"/>
  <c r="E42" i="8" s="1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G41" i="8"/>
  <c r="A41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G40" i="8"/>
  <c r="A40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G39" i="8"/>
  <c r="A39" i="8"/>
  <c r="E39" i="8" s="1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G38" i="8"/>
  <c r="A38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G37" i="8"/>
  <c r="A37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G36" i="8"/>
  <c r="A36" i="8"/>
  <c r="E36" i="8" s="1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G35" i="8"/>
  <c r="A35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G34" i="8"/>
  <c r="A34" i="8"/>
  <c r="E34" i="8" s="1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G33" i="8"/>
  <c r="A33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G32" i="8"/>
  <c r="A32" i="8"/>
  <c r="E32" i="8" s="1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G31" i="8"/>
  <c r="A31" i="8"/>
  <c r="E31" i="8" s="1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G30" i="8"/>
  <c r="A30" i="8"/>
  <c r="E30" i="8" s="1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G29" i="8"/>
  <c r="A29" i="8"/>
  <c r="E29" i="8" s="1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G28" i="8"/>
  <c r="A28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G27" i="8"/>
  <c r="A27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G26" i="8"/>
  <c r="A26" i="8"/>
  <c r="E26" i="8" s="1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G25" i="8"/>
  <c r="A25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G24" i="8"/>
  <c r="A24" i="8"/>
  <c r="E24" i="8" s="1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G23" i="8"/>
  <c r="A23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G22" i="8"/>
  <c r="A22" i="8"/>
  <c r="E22" i="8" s="1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G21" i="8"/>
  <c r="A21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G20" i="8"/>
  <c r="A20" i="8"/>
  <c r="E20" i="8" s="1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G19" i="8"/>
  <c r="A19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G18" i="8"/>
  <c r="A18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G17" i="8"/>
  <c r="A17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G16" i="8"/>
  <c r="A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G15" i="8"/>
  <c r="A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G14" i="8"/>
  <c r="A14" i="8"/>
  <c r="E14" i="8" s="1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G13" i="8"/>
  <c r="A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G12" i="8"/>
  <c r="A12" i="8"/>
  <c r="E12" i="8" s="1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G11" i="8"/>
  <c r="A11" i="8"/>
  <c r="E11" i="8" s="1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G10" i="8"/>
  <c r="A10" i="8"/>
  <c r="E10" i="8" s="1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G9" i="8"/>
  <c r="A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G8" i="8"/>
  <c r="A8" i="8"/>
  <c r="E8" i="8" s="1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G7" i="8"/>
  <c r="A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G6" i="8"/>
  <c r="A6" i="8"/>
  <c r="E6" i="8" s="1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F5" i="8"/>
  <c r="A5" i="8"/>
  <c r="E273" i="9" l="1"/>
  <c r="E271" i="9"/>
  <c r="E270" i="9"/>
  <c r="E268" i="9"/>
  <c r="E266" i="9"/>
  <c r="E264" i="9"/>
  <c r="E262" i="9"/>
  <c r="E260" i="9"/>
  <c r="E258" i="9"/>
  <c r="E257" i="9"/>
  <c r="E255" i="9"/>
  <c r="E253" i="9"/>
  <c r="E251" i="9"/>
  <c r="E249" i="9"/>
  <c r="E247" i="9"/>
  <c r="E245" i="9"/>
  <c r="E243" i="9"/>
  <c r="E241" i="9"/>
  <c r="E239" i="9"/>
  <c r="E237" i="9"/>
  <c r="E235" i="9"/>
  <c r="E233" i="9"/>
  <c r="E231" i="9"/>
  <c r="E229" i="9"/>
  <c r="E227" i="9"/>
  <c r="E225" i="9"/>
  <c r="E223" i="9"/>
  <c r="E221" i="9"/>
  <c r="E219" i="9"/>
  <c r="E217" i="9"/>
  <c r="E215" i="9"/>
  <c r="E213" i="9"/>
  <c r="E212" i="9"/>
  <c r="E210" i="9"/>
  <c r="E208" i="9"/>
  <c r="E206" i="9"/>
  <c r="E204" i="9"/>
  <c r="E201" i="9"/>
  <c r="E199" i="9"/>
  <c r="E197" i="9"/>
  <c r="E195" i="9"/>
  <c r="E193" i="9"/>
  <c r="E192" i="9"/>
  <c r="E190" i="9"/>
  <c r="E188" i="9"/>
  <c r="E186" i="9"/>
  <c r="E184" i="9"/>
  <c r="E182" i="9"/>
  <c r="E180" i="9"/>
  <c r="E178" i="9"/>
  <c r="E176" i="9"/>
  <c r="E174" i="9"/>
  <c r="E172" i="9"/>
  <c r="E170" i="9"/>
  <c r="E168" i="9"/>
  <c r="E166" i="9"/>
  <c r="E164" i="9"/>
  <c r="E162" i="9"/>
  <c r="E160" i="9"/>
  <c r="E158" i="9"/>
  <c r="E156" i="9"/>
  <c r="E154" i="9"/>
  <c r="E152" i="9"/>
  <c r="E150" i="9"/>
  <c r="E148" i="9"/>
  <c r="E146" i="9"/>
  <c r="E144" i="9"/>
  <c r="E142" i="9"/>
  <c r="E140" i="9"/>
  <c r="E138" i="9"/>
  <c r="E136" i="9"/>
  <c r="E135" i="9"/>
  <c r="E133" i="9"/>
  <c r="E131" i="9"/>
  <c r="E129" i="9"/>
  <c r="E127" i="9"/>
  <c r="E125" i="9"/>
  <c r="E123" i="9"/>
  <c r="E121" i="9"/>
  <c r="E119" i="9"/>
  <c r="E117" i="9"/>
  <c r="E115" i="9"/>
  <c r="E113" i="9"/>
  <c r="E111" i="9"/>
  <c r="E109" i="9"/>
  <c r="E274" i="9"/>
  <c r="E275" i="9"/>
  <c r="E272" i="9"/>
  <c r="E269" i="9"/>
  <c r="E267" i="9"/>
  <c r="E265" i="9"/>
  <c r="E263" i="9"/>
  <c r="E261" i="9"/>
  <c r="E259" i="9"/>
  <c r="E256" i="9"/>
  <c r="E254" i="9"/>
  <c r="E252" i="9"/>
  <c r="E250" i="9"/>
  <c r="E248" i="9"/>
  <c r="E246" i="9"/>
  <c r="E244" i="9"/>
  <c r="E242" i="9"/>
  <c r="E240" i="9"/>
  <c r="E238" i="9"/>
  <c r="E236" i="9"/>
  <c r="E234" i="9"/>
  <c r="E232" i="9"/>
  <c r="E230" i="9"/>
  <c r="E228" i="9"/>
  <c r="E226" i="9"/>
  <c r="E224" i="9"/>
  <c r="E222" i="9"/>
  <c r="E220" i="9"/>
  <c r="E218" i="9"/>
  <c r="E216" i="9"/>
  <c r="E214" i="9"/>
  <c r="E211" i="9"/>
  <c r="E209" i="9"/>
  <c r="E207" i="9"/>
  <c r="E205" i="9"/>
  <c r="E203" i="9"/>
  <c r="E202" i="9"/>
  <c r="E200" i="9"/>
  <c r="E198" i="9"/>
  <c r="E196" i="9"/>
  <c r="E194" i="9"/>
  <c r="E191" i="9"/>
  <c r="E189" i="9"/>
  <c r="E187" i="9"/>
  <c r="E185" i="9"/>
  <c r="E183" i="9"/>
  <c r="E181" i="9"/>
  <c r="E179" i="9"/>
  <c r="E177" i="9"/>
  <c r="E175" i="9"/>
  <c r="E173" i="9"/>
  <c r="E171" i="9"/>
  <c r="E169" i="9"/>
  <c r="E167" i="9"/>
  <c r="E165" i="9"/>
  <c r="E163" i="9"/>
  <c r="E161" i="9"/>
  <c r="E159" i="9"/>
  <c r="E157" i="9"/>
  <c r="E155" i="9"/>
  <c r="E153" i="9"/>
  <c r="E151" i="9"/>
  <c r="E149" i="9"/>
  <c r="E147" i="9"/>
  <c r="E145" i="9"/>
  <c r="E143" i="9"/>
  <c r="E141" i="9"/>
  <c r="E139" i="9"/>
  <c r="E137" i="9"/>
  <c r="E134" i="9"/>
  <c r="E132" i="9"/>
  <c r="E130" i="9"/>
  <c r="E128" i="9"/>
  <c r="E126" i="9"/>
  <c r="E124" i="9"/>
  <c r="E122" i="9"/>
  <c r="E120" i="9"/>
  <c r="E118" i="9"/>
  <c r="E116" i="9"/>
  <c r="E114" i="9"/>
  <c r="E112" i="9"/>
  <c r="E110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C187" i="8"/>
  <c r="D265" i="8"/>
  <c r="C211" i="8"/>
  <c r="C96" i="8"/>
  <c r="C117" i="8"/>
  <c r="C121" i="8"/>
  <c r="C125" i="8"/>
  <c r="C129" i="8"/>
  <c r="C137" i="8"/>
  <c r="C161" i="8"/>
  <c r="C110" i="8"/>
  <c r="C84" i="8"/>
  <c r="C88" i="8"/>
  <c r="C23" i="8"/>
  <c r="K5" i="8"/>
  <c r="E13" i="10" s="1"/>
  <c r="Z120" i="9"/>
  <c r="V120" i="9"/>
  <c r="R120" i="9"/>
  <c r="N120" i="9"/>
  <c r="J120" i="9"/>
  <c r="E15" i="10"/>
  <c r="AB121" i="9"/>
  <c r="X121" i="9"/>
  <c r="T121" i="9"/>
  <c r="P121" i="9"/>
  <c r="L121" i="9"/>
  <c r="H121" i="9"/>
  <c r="Z119" i="9"/>
  <c r="V119" i="9"/>
  <c r="R119" i="9"/>
  <c r="N119" i="9"/>
  <c r="AC120" i="9"/>
  <c r="Y120" i="9"/>
  <c r="U120" i="9"/>
  <c r="Q120" i="9"/>
  <c r="M120" i="9"/>
  <c r="I120" i="9"/>
  <c r="AA121" i="9"/>
  <c r="W121" i="9"/>
  <c r="S121" i="9"/>
  <c r="O121" i="9"/>
  <c r="K121" i="9"/>
  <c r="G121" i="9"/>
  <c r="AC119" i="9"/>
  <c r="Y119" i="9"/>
  <c r="U119" i="9"/>
  <c r="Q119" i="9"/>
  <c r="AB120" i="9"/>
  <c r="X120" i="9"/>
  <c r="T120" i="9"/>
  <c r="P120" i="9"/>
  <c r="L120" i="9"/>
  <c r="H120" i="9"/>
  <c r="Z121" i="9"/>
  <c r="V121" i="9"/>
  <c r="R121" i="9"/>
  <c r="N121" i="9"/>
  <c r="J121" i="9"/>
  <c r="E19" i="10"/>
  <c r="AB119" i="9"/>
  <c r="X119" i="9"/>
  <c r="T119" i="9"/>
  <c r="P119" i="9"/>
  <c r="L119" i="9"/>
  <c r="AA120" i="9"/>
  <c r="K120" i="9"/>
  <c r="Y121" i="9"/>
  <c r="I121" i="9"/>
  <c r="W119" i="9"/>
  <c r="K119" i="9"/>
  <c r="G119" i="9"/>
  <c r="AC118" i="9"/>
  <c r="Y118" i="9"/>
  <c r="U118" i="9"/>
  <c r="Q118" i="9"/>
  <c r="M118" i="9"/>
  <c r="I118" i="9"/>
  <c r="AA249" i="9"/>
  <c r="W249" i="9"/>
  <c r="S249" i="9"/>
  <c r="O249" i="9"/>
  <c r="K249" i="9"/>
  <c r="G249" i="9"/>
  <c r="AC250" i="9"/>
  <c r="Y250" i="9"/>
  <c r="U250" i="9"/>
  <c r="Q250" i="9"/>
  <c r="M250" i="9"/>
  <c r="I250" i="9"/>
  <c r="AA251" i="9"/>
  <c r="W251" i="9"/>
  <c r="S251" i="9"/>
  <c r="O251" i="9"/>
  <c r="K251" i="9"/>
  <c r="G251" i="9"/>
  <c r="AC101" i="9"/>
  <c r="Y101" i="9"/>
  <c r="U101" i="9"/>
  <c r="Q101" i="9"/>
  <c r="M101" i="9"/>
  <c r="I101" i="9"/>
  <c r="AA102" i="9"/>
  <c r="W102" i="9"/>
  <c r="S102" i="9"/>
  <c r="O102" i="9"/>
  <c r="K102" i="9"/>
  <c r="G102" i="9"/>
  <c r="AC150" i="9"/>
  <c r="Y150" i="9"/>
  <c r="U150" i="9"/>
  <c r="Q150" i="9"/>
  <c r="M150" i="9"/>
  <c r="I150" i="9"/>
  <c r="AA116" i="9"/>
  <c r="W116" i="9"/>
  <c r="S116" i="9"/>
  <c r="O116" i="9"/>
  <c r="K116" i="9"/>
  <c r="G116" i="9"/>
  <c r="AC117" i="9"/>
  <c r="Y117" i="9"/>
  <c r="U117" i="9"/>
  <c r="Q117" i="9"/>
  <c r="M117" i="9"/>
  <c r="I117" i="9"/>
  <c r="AA152" i="9"/>
  <c r="W152" i="9"/>
  <c r="S152" i="9"/>
  <c r="O152" i="9"/>
  <c r="K152" i="9"/>
  <c r="G152" i="9"/>
  <c r="AC151" i="9"/>
  <c r="Y151" i="9"/>
  <c r="U151" i="9"/>
  <c r="Q151" i="9"/>
  <c r="M151" i="9"/>
  <c r="I151" i="9"/>
  <c r="AA200" i="9"/>
  <c r="W200" i="9"/>
  <c r="S200" i="9"/>
  <c r="O200" i="9"/>
  <c r="K200" i="9"/>
  <c r="G200" i="9"/>
  <c r="AC202" i="9"/>
  <c r="Y202" i="9"/>
  <c r="U202" i="9"/>
  <c r="Q202" i="9"/>
  <c r="M202" i="9"/>
  <c r="I202" i="9"/>
  <c r="AA201" i="9"/>
  <c r="W201" i="9"/>
  <c r="S201" i="9"/>
  <c r="O201" i="9"/>
  <c r="K201" i="9"/>
  <c r="G201" i="9"/>
  <c r="AC203" i="9"/>
  <c r="Y203" i="9"/>
  <c r="U203" i="9"/>
  <c r="Q203" i="9"/>
  <c r="M203" i="9"/>
  <c r="I203" i="9"/>
  <c r="AA223" i="9"/>
  <c r="W223" i="9"/>
  <c r="S223" i="9"/>
  <c r="O223" i="9"/>
  <c r="K223" i="9"/>
  <c r="G223" i="9"/>
  <c r="AC13" i="9"/>
  <c r="Y13" i="9"/>
  <c r="U13" i="9"/>
  <c r="Q13" i="9"/>
  <c r="M13" i="9"/>
  <c r="I13" i="9"/>
  <c r="AA14" i="9"/>
  <c r="W14" i="9"/>
  <c r="S14" i="9"/>
  <c r="O14" i="9"/>
  <c r="K14" i="9"/>
  <c r="G14" i="9"/>
  <c r="AC271" i="9"/>
  <c r="Y271" i="9"/>
  <c r="U271" i="9"/>
  <c r="Q271" i="9"/>
  <c r="M271" i="9"/>
  <c r="I271" i="9"/>
  <c r="AA275" i="9"/>
  <c r="W275" i="9"/>
  <c r="S275" i="9"/>
  <c r="O275" i="9"/>
  <c r="K275" i="9"/>
  <c r="G275" i="9"/>
  <c r="AC272" i="9"/>
  <c r="Y272" i="9"/>
  <c r="U272" i="9"/>
  <c r="Q272" i="9"/>
  <c r="M272" i="9"/>
  <c r="I272" i="9"/>
  <c r="W120" i="9"/>
  <c r="G120" i="9"/>
  <c r="U121" i="9"/>
  <c r="S119" i="9"/>
  <c r="J119" i="9"/>
  <c r="E18" i="10"/>
  <c r="AB118" i="9"/>
  <c r="X118" i="9"/>
  <c r="T118" i="9"/>
  <c r="P118" i="9"/>
  <c r="L118" i="9"/>
  <c r="H118" i="9"/>
  <c r="Z249" i="9"/>
  <c r="V249" i="9"/>
  <c r="R249" i="9"/>
  <c r="N249" i="9"/>
  <c r="J249" i="9"/>
  <c r="E12" i="10"/>
  <c r="AB250" i="9"/>
  <c r="X250" i="9"/>
  <c r="T250" i="9"/>
  <c r="P250" i="9"/>
  <c r="L250" i="9"/>
  <c r="H250" i="9"/>
  <c r="Z251" i="9"/>
  <c r="V251" i="9"/>
  <c r="R251" i="9"/>
  <c r="N251" i="9"/>
  <c r="J251" i="9"/>
  <c r="E17" i="10"/>
  <c r="AB101" i="9"/>
  <c r="X101" i="9"/>
  <c r="T101" i="9"/>
  <c r="P101" i="9"/>
  <c r="L101" i="9"/>
  <c r="H101" i="9"/>
  <c r="Z102" i="9"/>
  <c r="V102" i="9"/>
  <c r="R102" i="9"/>
  <c r="N102" i="9"/>
  <c r="J102" i="9"/>
  <c r="E20" i="10"/>
  <c r="AB150" i="9"/>
  <c r="X150" i="9"/>
  <c r="T150" i="9"/>
  <c r="P150" i="9"/>
  <c r="L150" i="9"/>
  <c r="H150" i="9"/>
  <c r="Z116" i="9"/>
  <c r="V116" i="9"/>
  <c r="R116" i="9"/>
  <c r="N116" i="9"/>
  <c r="J116" i="9"/>
  <c r="E5" i="10"/>
  <c r="AB117" i="9"/>
  <c r="X117" i="9"/>
  <c r="T117" i="9"/>
  <c r="P117" i="9"/>
  <c r="L117" i="9"/>
  <c r="H117" i="9"/>
  <c r="Z152" i="9"/>
  <c r="V152" i="9"/>
  <c r="R152" i="9"/>
  <c r="N152" i="9"/>
  <c r="J152" i="9"/>
  <c r="E7" i="10"/>
  <c r="AB151" i="9"/>
  <c r="X151" i="9"/>
  <c r="T151" i="9"/>
  <c r="P151" i="9"/>
  <c r="L151" i="9"/>
  <c r="H151" i="9"/>
  <c r="Z200" i="9"/>
  <c r="V200" i="9"/>
  <c r="R200" i="9"/>
  <c r="N200" i="9"/>
  <c r="J200" i="9"/>
  <c r="AB202" i="9"/>
  <c r="X202" i="9"/>
  <c r="T202" i="9"/>
  <c r="P202" i="9"/>
  <c r="L202" i="9"/>
  <c r="H202" i="9"/>
  <c r="Z201" i="9"/>
  <c r="V201" i="9"/>
  <c r="R201" i="9"/>
  <c r="N201" i="9"/>
  <c r="J201" i="9"/>
  <c r="AB203" i="9"/>
  <c r="X203" i="9"/>
  <c r="T203" i="9"/>
  <c r="P203" i="9"/>
  <c r="L203" i="9"/>
  <c r="H203" i="9"/>
  <c r="Z223" i="9"/>
  <c r="V223" i="9"/>
  <c r="R223" i="9"/>
  <c r="N223" i="9"/>
  <c r="J223" i="9"/>
  <c r="AB13" i="9"/>
  <c r="X13" i="9"/>
  <c r="T13" i="9"/>
  <c r="P13" i="9"/>
  <c r="L13" i="9"/>
  <c r="H13" i="9"/>
  <c r="Z14" i="9"/>
  <c r="V14" i="9"/>
  <c r="R14" i="9"/>
  <c r="N14" i="9"/>
  <c r="J14" i="9"/>
  <c r="AB271" i="9"/>
  <c r="X271" i="9"/>
  <c r="T271" i="9"/>
  <c r="P271" i="9"/>
  <c r="L271" i="9"/>
  <c r="H271" i="9"/>
  <c r="Z275" i="9"/>
  <c r="V275" i="9"/>
  <c r="R275" i="9"/>
  <c r="N275" i="9"/>
  <c r="J275" i="9"/>
  <c r="AB272" i="9"/>
  <c r="X272" i="9"/>
  <c r="T272" i="9"/>
  <c r="P272" i="9"/>
  <c r="L272" i="9"/>
  <c r="H272" i="9"/>
  <c r="S120" i="9"/>
  <c r="Q121" i="9"/>
  <c r="O119" i="9"/>
  <c r="I119" i="9"/>
  <c r="AA118" i="9"/>
  <c r="W118" i="9"/>
  <c r="S118" i="9"/>
  <c r="O118" i="9"/>
  <c r="K118" i="9"/>
  <c r="G118" i="9"/>
  <c r="AC249" i="9"/>
  <c r="Y249" i="9"/>
  <c r="U249" i="9"/>
  <c r="Q249" i="9"/>
  <c r="M249" i="9"/>
  <c r="I249" i="9"/>
  <c r="AA250" i="9"/>
  <c r="W250" i="9"/>
  <c r="S250" i="9"/>
  <c r="O250" i="9"/>
  <c r="K250" i="9"/>
  <c r="G250" i="9"/>
  <c r="AC251" i="9"/>
  <c r="Y251" i="9"/>
  <c r="U251" i="9"/>
  <c r="Q251" i="9"/>
  <c r="M251" i="9"/>
  <c r="I251" i="9"/>
  <c r="AA101" i="9"/>
  <c r="W101" i="9"/>
  <c r="S101" i="9"/>
  <c r="O101" i="9"/>
  <c r="K101" i="9"/>
  <c r="G101" i="9"/>
  <c r="AC102" i="9"/>
  <c r="Y102" i="9"/>
  <c r="U102" i="9"/>
  <c r="Q102" i="9"/>
  <c r="M102" i="9"/>
  <c r="I102" i="9"/>
  <c r="AA150" i="9"/>
  <c r="W150" i="9"/>
  <c r="S150" i="9"/>
  <c r="O150" i="9"/>
  <c r="K150" i="9"/>
  <c r="G150" i="9"/>
  <c r="AC116" i="9"/>
  <c r="Y116" i="9"/>
  <c r="U116" i="9"/>
  <c r="Q116" i="9"/>
  <c r="M116" i="9"/>
  <c r="I116" i="9"/>
  <c r="AA117" i="9"/>
  <c r="W117" i="9"/>
  <c r="S117" i="9"/>
  <c r="O117" i="9"/>
  <c r="K117" i="9"/>
  <c r="G117" i="9"/>
  <c r="AC152" i="9"/>
  <c r="Y152" i="9"/>
  <c r="U152" i="9"/>
  <c r="Q152" i="9"/>
  <c r="M152" i="9"/>
  <c r="I152" i="9"/>
  <c r="AA151" i="9"/>
  <c r="W151" i="9"/>
  <c r="S151" i="9"/>
  <c r="O151" i="9"/>
  <c r="K151" i="9"/>
  <c r="G151" i="9"/>
  <c r="AC200" i="9"/>
  <c r="Y200" i="9"/>
  <c r="U200" i="9"/>
  <c r="Q200" i="9"/>
  <c r="M200" i="9"/>
  <c r="I200" i="9"/>
  <c r="AA202" i="9"/>
  <c r="W202" i="9"/>
  <c r="S202" i="9"/>
  <c r="O202" i="9"/>
  <c r="K202" i="9"/>
  <c r="G202" i="9"/>
  <c r="AC201" i="9"/>
  <c r="Y201" i="9"/>
  <c r="U201" i="9"/>
  <c r="Q201" i="9"/>
  <c r="M201" i="9"/>
  <c r="I201" i="9"/>
  <c r="AA203" i="9"/>
  <c r="W203" i="9"/>
  <c r="S203" i="9"/>
  <c r="O203" i="9"/>
  <c r="K203" i="9"/>
  <c r="G203" i="9"/>
  <c r="AC223" i="9"/>
  <c r="Y223" i="9"/>
  <c r="U223" i="9"/>
  <c r="Q223" i="9"/>
  <c r="M223" i="9"/>
  <c r="I223" i="9"/>
  <c r="AA13" i="9"/>
  <c r="W13" i="9"/>
  <c r="S13" i="9"/>
  <c r="O13" i="9"/>
  <c r="K13" i="9"/>
  <c r="G13" i="9"/>
  <c r="AC14" i="9"/>
  <c r="Y14" i="9"/>
  <c r="U14" i="9"/>
  <c r="Q14" i="9"/>
  <c r="M14" i="9"/>
  <c r="I14" i="9"/>
  <c r="AA271" i="9"/>
  <c r="W271" i="9"/>
  <c r="S271" i="9"/>
  <c r="O271" i="9"/>
  <c r="K271" i="9"/>
  <c r="G271" i="9"/>
  <c r="AC275" i="9"/>
  <c r="Y275" i="9"/>
  <c r="U275" i="9"/>
  <c r="Q275" i="9"/>
  <c r="M275" i="9"/>
  <c r="I275" i="9"/>
  <c r="AA272" i="9"/>
  <c r="W272" i="9"/>
  <c r="S272" i="9"/>
  <c r="O272" i="9"/>
  <c r="K272" i="9"/>
  <c r="G272" i="9"/>
  <c r="M121" i="9"/>
  <c r="H119" i="9"/>
  <c r="R118" i="9"/>
  <c r="P249" i="9"/>
  <c r="Z250" i="9"/>
  <c r="J250" i="9"/>
  <c r="X251" i="9"/>
  <c r="H251" i="9"/>
  <c r="R101" i="9"/>
  <c r="P102" i="9"/>
  <c r="Z150" i="9"/>
  <c r="J150" i="9"/>
  <c r="X116" i="9"/>
  <c r="H116" i="9"/>
  <c r="R117" i="9"/>
  <c r="P152" i="9"/>
  <c r="Z151" i="9"/>
  <c r="J151" i="9"/>
  <c r="X200" i="9"/>
  <c r="H200" i="9"/>
  <c r="R202" i="9"/>
  <c r="P201" i="9"/>
  <c r="Z203" i="9"/>
  <c r="J203" i="9"/>
  <c r="X223" i="9"/>
  <c r="H223" i="9"/>
  <c r="R13" i="9"/>
  <c r="P14" i="9"/>
  <c r="Z271" i="9"/>
  <c r="J271" i="9"/>
  <c r="X275" i="9"/>
  <c r="H275" i="9"/>
  <c r="R272" i="9"/>
  <c r="H5" i="8"/>
  <c r="C13" i="10" s="1"/>
  <c r="M119" i="9"/>
  <c r="T249" i="9"/>
  <c r="L251" i="9"/>
  <c r="T102" i="9"/>
  <c r="AB116" i="9"/>
  <c r="E4" i="10"/>
  <c r="AB200" i="9"/>
  <c r="AB223" i="9"/>
  <c r="V13" i="9"/>
  <c r="AB275" i="9"/>
  <c r="O120" i="9"/>
  <c r="N118" i="9"/>
  <c r="AB249" i="9"/>
  <c r="L249" i="9"/>
  <c r="V250" i="9"/>
  <c r="E14" i="10"/>
  <c r="T251" i="9"/>
  <c r="N101" i="9"/>
  <c r="AB102" i="9"/>
  <c r="L102" i="9"/>
  <c r="V150" i="9"/>
  <c r="T116" i="9"/>
  <c r="N117" i="9"/>
  <c r="AB152" i="9"/>
  <c r="L152" i="9"/>
  <c r="V151" i="9"/>
  <c r="T200" i="9"/>
  <c r="N202" i="9"/>
  <c r="AB201" i="9"/>
  <c r="L201" i="9"/>
  <c r="V203" i="9"/>
  <c r="T223" i="9"/>
  <c r="N13" i="9"/>
  <c r="AB14" i="9"/>
  <c r="L14" i="9"/>
  <c r="V271" i="9"/>
  <c r="T275" i="9"/>
  <c r="N272" i="9"/>
  <c r="V118" i="9"/>
  <c r="AB251" i="9"/>
  <c r="E21" i="10"/>
  <c r="L116" i="9"/>
  <c r="T152" i="9"/>
  <c r="L200" i="9"/>
  <c r="T201" i="9"/>
  <c r="L223" i="9"/>
  <c r="T14" i="9"/>
  <c r="L275" i="9"/>
  <c r="AA119" i="9"/>
  <c r="Z118" i="9"/>
  <c r="J118" i="9"/>
  <c r="X249" i="9"/>
  <c r="H249" i="9"/>
  <c r="R250" i="9"/>
  <c r="P251" i="9"/>
  <c r="Z101" i="9"/>
  <c r="J101" i="9"/>
  <c r="X102" i="9"/>
  <c r="H102" i="9"/>
  <c r="R150" i="9"/>
  <c r="P116" i="9"/>
  <c r="Z117" i="9"/>
  <c r="J117" i="9"/>
  <c r="X152" i="9"/>
  <c r="H152" i="9"/>
  <c r="R151" i="9"/>
  <c r="P200" i="9"/>
  <c r="Z202" i="9"/>
  <c r="J202" i="9"/>
  <c r="X201" i="9"/>
  <c r="H201" i="9"/>
  <c r="R203" i="9"/>
  <c r="P223" i="9"/>
  <c r="Z13" i="9"/>
  <c r="J13" i="9"/>
  <c r="X14" i="9"/>
  <c r="H14" i="9"/>
  <c r="R271" i="9"/>
  <c r="P275" i="9"/>
  <c r="Z272" i="9"/>
  <c r="J272" i="9"/>
  <c r="AC121" i="9"/>
  <c r="E16" i="10"/>
  <c r="N250" i="9"/>
  <c r="V101" i="9"/>
  <c r="N150" i="9"/>
  <c r="V117" i="9"/>
  <c r="N151" i="9"/>
  <c r="V202" i="9"/>
  <c r="N203" i="9"/>
  <c r="N271" i="9"/>
  <c r="V272" i="9"/>
  <c r="C38" i="8"/>
  <c r="C50" i="8"/>
  <c r="C54" i="8"/>
  <c r="C71" i="8"/>
  <c r="D21" i="10"/>
  <c r="D12" i="10"/>
  <c r="C16" i="10"/>
  <c r="D5" i="10"/>
  <c r="C18" i="10"/>
  <c r="C14" i="10"/>
  <c r="D15" i="10"/>
  <c r="C7" i="10"/>
  <c r="C15" i="10"/>
  <c r="C20" i="10"/>
  <c r="D7" i="10"/>
  <c r="C4" i="10"/>
  <c r="D4" i="10"/>
  <c r="D16" i="10"/>
  <c r="D18" i="10"/>
  <c r="C5" i="10"/>
  <c r="D14" i="10"/>
  <c r="D17" i="10"/>
  <c r="C33" i="8"/>
  <c r="C37" i="8"/>
  <c r="C41" i="8"/>
  <c r="C45" i="8"/>
  <c r="C49" i="8"/>
  <c r="C115" i="8"/>
  <c r="C131" i="8"/>
  <c r="C163" i="8"/>
  <c r="C193" i="8"/>
  <c r="C217" i="8"/>
  <c r="C19" i="10"/>
  <c r="C21" i="10"/>
  <c r="C17" i="10"/>
  <c r="D19" i="10"/>
  <c r="C12" i="10"/>
  <c r="I5" i="8"/>
  <c r="D20" i="10" s="1"/>
  <c r="D11" i="17"/>
  <c r="D18" i="17"/>
  <c r="D6" i="17"/>
  <c r="D25" i="17"/>
  <c r="D29" i="17"/>
  <c r="D23" i="13"/>
  <c r="D12" i="17"/>
  <c r="D17" i="17"/>
  <c r="D24" i="17"/>
  <c r="D19" i="17"/>
  <c r="D13" i="17"/>
  <c r="D17" i="21"/>
  <c r="D15" i="17"/>
  <c r="D14" i="17"/>
  <c r="D28" i="17"/>
  <c r="D27" i="17"/>
  <c r="D20" i="17"/>
  <c r="D21" i="17"/>
  <c r="D10" i="13"/>
  <c r="D16" i="17"/>
  <c r="D30" i="17"/>
  <c r="D22" i="17"/>
  <c r="D8" i="17"/>
  <c r="D10" i="17"/>
  <c r="D29" i="22"/>
  <c r="D28" i="13"/>
  <c r="D7" i="14"/>
  <c r="D9" i="17"/>
  <c r="D26" i="17"/>
  <c r="C269" i="8"/>
  <c r="E265" i="8"/>
  <c r="D269" i="8"/>
  <c r="D290" i="8"/>
  <c r="B270" i="8"/>
  <c r="E263" i="8"/>
  <c r="C284" i="8"/>
  <c r="C292" i="8"/>
  <c r="B45" i="8"/>
  <c r="C276" i="8"/>
  <c r="B299" i="8"/>
  <c r="C300" i="8"/>
  <c r="D118" i="8"/>
  <c r="B53" i="8"/>
  <c r="E249" i="8"/>
  <c r="AA247" i="9"/>
  <c r="S247" i="9"/>
  <c r="K247" i="9"/>
  <c r="Y58" i="9"/>
  <c r="I58" i="9"/>
  <c r="Y172" i="9"/>
  <c r="T172" i="9"/>
  <c r="O172" i="9"/>
  <c r="I172" i="9"/>
  <c r="Z173" i="9"/>
  <c r="R173" i="9"/>
  <c r="J173" i="9"/>
  <c r="U274" i="9"/>
  <c r="Z247" i="9"/>
  <c r="R247" i="9"/>
  <c r="J247" i="9"/>
  <c r="U58" i="9"/>
  <c r="AC172" i="9"/>
  <c r="X172" i="9"/>
  <c r="S172" i="9"/>
  <c r="M172" i="9"/>
  <c r="H172" i="9"/>
  <c r="W173" i="9"/>
  <c r="O173" i="9"/>
  <c r="G173" i="9"/>
  <c r="Q274" i="9"/>
  <c r="N247" i="9"/>
  <c r="M58" i="9"/>
  <c r="AA172" i="9"/>
  <c r="K172" i="9"/>
  <c r="AA173" i="9"/>
  <c r="K173" i="9"/>
  <c r="I274" i="9"/>
  <c r="W247" i="9"/>
  <c r="O247" i="9"/>
  <c r="G247" i="9"/>
  <c r="Q58" i="9"/>
  <c r="AB172" i="9"/>
  <c r="W172" i="9"/>
  <c r="Q172" i="9"/>
  <c r="L172" i="9"/>
  <c r="G172" i="9"/>
  <c r="V173" i="9"/>
  <c r="N173" i="9"/>
  <c r="AC274" i="9"/>
  <c r="M274" i="9"/>
  <c r="V247" i="9"/>
  <c r="AC58" i="9"/>
  <c r="U172" i="9"/>
  <c r="P172" i="9"/>
  <c r="S173" i="9"/>
  <c r="Y274" i="9"/>
  <c r="H274" i="9"/>
  <c r="R59" i="9"/>
  <c r="AB58" i="9"/>
  <c r="K59" i="9"/>
  <c r="AA59" i="9"/>
  <c r="L58" i="9"/>
  <c r="N274" i="9"/>
  <c r="H173" i="9"/>
  <c r="X173" i="9"/>
  <c r="R172" i="9"/>
  <c r="L59" i="9"/>
  <c r="AB59" i="9"/>
  <c r="V58" i="9"/>
  <c r="P274" i="9"/>
  <c r="H58" i="9"/>
  <c r="O59" i="9"/>
  <c r="X58" i="9"/>
  <c r="R274" i="9"/>
  <c r="L173" i="9"/>
  <c r="AB173" i="9"/>
  <c r="V172" i="9"/>
  <c r="P59" i="9"/>
  <c r="J58" i="9"/>
  <c r="Z58" i="9"/>
  <c r="T247" i="9"/>
  <c r="V59" i="9"/>
  <c r="S274" i="9"/>
  <c r="M173" i="9"/>
  <c r="AC173" i="9"/>
  <c r="U59" i="9"/>
  <c r="K58" i="9"/>
  <c r="AA58" i="9"/>
  <c r="U247" i="9"/>
  <c r="T173" i="9"/>
  <c r="P247" i="9"/>
  <c r="O274" i="9"/>
  <c r="Y173" i="9"/>
  <c r="G58" i="9"/>
  <c r="Q247" i="9"/>
  <c r="AB274" i="9"/>
  <c r="P58" i="9"/>
  <c r="S59" i="9"/>
  <c r="L274" i="9"/>
  <c r="N59" i="9"/>
  <c r="V274" i="9"/>
  <c r="P173" i="9"/>
  <c r="J172" i="9"/>
  <c r="Z172" i="9"/>
  <c r="T59" i="9"/>
  <c r="N58" i="9"/>
  <c r="H247" i="9"/>
  <c r="X247" i="9"/>
  <c r="G274" i="9"/>
  <c r="W274" i="9"/>
  <c r="Q173" i="9"/>
  <c r="I59" i="9"/>
  <c r="Y59" i="9"/>
  <c r="O58" i="9"/>
  <c r="I247" i="9"/>
  <c r="Y247" i="9"/>
  <c r="J59" i="9"/>
  <c r="T58" i="9"/>
  <c r="G59" i="9"/>
  <c r="W59" i="9"/>
  <c r="X274" i="9"/>
  <c r="Z59" i="9"/>
  <c r="J274" i="9"/>
  <c r="Z274" i="9"/>
  <c r="N172" i="9"/>
  <c r="H59" i="9"/>
  <c r="X59" i="9"/>
  <c r="R58" i="9"/>
  <c r="L247" i="9"/>
  <c r="AB247" i="9"/>
  <c r="K274" i="9"/>
  <c r="AA274" i="9"/>
  <c r="U173" i="9"/>
  <c r="M59" i="9"/>
  <c r="AC59" i="9"/>
  <c r="S58" i="9"/>
  <c r="M247" i="9"/>
  <c r="AC247" i="9"/>
  <c r="T274" i="9"/>
  <c r="I173" i="9"/>
  <c r="Q59" i="9"/>
  <c r="W58" i="9"/>
  <c r="B59" i="8"/>
  <c r="E257" i="8"/>
  <c r="E255" i="8"/>
  <c r="E259" i="8"/>
  <c r="E261" i="8"/>
  <c r="D259" i="8"/>
  <c r="D261" i="8"/>
  <c r="E251" i="8"/>
  <c r="E253" i="8"/>
  <c r="D255" i="8"/>
  <c r="D251" i="8"/>
  <c r="D126" i="8"/>
  <c r="D114" i="8"/>
  <c r="AB112" i="9"/>
  <c r="X112" i="9"/>
  <c r="T112" i="9"/>
  <c r="P112" i="9"/>
  <c r="L112" i="9"/>
  <c r="H112" i="9"/>
  <c r="AB113" i="9"/>
  <c r="X113" i="9"/>
  <c r="T113" i="9"/>
  <c r="P113" i="9"/>
  <c r="L113" i="9"/>
  <c r="H113" i="9"/>
  <c r="AB262" i="9"/>
  <c r="X262" i="9"/>
  <c r="T262" i="9"/>
  <c r="P262" i="9"/>
  <c r="L262" i="9"/>
  <c r="H262" i="9"/>
  <c r="AB221" i="9"/>
  <c r="X221" i="9"/>
  <c r="T221" i="9"/>
  <c r="P221" i="9"/>
  <c r="L221" i="9"/>
  <c r="H221" i="9"/>
  <c r="AB222" i="9"/>
  <c r="X222" i="9"/>
  <c r="T222" i="9"/>
  <c r="P222" i="9"/>
  <c r="L222" i="9"/>
  <c r="H222" i="9"/>
  <c r="AB93" i="9"/>
  <c r="X93" i="9"/>
  <c r="T93" i="9"/>
  <c r="P93" i="9"/>
  <c r="L93" i="9"/>
  <c r="H93" i="9"/>
  <c r="AB25" i="9"/>
  <c r="X25" i="9"/>
  <c r="T25" i="9"/>
  <c r="P25" i="9"/>
  <c r="L25" i="9"/>
  <c r="H25" i="9"/>
  <c r="AB164" i="9"/>
  <c r="X164" i="9"/>
  <c r="T164" i="9"/>
  <c r="P164" i="9"/>
  <c r="L164" i="9"/>
  <c r="H164" i="9"/>
  <c r="AB161" i="9"/>
  <c r="X161" i="9"/>
  <c r="T161" i="9"/>
  <c r="P161" i="9"/>
  <c r="L161" i="9"/>
  <c r="H161" i="9"/>
  <c r="AB133" i="9"/>
  <c r="X133" i="9"/>
  <c r="T133" i="9"/>
  <c r="P133" i="9"/>
  <c r="L133" i="9"/>
  <c r="H133" i="9"/>
  <c r="AB135" i="9"/>
  <c r="AA29" i="17" s="1"/>
  <c r="X135" i="9"/>
  <c r="T135" i="9"/>
  <c r="S29" i="17" s="1"/>
  <c r="P135" i="9"/>
  <c r="O29" i="17" s="1"/>
  <c r="L135" i="9"/>
  <c r="K29" i="17" s="1"/>
  <c r="H135" i="9"/>
  <c r="AB136" i="9"/>
  <c r="X136" i="9"/>
  <c r="T136" i="9"/>
  <c r="P136" i="9"/>
  <c r="L136" i="9"/>
  <c r="H136" i="9"/>
  <c r="AB134" i="9"/>
  <c r="X134" i="9"/>
  <c r="T134" i="9"/>
  <c r="P134" i="9"/>
  <c r="L134" i="9"/>
  <c r="H134" i="9"/>
  <c r="AB45" i="9"/>
  <c r="X45" i="9"/>
  <c r="T45" i="9"/>
  <c r="P45" i="9"/>
  <c r="L45" i="9"/>
  <c r="AA112" i="9"/>
  <c r="W112" i="9"/>
  <c r="S112" i="9"/>
  <c r="O112" i="9"/>
  <c r="K112" i="9"/>
  <c r="G112" i="9"/>
  <c r="AA113" i="9"/>
  <c r="W113" i="9"/>
  <c r="S113" i="9"/>
  <c r="O113" i="9"/>
  <c r="K113" i="9"/>
  <c r="G113" i="9"/>
  <c r="AA262" i="9"/>
  <c r="W262" i="9"/>
  <c r="S262" i="9"/>
  <c r="O262" i="9"/>
  <c r="K262" i="9"/>
  <c r="G262" i="9"/>
  <c r="AA221" i="9"/>
  <c r="W221" i="9"/>
  <c r="S221" i="9"/>
  <c r="O221" i="9"/>
  <c r="K221" i="9"/>
  <c r="G221" i="9"/>
  <c r="AA222" i="9"/>
  <c r="W222" i="9"/>
  <c r="S222" i="9"/>
  <c r="O222" i="9"/>
  <c r="K222" i="9"/>
  <c r="G222" i="9"/>
  <c r="AA93" i="9"/>
  <c r="W93" i="9"/>
  <c r="S93" i="9"/>
  <c r="O93" i="9"/>
  <c r="K93" i="9"/>
  <c r="G93" i="9"/>
  <c r="AA25" i="9"/>
  <c r="W25" i="9"/>
  <c r="S25" i="9"/>
  <c r="O25" i="9"/>
  <c r="K25" i="9"/>
  <c r="G25" i="9"/>
  <c r="AA164" i="9"/>
  <c r="W164" i="9"/>
  <c r="S164" i="9"/>
  <c r="O164" i="9"/>
  <c r="K164" i="9"/>
  <c r="G164" i="9"/>
  <c r="AA161" i="9"/>
  <c r="W161" i="9"/>
  <c r="S161" i="9"/>
  <c r="O161" i="9"/>
  <c r="K161" i="9"/>
  <c r="G161" i="9"/>
  <c r="AA133" i="9"/>
  <c r="W133" i="9"/>
  <c r="S133" i="9"/>
  <c r="O133" i="9"/>
  <c r="K133" i="9"/>
  <c r="G133" i="9"/>
  <c r="AA135" i="9"/>
  <c r="Z29" i="17" s="1"/>
  <c r="W135" i="9"/>
  <c r="V29" i="17" s="1"/>
  <c r="S135" i="9"/>
  <c r="O135" i="9"/>
  <c r="N29" i="17" s="1"/>
  <c r="K135" i="9"/>
  <c r="J29" i="17" s="1"/>
  <c r="G135" i="9"/>
  <c r="F29" i="17" s="1"/>
  <c r="AA136" i="9"/>
  <c r="W136" i="9"/>
  <c r="S136" i="9"/>
  <c r="O136" i="9"/>
  <c r="K136" i="9"/>
  <c r="G136" i="9"/>
  <c r="AA134" i="9"/>
  <c r="W134" i="9"/>
  <c r="S134" i="9"/>
  <c r="O134" i="9"/>
  <c r="K134" i="9"/>
  <c r="G134" i="9"/>
  <c r="AA45" i="9"/>
  <c r="W45" i="9"/>
  <c r="S45" i="9"/>
  <c r="O45" i="9"/>
  <c r="K45" i="9"/>
  <c r="G45" i="9"/>
  <c r="AA46" i="9"/>
  <c r="Z112" i="9"/>
  <c r="V112" i="9"/>
  <c r="R112" i="9"/>
  <c r="N112" i="9"/>
  <c r="J112" i="9"/>
  <c r="Z113" i="9"/>
  <c r="V113" i="9"/>
  <c r="R113" i="9"/>
  <c r="N113" i="9"/>
  <c r="J113" i="9"/>
  <c r="Z262" i="9"/>
  <c r="V262" i="9"/>
  <c r="R262" i="9"/>
  <c r="N262" i="9"/>
  <c r="J262" i="9"/>
  <c r="Z221" i="9"/>
  <c r="V221" i="9"/>
  <c r="R221" i="9"/>
  <c r="N221" i="9"/>
  <c r="J221" i="9"/>
  <c r="Z222" i="9"/>
  <c r="V222" i="9"/>
  <c r="R222" i="9"/>
  <c r="N222" i="9"/>
  <c r="J222" i="9"/>
  <c r="Z93" i="9"/>
  <c r="V93" i="9"/>
  <c r="R93" i="9"/>
  <c r="N93" i="9"/>
  <c r="J93" i="9"/>
  <c r="Z25" i="9"/>
  <c r="V25" i="9"/>
  <c r="R25" i="9"/>
  <c r="N25" i="9"/>
  <c r="J25" i="9"/>
  <c r="Z164" i="9"/>
  <c r="V164" i="9"/>
  <c r="R164" i="9"/>
  <c r="N164" i="9"/>
  <c r="J164" i="9"/>
  <c r="Z161" i="9"/>
  <c r="V161" i="9"/>
  <c r="R161" i="9"/>
  <c r="N161" i="9"/>
  <c r="J161" i="9"/>
  <c r="Z133" i="9"/>
  <c r="V133" i="9"/>
  <c r="R133" i="9"/>
  <c r="N133" i="9"/>
  <c r="J133" i="9"/>
  <c r="Z135" i="9"/>
  <c r="Y29" i="17" s="1"/>
  <c r="V135" i="9"/>
  <c r="U29" i="17" s="1"/>
  <c r="R135" i="9"/>
  <c r="Q29" i="17" s="1"/>
  <c r="N135" i="9"/>
  <c r="J135" i="9"/>
  <c r="I29" i="17" s="1"/>
  <c r="E29" i="17"/>
  <c r="Z136" i="9"/>
  <c r="Y14" i="17" s="1"/>
  <c r="V136" i="9"/>
  <c r="U14" i="17" s="1"/>
  <c r="R136" i="9"/>
  <c r="Q14" i="17" s="1"/>
  <c r="N136" i="9"/>
  <c r="J136" i="9"/>
  <c r="I14" i="17" s="1"/>
  <c r="E14" i="17"/>
  <c r="Z134" i="9"/>
  <c r="V134" i="9"/>
  <c r="R134" i="9"/>
  <c r="N134" i="9"/>
  <c r="J134" i="9"/>
  <c r="E15" i="17"/>
  <c r="Z45" i="9"/>
  <c r="V45" i="9"/>
  <c r="R45" i="9"/>
  <c r="AC112" i="9"/>
  <c r="M112" i="9"/>
  <c r="U113" i="9"/>
  <c r="AC262" i="9"/>
  <c r="M262" i="9"/>
  <c r="U221" i="9"/>
  <c r="AC222" i="9"/>
  <c r="M222" i="9"/>
  <c r="U93" i="9"/>
  <c r="AC25" i="9"/>
  <c r="M25" i="9"/>
  <c r="U164" i="9"/>
  <c r="AC161" i="9"/>
  <c r="M161" i="9"/>
  <c r="U133" i="9"/>
  <c r="AC135" i="9"/>
  <c r="M135" i="9"/>
  <c r="L29" i="17" s="1"/>
  <c r="U136" i="9"/>
  <c r="AC134" i="9"/>
  <c r="M134" i="9"/>
  <c r="U45" i="9"/>
  <c r="J45" i="9"/>
  <c r="AC46" i="9"/>
  <c r="X46" i="9"/>
  <c r="T46" i="9"/>
  <c r="P46" i="9"/>
  <c r="L46" i="9"/>
  <c r="H46" i="9"/>
  <c r="AB88" i="9"/>
  <c r="X88" i="9"/>
  <c r="T88" i="9"/>
  <c r="P88" i="9"/>
  <c r="L88" i="9"/>
  <c r="H88" i="9"/>
  <c r="AB90" i="9"/>
  <c r="X90" i="9"/>
  <c r="T90" i="9"/>
  <c r="P90" i="9"/>
  <c r="L90" i="9"/>
  <c r="H90" i="9"/>
  <c r="AB89" i="9"/>
  <c r="X89" i="9"/>
  <c r="T89" i="9"/>
  <c r="P89" i="9"/>
  <c r="L89" i="9"/>
  <c r="H89" i="9"/>
  <c r="AB205" i="9"/>
  <c r="X205" i="9"/>
  <c r="T205" i="9"/>
  <c r="P205" i="9"/>
  <c r="L205" i="9"/>
  <c r="H205" i="9"/>
  <c r="AB204" i="9"/>
  <c r="X204" i="9"/>
  <c r="T204" i="9"/>
  <c r="P204" i="9"/>
  <c r="L204" i="9"/>
  <c r="H204" i="9"/>
  <c r="AB3" i="9"/>
  <c r="X3" i="9"/>
  <c r="T3" i="9"/>
  <c r="P3" i="9"/>
  <c r="L3" i="9"/>
  <c r="H3" i="9"/>
  <c r="AB225" i="9"/>
  <c r="X225" i="9"/>
  <c r="T225" i="9"/>
  <c r="P225" i="9"/>
  <c r="L225" i="9"/>
  <c r="H225" i="9"/>
  <c r="AB70" i="9"/>
  <c r="X70" i="9"/>
  <c r="T70" i="9"/>
  <c r="P70" i="9"/>
  <c r="L70" i="9"/>
  <c r="H70" i="9"/>
  <c r="AB69" i="9"/>
  <c r="X69" i="9"/>
  <c r="T69" i="9"/>
  <c r="P69" i="9"/>
  <c r="Y112" i="9"/>
  <c r="I112" i="9"/>
  <c r="Q113" i="9"/>
  <c r="Y262" i="9"/>
  <c r="I262" i="9"/>
  <c r="Q221" i="9"/>
  <c r="Y222" i="9"/>
  <c r="I222" i="9"/>
  <c r="Q93" i="9"/>
  <c r="Y25" i="9"/>
  <c r="I25" i="9"/>
  <c r="Q164" i="9"/>
  <c r="Y161" i="9"/>
  <c r="I161" i="9"/>
  <c r="Q133" i="9"/>
  <c r="Y135" i="9"/>
  <c r="X29" i="17" s="1"/>
  <c r="I135" i="9"/>
  <c r="H29" i="17" s="1"/>
  <c r="Q136" i="9"/>
  <c r="Y134" i="9"/>
  <c r="I134" i="9"/>
  <c r="Q45" i="9"/>
  <c r="I45" i="9"/>
  <c r="AB46" i="9"/>
  <c r="W46" i="9"/>
  <c r="S46" i="9"/>
  <c r="O46" i="9"/>
  <c r="K46" i="9"/>
  <c r="G46" i="9"/>
  <c r="AA88" i="9"/>
  <c r="W88" i="9"/>
  <c r="S88" i="9"/>
  <c r="O88" i="9"/>
  <c r="K88" i="9"/>
  <c r="G88" i="9"/>
  <c r="AA90" i="9"/>
  <c r="W90" i="9"/>
  <c r="S90" i="9"/>
  <c r="O90" i="9"/>
  <c r="K90" i="9"/>
  <c r="G90" i="9"/>
  <c r="AA89" i="9"/>
  <c r="W89" i="9"/>
  <c r="S89" i="9"/>
  <c r="O89" i="9"/>
  <c r="K89" i="9"/>
  <c r="G89" i="9"/>
  <c r="AA205" i="9"/>
  <c r="W205" i="9"/>
  <c r="S205" i="9"/>
  <c r="O205" i="9"/>
  <c r="K205" i="9"/>
  <c r="G205" i="9"/>
  <c r="AA204" i="9"/>
  <c r="W204" i="9"/>
  <c r="S204" i="9"/>
  <c r="O204" i="9"/>
  <c r="K204" i="9"/>
  <c r="G204" i="9"/>
  <c r="AA3" i="9"/>
  <c r="W3" i="9"/>
  <c r="S3" i="9"/>
  <c r="O3" i="9"/>
  <c r="K3" i="9"/>
  <c r="G3" i="9"/>
  <c r="AA225" i="9"/>
  <c r="W225" i="9"/>
  <c r="S225" i="9"/>
  <c r="O225" i="9"/>
  <c r="K225" i="9"/>
  <c r="G225" i="9"/>
  <c r="AA70" i="9"/>
  <c r="W70" i="9"/>
  <c r="S70" i="9"/>
  <c r="O70" i="9"/>
  <c r="K70" i="9"/>
  <c r="G70" i="9"/>
  <c r="AA69" i="9"/>
  <c r="W69" i="9"/>
  <c r="S69" i="9"/>
  <c r="O69" i="9"/>
  <c r="K69" i="9"/>
  <c r="G69" i="9"/>
  <c r="AA72" i="9"/>
  <c r="W72" i="9"/>
  <c r="S72" i="9"/>
  <c r="U112" i="9"/>
  <c r="M113" i="9"/>
  <c r="AC221" i="9"/>
  <c r="U222" i="9"/>
  <c r="M93" i="9"/>
  <c r="AC164" i="9"/>
  <c r="U161" i="9"/>
  <c r="M133" i="9"/>
  <c r="AC136" i="9"/>
  <c r="U134" i="9"/>
  <c r="N45" i="9"/>
  <c r="Z46" i="9"/>
  <c r="R46" i="9"/>
  <c r="J46" i="9"/>
  <c r="Z88" i="9"/>
  <c r="R88" i="9"/>
  <c r="J88" i="9"/>
  <c r="Z90" i="9"/>
  <c r="R90" i="9"/>
  <c r="J90" i="9"/>
  <c r="Z89" i="9"/>
  <c r="R89" i="9"/>
  <c r="J89" i="9"/>
  <c r="Z205" i="9"/>
  <c r="R205" i="9"/>
  <c r="J205" i="9"/>
  <c r="Z204" i="9"/>
  <c r="R204" i="9"/>
  <c r="J204" i="9"/>
  <c r="Z3" i="9"/>
  <c r="R3" i="9"/>
  <c r="J3" i="9"/>
  <c r="Z225" i="9"/>
  <c r="R225" i="9"/>
  <c r="J225" i="9"/>
  <c r="Z70" i="9"/>
  <c r="R70" i="9"/>
  <c r="J70" i="9"/>
  <c r="Z69" i="9"/>
  <c r="R69" i="9"/>
  <c r="L69" i="9"/>
  <c r="Y72" i="9"/>
  <c r="T72" i="9"/>
  <c r="O72" i="9"/>
  <c r="K72" i="9"/>
  <c r="G72" i="9"/>
  <c r="AA73" i="9"/>
  <c r="W73" i="9"/>
  <c r="S73" i="9"/>
  <c r="O73" i="9"/>
  <c r="K73" i="9"/>
  <c r="G73" i="9"/>
  <c r="AA71" i="9"/>
  <c r="W71" i="9"/>
  <c r="S71" i="9"/>
  <c r="O71" i="9"/>
  <c r="K71" i="9"/>
  <c r="G71" i="9"/>
  <c r="AA160" i="9"/>
  <c r="W160" i="9"/>
  <c r="S160" i="9"/>
  <c r="O160" i="9"/>
  <c r="K160" i="9"/>
  <c r="G160" i="9"/>
  <c r="AA199" i="9"/>
  <c r="W199" i="9"/>
  <c r="S199" i="9"/>
  <c r="O199" i="9"/>
  <c r="K199" i="9"/>
  <c r="G199" i="9"/>
  <c r="AA198" i="9"/>
  <c r="W198" i="9"/>
  <c r="S198" i="9"/>
  <c r="O198" i="9"/>
  <c r="K198" i="9"/>
  <c r="G198" i="9"/>
  <c r="AA12" i="9"/>
  <c r="W12" i="9"/>
  <c r="S12" i="9"/>
  <c r="O12" i="9"/>
  <c r="K12" i="9"/>
  <c r="G12" i="9"/>
  <c r="AA11" i="9"/>
  <c r="W11" i="9"/>
  <c r="Q112" i="9"/>
  <c r="I113" i="9"/>
  <c r="Y221" i="9"/>
  <c r="Q222" i="9"/>
  <c r="I93" i="9"/>
  <c r="Y164" i="9"/>
  <c r="Q161" i="9"/>
  <c r="I133" i="9"/>
  <c r="Y136" i="9"/>
  <c r="Q134" i="9"/>
  <c r="M45" i="9"/>
  <c r="Y46" i="9"/>
  <c r="Q46" i="9"/>
  <c r="I46" i="9"/>
  <c r="Y88" i="9"/>
  <c r="Q88" i="9"/>
  <c r="I88" i="9"/>
  <c r="Y90" i="9"/>
  <c r="Q90" i="9"/>
  <c r="I90" i="9"/>
  <c r="Y89" i="9"/>
  <c r="Q89" i="9"/>
  <c r="I89" i="9"/>
  <c r="Y205" i="9"/>
  <c r="Q205" i="9"/>
  <c r="I205" i="9"/>
  <c r="Y204" i="9"/>
  <c r="Q204" i="9"/>
  <c r="I204" i="9"/>
  <c r="Y3" i="9"/>
  <c r="Q3" i="9"/>
  <c r="I3" i="9"/>
  <c r="Y225" i="9"/>
  <c r="Q225" i="9"/>
  <c r="I225" i="9"/>
  <c r="Y70" i="9"/>
  <c r="Q70" i="9"/>
  <c r="I70" i="9"/>
  <c r="Y69" i="9"/>
  <c r="Q69" i="9"/>
  <c r="J69" i="9"/>
  <c r="AC72" i="9"/>
  <c r="X72" i="9"/>
  <c r="AC113" i="9"/>
  <c r="M221" i="9"/>
  <c r="U25" i="9"/>
  <c r="AC133" i="9"/>
  <c r="M136" i="9"/>
  <c r="H45" i="9"/>
  <c r="N46" i="9"/>
  <c r="V88" i="9"/>
  <c r="N90" i="9"/>
  <c r="V89" i="9"/>
  <c r="N205" i="9"/>
  <c r="V204" i="9"/>
  <c r="N3" i="9"/>
  <c r="V225" i="9"/>
  <c r="E12" i="17"/>
  <c r="N70" i="9"/>
  <c r="V69" i="9"/>
  <c r="I69" i="9"/>
  <c r="V72" i="9"/>
  <c r="P72" i="9"/>
  <c r="J72" i="9"/>
  <c r="AC73" i="9"/>
  <c r="X73" i="9"/>
  <c r="R73" i="9"/>
  <c r="M73" i="9"/>
  <c r="H73" i="9"/>
  <c r="Z71" i="9"/>
  <c r="U71" i="9"/>
  <c r="P71" i="9"/>
  <c r="J71" i="9"/>
  <c r="AC160" i="9"/>
  <c r="X160" i="9"/>
  <c r="R160" i="9"/>
  <c r="M160" i="9"/>
  <c r="H160" i="9"/>
  <c r="Z199" i="9"/>
  <c r="U199" i="9"/>
  <c r="P199" i="9"/>
  <c r="J199" i="9"/>
  <c r="AC198" i="9"/>
  <c r="X198" i="9"/>
  <c r="R198" i="9"/>
  <c r="M198" i="9"/>
  <c r="H198" i="9"/>
  <c r="Z12" i="9"/>
  <c r="U12" i="9"/>
  <c r="P12" i="9"/>
  <c r="J12" i="9"/>
  <c r="AC11" i="9"/>
  <c r="X11" i="9"/>
  <c r="S11" i="9"/>
  <c r="O11" i="9"/>
  <c r="K11" i="9"/>
  <c r="G11" i="9"/>
  <c r="AA15" i="9"/>
  <c r="W15" i="9"/>
  <c r="S15" i="9"/>
  <c r="O15" i="9"/>
  <c r="K15" i="9"/>
  <c r="G15" i="9"/>
  <c r="AA270" i="9"/>
  <c r="W270" i="9"/>
  <c r="S270" i="9"/>
  <c r="O270" i="9"/>
  <c r="K270" i="9"/>
  <c r="G270" i="9"/>
  <c r="AA269" i="9"/>
  <c r="W269" i="9"/>
  <c r="S269" i="9"/>
  <c r="O269" i="9"/>
  <c r="K269" i="9"/>
  <c r="G269" i="9"/>
  <c r="AA248" i="9"/>
  <c r="W248" i="9"/>
  <c r="S248" i="9"/>
  <c r="O248" i="9"/>
  <c r="K248" i="9"/>
  <c r="G248" i="9"/>
  <c r="AA57" i="9"/>
  <c r="W57" i="9"/>
  <c r="S57" i="9"/>
  <c r="O57" i="9"/>
  <c r="K57" i="9"/>
  <c r="G57" i="9"/>
  <c r="AA273" i="9"/>
  <c r="W273" i="9"/>
  <c r="S273" i="9"/>
  <c r="O273" i="9"/>
  <c r="K273" i="9"/>
  <c r="G273" i="9"/>
  <c r="AA261" i="9"/>
  <c r="W261" i="9"/>
  <c r="S261" i="9"/>
  <c r="O261" i="9"/>
  <c r="K261" i="9"/>
  <c r="G261" i="9"/>
  <c r="AA263" i="9"/>
  <c r="W263" i="9"/>
  <c r="S263" i="9"/>
  <c r="O263" i="9"/>
  <c r="K263" i="9"/>
  <c r="G263" i="9"/>
  <c r="AA260" i="9"/>
  <c r="W260" i="9"/>
  <c r="S260" i="9"/>
  <c r="O260" i="9"/>
  <c r="K260" i="9"/>
  <c r="G260" i="9"/>
  <c r="AA218" i="9"/>
  <c r="W218" i="9"/>
  <c r="S218" i="9"/>
  <c r="O218" i="9"/>
  <c r="K218" i="9"/>
  <c r="G218" i="9"/>
  <c r="AA94" i="9"/>
  <c r="W94" i="9"/>
  <c r="S94" i="9"/>
  <c r="O94" i="9"/>
  <c r="K94" i="9"/>
  <c r="G94" i="9"/>
  <c r="AA147" i="9"/>
  <c r="W147" i="9"/>
  <c r="S147" i="9"/>
  <c r="O147" i="9"/>
  <c r="K147" i="9"/>
  <c r="G147" i="9"/>
  <c r="AA144" i="9"/>
  <c r="W144" i="9"/>
  <c r="S144" i="9"/>
  <c r="O144" i="9"/>
  <c r="K144" i="9"/>
  <c r="G144" i="9"/>
  <c r="AA145" i="9"/>
  <c r="W145" i="9"/>
  <c r="S145" i="9"/>
  <c r="O145" i="9"/>
  <c r="K145" i="9"/>
  <c r="G145" i="9"/>
  <c r="AA23" i="9"/>
  <c r="W23" i="9"/>
  <c r="S23" i="9"/>
  <c r="O23" i="9"/>
  <c r="K23" i="9"/>
  <c r="G23" i="9"/>
  <c r="AA22" i="9"/>
  <c r="W22" i="9"/>
  <c r="S22" i="9"/>
  <c r="O22" i="9"/>
  <c r="K22" i="9"/>
  <c r="G22" i="9"/>
  <c r="AA24" i="9"/>
  <c r="W24" i="9"/>
  <c r="S24" i="9"/>
  <c r="O24" i="9"/>
  <c r="K24" i="9"/>
  <c r="G24" i="9"/>
  <c r="AA162" i="9"/>
  <c r="W162" i="9"/>
  <c r="S162" i="9"/>
  <c r="O162" i="9"/>
  <c r="K162" i="9"/>
  <c r="G162" i="9"/>
  <c r="AA131" i="9"/>
  <c r="W131" i="9"/>
  <c r="S131" i="9"/>
  <c r="O131" i="9"/>
  <c r="K131" i="9"/>
  <c r="Y113" i="9"/>
  <c r="I221" i="9"/>
  <c r="Q25" i="9"/>
  <c r="Y133" i="9"/>
  <c r="I136" i="9"/>
  <c r="M46" i="9"/>
  <c r="U88" i="9"/>
  <c r="AC90" i="9"/>
  <c r="M90" i="9"/>
  <c r="U89" i="9"/>
  <c r="AC205" i="9"/>
  <c r="M205" i="9"/>
  <c r="U204" i="9"/>
  <c r="AC3" i="9"/>
  <c r="M3" i="9"/>
  <c r="U225" i="9"/>
  <c r="AC70" i="9"/>
  <c r="M70" i="9"/>
  <c r="U69" i="9"/>
  <c r="H69" i="9"/>
  <c r="U72" i="9"/>
  <c r="N72" i="9"/>
  <c r="I72" i="9"/>
  <c r="AB73" i="9"/>
  <c r="V73" i="9"/>
  <c r="Q73" i="9"/>
  <c r="L73" i="9"/>
  <c r="Y71" i="9"/>
  <c r="T71" i="9"/>
  <c r="N71" i="9"/>
  <c r="I71" i="9"/>
  <c r="AB160" i="9"/>
  <c r="V160" i="9"/>
  <c r="Q160" i="9"/>
  <c r="L160" i="9"/>
  <c r="Y199" i="9"/>
  <c r="T199" i="9"/>
  <c r="N199" i="9"/>
  <c r="I199" i="9"/>
  <c r="AB198" i="9"/>
  <c r="V198" i="9"/>
  <c r="Q198" i="9"/>
  <c r="L198" i="9"/>
  <c r="Y12" i="9"/>
  <c r="T12" i="9"/>
  <c r="N12" i="9"/>
  <c r="I12" i="9"/>
  <c r="AB11" i="9"/>
  <c r="V11" i="9"/>
  <c r="R11" i="9"/>
  <c r="N11" i="9"/>
  <c r="J11" i="9"/>
  <c r="Z15" i="9"/>
  <c r="V15" i="9"/>
  <c r="R15" i="9"/>
  <c r="N15" i="9"/>
  <c r="J15" i="9"/>
  <c r="Z270" i="9"/>
  <c r="V270" i="9"/>
  <c r="R270" i="9"/>
  <c r="N270" i="9"/>
  <c r="J270" i="9"/>
  <c r="Z269" i="9"/>
  <c r="V269" i="9"/>
  <c r="R269" i="9"/>
  <c r="N269" i="9"/>
  <c r="J269" i="9"/>
  <c r="Z248" i="9"/>
  <c r="V248" i="9"/>
  <c r="R248" i="9"/>
  <c r="N248" i="9"/>
  <c r="J248" i="9"/>
  <c r="Z57" i="9"/>
  <c r="V57" i="9"/>
  <c r="R57" i="9"/>
  <c r="N57" i="9"/>
  <c r="J57" i="9"/>
  <c r="Z273" i="9"/>
  <c r="V273" i="9"/>
  <c r="R273" i="9"/>
  <c r="N273" i="9"/>
  <c r="J273" i="9"/>
  <c r="Z261" i="9"/>
  <c r="V261" i="9"/>
  <c r="R261" i="9"/>
  <c r="N261" i="9"/>
  <c r="J261" i="9"/>
  <c r="Z263" i="9"/>
  <c r="V263" i="9"/>
  <c r="R263" i="9"/>
  <c r="N263" i="9"/>
  <c r="J263" i="9"/>
  <c r="Z260" i="9"/>
  <c r="V260" i="9"/>
  <c r="R260" i="9"/>
  <c r="N260" i="9"/>
  <c r="J260" i="9"/>
  <c r="Z218" i="9"/>
  <c r="V218" i="9"/>
  <c r="R218" i="9"/>
  <c r="N218" i="9"/>
  <c r="J218" i="9"/>
  <c r="Z94" i="9"/>
  <c r="V94" i="9"/>
  <c r="R94" i="9"/>
  <c r="N94" i="9"/>
  <c r="J94" i="9"/>
  <c r="Z147" i="9"/>
  <c r="V147" i="9"/>
  <c r="R147" i="9"/>
  <c r="N147" i="9"/>
  <c r="J147" i="9"/>
  <c r="Z144" i="9"/>
  <c r="V144" i="9"/>
  <c r="R144" i="9"/>
  <c r="N144" i="9"/>
  <c r="J144" i="9"/>
  <c r="Z145" i="9"/>
  <c r="V145" i="9"/>
  <c r="R145" i="9"/>
  <c r="N145" i="9"/>
  <c r="J145" i="9"/>
  <c r="Z23" i="9"/>
  <c r="V23" i="9"/>
  <c r="R23" i="9"/>
  <c r="N23" i="9"/>
  <c r="J23" i="9"/>
  <c r="Z22" i="9"/>
  <c r="V22" i="9"/>
  <c r="R22" i="9"/>
  <c r="N22" i="9"/>
  <c r="J22" i="9"/>
  <c r="Z24" i="9"/>
  <c r="V24" i="9"/>
  <c r="R24" i="9"/>
  <c r="N24" i="9"/>
  <c r="J24" i="9"/>
  <c r="U262" i="9"/>
  <c r="M164" i="9"/>
  <c r="AC45" i="9"/>
  <c r="V90" i="9"/>
  <c r="N89" i="9"/>
  <c r="V3" i="9"/>
  <c r="N225" i="9"/>
  <c r="AB72" i="9"/>
  <c r="M72" i="9"/>
  <c r="Z73" i="9"/>
  <c r="P73" i="9"/>
  <c r="AC71" i="9"/>
  <c r="R71" i="9"/>
  <c r="H71" i="9"/>
  <c r="U160" i="9"/>
  <c r="J160" i="9"/>
  <c r="X199" i="9"/>
  <c r="M199" i="9"/>
  <c r="Z198" i="9"/>
  <c r="P198" i="9"/>
  <c r="AC12" i="9"/>
  <c r="R12" i="9"/>
  <c r="H12" i="9"/>
  <c r="U11" i="9"/>
  <c r="M11" i="9"/>
  <c r="AC15" i="9"/>
  <c r="U15" i="9"/>
  <c r="M15" i="9"/>
  <c r="AC270" i="9"/>
  <c r="U270" i="9"/>
  <c r="M270" i="9"/>
  <c r="AC269" i="9"/>
  <c r="U269" i="9"/>
  <c r="M269" i="9"/>
  <c r="AC248" i="9"/>
  <c r="U248" i="9"/>
  <c r="M248" i="9"/>
  <c r="AC57" i="9"/>
  <c r="U57" i="9"/>
  <c r="M57" i="9"/>
  <c r="AC273" i="9"/>
  <c r="U273" i="9"/>
  <c r="M273" i="9"/>
  <c r="AC261" i="9"/>
  <c r="U261" i="9"/>
  <c r="M261" i="9"/>
  <c r="AC263" i="9"/>
  <c r="U263" i="9"/>
  <c r="M263" i="9"/>
  <c r="AC260" i="9"/>
  <c r="U260" i="9"/>
  <c r="M260" i="9"/>
  <c r="AC218" i="9"/>
  <c r="U218" i="9"/>
  <c r="M218" i="9"/>
  <c r="AC94" i="9"/>
  <c r="U94" i="9"/>
  <c r="M94" i="9"/>
  <c r="AC147" i="9"/>
  <c r="U147" i="9"/>
  <c r="M147" i="9"/>
  <c r="AC144" i="9"/>
  <c r="U144" i="9"/>
  <c r="M144" i="9"/>
  <c r="AC145" i="9"/>
  <c r="U145" i="9"/>
  <c r="M145" i="9"/>
  <c r="AC23" i="9"/>
  <c r="U23" i="9"/>
  <c r="M23" i="9"/>
  <c r="AC22" i="9"/>
  <c r="U22" i="9"/>
  <c r="M22" i="9"/>
  <c r="AC24" i="9"/>
  <c r="U24" i="9"/>
  <c r="M24" i="9"/>
  <c r="Y162" i="9"/>
  <c r="T162" i="9"/>
  <c r="N162" i="9"/>
  <c r="I162" i="9"/>
  <c r="AB131" i="9"/>
  <c r="V131" i="9"/>
  <c r="Q131" i="9"/>
  <c r="L131" i="9"/>
  <c r="G131" i="9"/>
  <c r="AA42" i="9"/>
  <c r="W42" i="9"/>
  <c r="S42" i="9"/>
  <c r="O42" i="9"/>
  <c r="K42" i="9"/>
  <c r="G42" i="9"/>
  <c r="AA43" i="9"/>
  <c r="W43" i="9"/>
  <c r="S43" i="9"/>
  <c r="O43" i="9"/>
  <c r="K43" i="9"/>
  <c r="G43" i="9"/>
  <c r="AA106" i="9"/>
  <c r="W106" i="9"/>
  <c r="S106" i="9"/>
  <c r="O106" i="9"/>
  <c r="K106" i="9"/>
  <c r="G106" i="9"/>
  <c r="AA107" i="9"/>
  <c r="W107" i="9"/>
  <c r="S107" i="9"/>
  <c r="O107" i="9"/>
  <c r="K107" i="9"/>
  <c r="G107" i="9"/>
  <c r="AA158" i="9"/>
  <c r="W158" i="9"/>
  <c r="S158" i="9"/>
  <c r="O158" i="9"/>
  <c r="K158" i="9"/>
  <c r="G158" i="9"/>
  <c r="AA159" i="9"/>
  <c r="W159" i="9"/>
  <c r="S159" i="9"/>
  <c r="O159" i="9"/>
  <c r="K159" i="9"/>
  <c r="G159" i="9"/>
  <c r="AA18" i="9"/>
  <c r="W18" i="9"/>
  <c r="S18" i="9"/>
  <c r="O18" i="9"/>
  <c r="K18" i="9"/>
  <c r="G18" i="9"/>
  <c r="AA19" i="9"/>
  <c r="W19" i="9"/>
  <c r="S19" i="9"/>
  <c r="O19" i="9"/>
  <c r="K19" i="9"/>
  <c r="G19" i="9"/>
  <c r="AA235" i="9"/>
  <c r="W235" i="9"/>
  <c r="S235" i="9"/>
  <c r="O235" i="9"/>
  <c r="K235" i="9"/>
  <c r="G235" i="9"/>
  <c r="AA234" i="9"/>
  <c r="W234" i="9"/>
  <c r="S234" i="9"/>
  <c r="O234" i="9"/>
  <c r="K234" i="9"/>
  <c r="G234" i="9"/>
  <c r="AA76" i="9"/>
  <c r="W76" i="9"/>
  <c r="S76" i="9"/>
  <c r="O76" i="9"/>
  <c r="K76" i="9"/>
  <c r="G76" i="9"/>
  <c r="AA79" i="9"/>
  <c r="W79" i="9"/>
  <c r="S79" i="9"/>
  <c r="O79" i="9"/>
  <c r="K79" i="9"/>
  <c r="G79" i="9"/>
  <c r="Q262" i="9"/>
  <c r="I164" i="9"/>
  <c r="Y45" i="9"/>
  <c r="AC88" i="9"/>
  <c r="U90" i="9"/>
  <c r="M89" i="9"/>
  <c r="AC204" i="9"/>
  <c r="U3" i="9"/>
  <c r="M225" i="9"/>
  <c r="AC69" i="9"/>
  <c r="Z72" i="9"/>
  <c r="L72" i="9"/>
  <c r="Y73" i="9"/>
  <c r="N73" i="9"/>
  <c r="AB71" i="9"/>
  <c r="Q71" i="9"/>
  <c r="T160" i="9"/>
  <c r="I160" i="9"/>
  <c r="V199" i="9"/>
  <c r="L199" i="9"/>
  <c r="Y198" i="9"/>
  <c r="N198" i="9"/>
  <c r="AB12" i="9"/>
  <c r="Q12" i="9"/>
  <c r="T11" i="9"/>
  <c r="L11" i="9"/>
  <c r="AB15" i="9"/>
  <c r="T15" i="9"/>
  <c r="L15" i="9"/>
  <c r="AB270" i="9"/>
  <c r="T270" i="9"/>
  <c r="L270" i="9"/>
  <c r="AB269" i="9"/>
  <c r="T269" i="9"/>
  <c r="L269" i="9"/>
  <c r="AB248" i="9"/>
  <c r="T248" i="9"/>
  <c r="L248" i="9"/>
  <c r="AB57" i="9"/>
  <c r="T57" i="9"/>
  <c r="L57" i="9"/>
  <c r="AB273" i="9"/>
  <c r="T273" i="9"/>
  <c r="L273" i="9"/>
  <c r="AB261" i="9"/>
  <c r="T261" i="9"/>
  <c r="L261" i="9"/>
  <c r="AB263" i="9"/>
  <c r="T263" i="9"/>
  <c r="L263" i="9"/>
  <c r="AB260" i="9"/>
  <c r="T260" i="9"/>
  <c r="L260" i="9"/>
  <c r="AB218" i="9"/>
  <c r="T218" i="9"/>
  <c r="L218" i="9"/>
  <c r="AB94" i="9"/>
  <c r="T94" i="9"/>
  <c r="L94" i="9"/>
  <c r="AB147" i="9"/>
  <c r="T147" i="9"/>
  <c r="L147" i="9"/>
  <c r="AB144" i="9"/>
  <c r="T144" i="9"/>
  <c r="L144" i="9"/>
  <c r="AB145" i="9"/>
  <c r="T145" i="9"/>
  <c r="L145" i="9"/>
  <c r="AB23" i="9"/>
  <c r="T23" i="9"/>
  <c r="L23" i="9"/>
  <c r="AB22" i="9"/>
  <c r="T22" i="9"/>
  <c r="L22" i="9"/>
  <c r="AB24" i="9"/>
  <c r="T24" i="9"/>
  <c r="L24" i="9"/>
  <c r="AC162" i="9"/>
  <c r="X162" i="9"/>
  <c r="R162" i="9"/>
  <c r="M162" i="9"/>
  <c r="H162" i="9"/>
  <c r="Z131" i="9"/>
  <c r="U131" i="9"/>
  <c r="P131" i="9"/>
  <c r="J131" i="9"/>
  <c r="E10" i="17"/>
  <c r="Z42" i="9"/>
  <c r="V42" i="9"/>
  <c r="R42" i="9"/>
  <c r="N42" i="9"/>
  <c r="J42" i="9"/>
  <c r="Z43" i="9"/>
  <c r="V43" i="9"/>
  <c r="R43" i="9"/>
  <c r="N43" i="9"/>
  <c r="J43" i="9"/>
  <c r="Z106" i="9"/>
  <c r="V106" i="9"/>
  <c r="R106" i="9"/>
  <c r="N106" i="9"/>
  <c r="J106" i="9"/>
  <c r="Z107" i="9"/>
  <c r="V107" i="9"/>
  <c r="R107" i="9"/>
  <c r="N107" i="9"/>
  <c r="J107" i="9"/>
  <c r="Z158" i="9"/>
  <c r="V158" i="9"/>
  <c r="R158" i="9"/>
  <c r="N158" i="9"/>
  <c r="J158" i="9"/>
  <c r="Z159" i="9"/>
  <c r="V159" i="9"/>
  <c r="R159" i="9"/>
  <c r="N159" i="9"/>
  <c r="J159" i="9"/>
  <c r="Z18" i="9"/>
  <c r="V18" i="9"/>
  <c r="R18" i="9"/>
  <c r="N18" i="9"/>
  <c r="J18" i="9"/>
  <c r="Z19" i="9"/>
  <c r="V19" i="9"/>
  <c r="R19" i="9"/>
  <c r="N19" i="9"/>
  <c r="J19" i="9"/>
  <c r="Z235" i="9"/>
  <c r="V235" i="9"/>
  <c r="R235" i="9"/>
  <c r="N235" i="9"/>
  <c r="J235" i="9"/>
  <c r="Z234" i="9"/>
  <c r="V234" i="9"/>
  <c r="R234" i="9"/>
  <c r="N234" i="9"/>
  <c r="J234" i="9"/>
  <c r="Z76" i="9"/>
  <c r="V76" i="9"/>
  <c r="R76" i="9"/>
  <c r="N76" i="9"/>
  <c r="J76" i="9"/>
  <c r="Z79" i="9"/>
  <c r="V79" i="9"/>
  <c r="R79" i="9"/>
  <c r="N79" i="9"/>
  <c r="J79" i="9"/>
  <c r="Z74" i="9"/>
  <c r="V74" i="9"/>
  <c r="R74" i="9"/>
  <c r="N74" i="9"/>
  <c r="J74" i="9"/>
  <c r="Z78" i="9"/>
  <c r="V78" i="9"/>
  <c r="R78" i="9"/>
  <c r="AC93" i="9"/>
  <c r="U135" i="9"/>
  <c r="T29" i="17" s="1"/>
  <c r="V46" i="9"/>
  <c r="N88" i="9"/>
  <c r="V205" i="9"/>
  <c r="N204" i="9"/>
  <c r="V70" i="9"/>
  <c r="N69" i="9"/>
  <c r="R72" i="9"/>
  <c r="H72" i="9"/>
  <c r="U73" i="9"/>
  <c r="J73" i="9"/>
  <c r="X71" i="9"/>
  <c r="M71" i="9"/>
  <c r="Z160" i="9"/>
  <c r="P160" i="9"/>
  <c r="AC199" i="9"/>
  <c r="R199" i="9"/>
  <c r="H199" i="9"/>
  <c r="U198" i="9"/>
  <c r="J198" i="9"/>
  <c r="X12" i="9"/>
  <c r="M12" i="9"/>
  <c r="Z11" i="9"/>
  <c r="Q11" i="9"/>
  <c r="I11" i="9"/>
  <c r="Y15" i="9"/>
  <c r="Q15" i="9"/>
  <c r="I15" i="9"/>
  <c r="Y270" i="9"/>
  <c r="Q270" i="9"/>
  <c r="I270" i="9"/>
  <c r="Y269" i="9"/>
  <c r="Q269" i="9"/>
  <c r="I269" i="9"/>
  <c r="Y248" i="9"/>
  <c r="Q248" i="9"/>
  <c r="I248" i="9"/>
  <c r="Y57" i="9"/>
  <c r="Q57" i="9"/>
  <c r="I57" i="9"/>
  <c r="Y273" i="9"/>
  <c r="Q273" i="9"/>
  <c r="I273" i="9"/>
  <c r="Y261" i="9"/>
  <c r="Q261" i="9"/>
  <c r="I261" i="9"/>
  <c r="Y263" i="9"/>
  <c r="Q263" i="9"/>
  <c r="I263" i="9"/>
  <c r="Y260" i="9"/>
  <c r="Q260" i="9"/>
  <c r="I260" i="9"/>
  <c r="Y218" i="9"/>
  <c r="Q218" i="9"/>
  <c r="I218" i="9"/>
  <c r="Y94" i="9"/>
  <c r="Q94" i="9"/>
  <c r="I94" i="9"/>
  <c r="Y147" i="9"/>
  <c r="Q147" i="9"/>
  <c r="I147" i="9"/>
  <c r="Y144" i="9"/>
  <c r="Q144" i="9"/>
  <c r="I144" i="9"/>
  <c r="Y145" i="9"/>
  <c r="Q145" i="9"/>
  <c r="I145" i="9"/>
  <c r="Y23" i="9"/>
  <c r="Q23" i="9"/>
  <c r="I23" i="9"/>
  <c r="Y22" i="9"/>
  <c r="Q22" i="9"/>
  <c r="I22" i="9"/>
  <c r="Y24" i="9"/>
  <c r="Q24" i="9"/>
  <c r="I24" i="9"/>
  <c r="AB162" i="9"/>
  <c r="V162" i="9"/>
  <c r="Q162" i="9"/>
  <c r="L162" i="9"/>
  <c r="Y131" i="9"/>
  <c r="T131" i="9"/>
  <c r="N131" i="9"/>
  <c r="Y93" i="9"/>
  <c r="AC89" i="9"/>
  <c r="U70" i="9"/>
  <c r="T73" i="9"/>
  <c r="Y160" i="9"/>
  <c r="L12" i="9"/>
  <c r="X15" i="9"/>
  <c r="P270" i="9"/>
  <c r="H269" i="9"/>
  <c r="X57" i="9"/>
  <c r="P273" i="9"/>
  <c r="H261" i="9"/>
  <c r="X260" i="9"/>
  <c r="P218" i="9"/>
  <c r="H94" i="9"/>
  <c r="X144" i="9"/>
  <c r="P145" i="9"/>
  <c r="H23" i="9"/>
  <c r="X24" i="9"/>
  <c r="U162" i="9"/>
  <c r="X131" i="9"/>
  <c r="H131" i="9"/>
  <c r="X42" i="9"/>
  <c r="P42" i="9"/>
  <c r="H42" i="9"/>
  <c r="X43" i="9"/>
  <c r="P43" i="9"/>
  <c r="H43" i="9"/>
  <c r="X106" i="9"/>
  <c r="P106" i="9"/>
  <c r="H106" i="9"/>
  <c r="X107" i="9"/>
  <c r="P107" i="9"/>
  <c r="H107" i="9"/>
  <c r="X158" i="9"/>
  <c r="P158" i="9"/>
  <c r="H158" i="9"/>
  <c r="X159" i="9"/>
  <c r="P159" i="9"/>
  <c r="H159" i="9"/>
  <c r="X18" i="9"/>
  <c r="P18" i="9"/>
  <c r="H18" i="9"/>
  <c r="X19" i="9"/>
  <c r="P19" i="9"/>
  <c r="H19" i="9"/>
  <c r="X235" i="9"/>
  <c r="P235" i="9"/>
  <c r="H235" i="9"/>
  <c r="X234" i="9"/>
  <c r="P234" i="9"/>
  <c r="H234" i="9"/>
  <c r="X76" i="9"/>
  <c r="P76" i="9"/>
  <c r="H76" i="9"/>
  <c r="X79" i="9"/>
  <c r="P79" i="9"/>
  <c r="H79" i="9"/>
  <c r="Y74" i="9"/>
  <c r="T74" i="9"/>
  <c r="O74" i="9"/>
  <c r="I74" i="9"/>
  <c r="AB78" i="9"/>
  <c r="W78" i="9"/>
  <c r="Q78" i="9"/>
  <c r="M78" i="9"/>
  <c r="I78" i="9"/>
  <c r="AC206" i="9"/>
  <c r="Y206" i="9"/>
  <c r="U206" i="9"/>
  <c r="Q206" i="9"/>
  <c r="M206" i="9"/>
  <c r="I206" i="9"/>
  <c r="AC208" i="9"/>
  <c r="Y208" i="9"/>
  <c r="U208" i="9"/>
  <c r="Q208" i="9"/>
  <c r="M208" i="9"/>
  <c r="I208" i="9"/>
  <c r="AC36" i="9"/>
  <c r="Y36" i="9"/>
  <c r="U36" i="9"/>
  <c r="Q36" i="9"/>
  <c r="M36" i="9"/>
  <c r="I36" i="9"/>
  <c r="AC32" i="9"/>
  <c r="Y32" i="9"/>
  <c r="U32" i="9"/>
  <c r="Q32" i="9"/>
  <c r="M32" i="9"/>
  <c r="I32" i="9"/>
  <c r="AC34" i="9"/>
  <c r="Y34" i="9"/>
  <c r="U34" i="9"/>
  <c r="Q34" i="9"/>
  <c r="M34" i="9"/>
  <c r="I34" i="9"/>
  <c r="AC4" i="9"/>
  <c r="Y4" i="9"/>
  <c r="U4" i="9"/>
  <c r="Q4" i="9"/>
  <c r="M4" i="9"/>
  <c r="I4" i="9"/>
  <c r="AC226" i="9"/>
  <c r="Y226" i="9"/>
  <c r="U226" i="9"/>
  <c r="Q226" i="9"/>
  <c r="M226" i="9"/>
  <c r="I226" i="9"/>
  <c r="AC228" i="9"/>
  <c r="Y228" i="9"/>
  <c r="U228" i="9"/>
  <c r="Q228" i="9"/>
  <c r="M228" i="9"/>
  <c r="I228" i="9"/>
  <c r="AC227" i="9"/>
  <c r="Y227" i="9"/>
  <c r="U227" i="9"/>
  <c r="Q227" i="9"/>
  <c r="M227" i="9"/>
  <c r="I227" i="9"/>
  <c r="AC179" i="9"/>
  <c r="Y179" i="9"/>
  <c r="X28" i="17" s="1"/>
  <c r="U179" i="9"/>
  <c r="Q179" i="9"/>
  <c r="M179" i="9"/>
  <c r="I179" i="9"/>
  <c r="AC177" i="9"/>
  <c r="Y177" i="9"/>
  <c r="U177" i="9"/>
  <c r="Q177" i="9"/>
  <c r="M177" i="9"/>
  <c r="I177" i="9"/>
  <c r="AC180" i="9"/>
  <c r="Y180" i="9"/>
  <c r="U180" i="9"/>
  <c r="Q180" i="9"/>
  <c r="M180" i="9"/>
  <c r="I180" i="9"/>
  <c r="AC178" i="9"/>
  <c r="Y178" i="9"/>
  <c r="U178" i="9"/>
  <c r="Q178" i="9"/>
  <c r="M178" i="9"/>
  <c r="I178" i="9"/>
  <c r="AC268" i="9"/>
  <c r="Y268" i="9"/>
  <c r="U268" i="9"/>
  <c r="Q268" i="9"/>
  <c r="M268" i="9"/>
  <c r="I268" i="9"/>
  <c r="AC246" i="9"/>
  <c r="Y246" i="9"/>
  <c r="U246" i="9"/>
  <c r="Q246" i="9"/>
  <c r="M246" i="9"/>
  <c r="I246" i="9"/>
  <c r="AC27" i="9"/>
  <c r="Y27" i="9"/>
  <c r="U27" i="9"/>
  <c r="Q27" i="9"/>
  <c r="M27" i="9"/>
  <c r="I27" i="9"/>
  <c r="AC28" i="9"/>
  <c r="Y28" i="9"/>
  <c r="U28" i="9"/>
  <c r="Q28" i="9"/>
  <c r="M28" i="9"/>
  <c r="I28" i="9"/>
  <c r="AC220" i="9"/>
  <c r="Q135" i="9"/>
  <c r="P29" i="17" s="1"/>
  <c r="U205" i="9"/>
  <c r="M69" i="9"/>
  <c r="I73" i="9"/>
  <c r="N160" i="9"/>
  <c r="T198" i="9"/>
  <c r="Y11" i="9"/>
  <c r="P15" i="9"/>
  <c r="H270" i="9"/>
  <c r="X248" i="9"/>
  <c r="P57" i="9"/>
  <c r="H273" i="9"/>
  <c r="X263" i="9"/>
  <c r="P260" i="9"/>
  <c r="H218" i="9"/>
  <c r="X147" i="9"/>
  <c r="P144" i="9"/>
  <c r="H145" i="9"/>
  <c r="X22" i="9"/>
  <c r="P24" i="9"/>
  <c r="P162" i="9"/>
  <c r="R131" i="9"/>
  <c r="AC42" i="9"/>
  <c r="U42" i="9"/>
  <c r="M42" i="9"/>
  <c r="AC43" i="9"/>
  <c r="U43" i="9"/>
  <c r="M43" i="9"/>
  <c r="AC106" i="9"/>
  <c r="U106" i="9"/>
  <c r="M106" i="9"/>
  <c r="AC107" i="9"/>
  <c r="U107" i="9"/>
  <c r="M107" i="9"/>
  <c r="AC158" i="9"/>
  <c r="U158" i="9"/>
  <c r="M158" i="9"/>
  <c r="AC159" i="9"/>
  <c r="U159" i="9"/>
  <c r="M159" i="9"/>
  <c r="AC18" i="9"/>
  <c r="U18" i="9"/>
  <c r="M18" i="9"/>
  <c r="AC19" i="9"/>
  <c r="U19" i="9"/>
  <c r="M19" i="9"/>
  <c r="AC235" i="9"/>
  <c r="U235" i="9"/>
  <c r="M235" i="9"/>
  <c r="AC234" i="9"/>
  <c r="U234" i="9"/>
  <c r="M234" i="9"/>
  <c r="AC76" i="9"/>
  <c r="U76" i="9"/>
  <c r="M76" i="9"/>
  <c r="AC79" i="9"/>
  <c r="U79" i="9"/>
  <c r="M79" i="9"/>
  <c r="AC74" i="9"/>
  <c r="X74" i="9"/>
  <c r="S74" i="9"/>
  <c r="M74" i="9"/>
  <c r="H74" i="9"/>
  <c r="AA78" i="9"/>
  <c r="U78" i="9"/>
  <c r="P78" i="9"/>
  <c r="L78" i="9"/>
  <c r="H78" i="9"/>
  <c r="AB206" i="9"/>
  <c r="X206" i="9"/>
  <c r="T206" i="9"/>
  <c r="P206" i="9"/>
  <c r="L206" i="9"/>
  <c r="H206" i="9"/>
  <c r="AB208" i="9"/>
  <c r="X208" i="9"/>
  <c r="T208" i="9"/>
  <c r="P208" i="9"/>
  <c r="L208" i="9"/>
  <c r="H208" i="9"/>
  <c r="AB36" i="9"/>
  <c r="X36" i="9"/>
  <c r="T36" i="9"/>
  <c r="P36" i="9"/>
  <c r="L36" i="9"/>
  <c r="H36" i="9"/>
  <c r="AB32" i="9"/>
  <c r="X32" i="9"/>
  <c r="T32" i="9"/>
  <c r="P32" i="9"/>
  <c r="L32" i="9"/>
  <c r="H32" i="9"/>
  <c r="AB34" i="9"/>
  <c r="X34" i="9"/>
  <c r="T34" i="9"/>
  <c r="P34" i="9"/>
  <c r="L34" i="9"/>
  <c r="H34" i="9"/>
  <c r="U46" i="9"/>
  <c r="M204" i="9"/>
  <c r="Q72" i="9"/>
  <c r="V71" i="9"/>
  <c r="AB199" i="9"/>
  <c r="I198" i="9"/>
  <c r="P11" i="9"/>
  <c r="H15" i="9"/>
  <c r="X269" i="9"/>
  <c r="P248" i="9"/>
  <c r="H57" i="9"/>
  <c r="X261" i="9"/>
  <c r="P263" i="9"/>
  <c r="H260" i="9"/>
  <c r="X94" i="9"/>
  <c r="P147" i="9"/>
  <c r="H144" i="9"/>
  <c r="X23" i="9"/>
  <c r="P22" i="9"/>
  <c r="H24" i="9"/>
  <c r="J162" i="9"/>
  <c r="M131" i="9"/>
  <c r="AB42" i="9"/>
  <c r="T42" i="9"/>
  <c r="L42" i="9"/>
  <c r="AB43" i="9"/>
  <c r="T43" i="9"/>
  <c r="L43" i="9"/>
  <c r="AB106" i="9"/>
  <c r="T106" i="9"/>
  <c r="L106" i="9"/>
  <c r="AB107" i="9"/>
  <c r="T107" i="9"/>
  <c r="L107" i="9"/>
  <c r="AB158" i="9"/>
  <c r="T158" i="9"/>
  <c r="L158" i="9"/>
  <c r="AB159" i="9"/>
  <c r="T159" i="9"/>
  <c r="L159" i="9"/>
  <c r="AB18" i="9"/>
  <c r="T18" i="9"/>
  <c r="L18" i="9"/>
  <c r="AB19" i="9"/>
  <c r="T19" i="9"/>
  <c r="L19" i="9"/>
  <c r="AB235" i="9"/>
  <c r="T235" i="9"/>
  <c r="L235" i="9"/>
  <c r="AB234" i="9"/>
  <c r="T234" i="9"/>
  <c r="L234" i="9"/>
  <c r="AB76" i="9"/>
  <c r="T76" i="9"/>
  <c r="L76" i="9"/>
  <c r="AB79" i="9"/>
  <c r="T79" i="9"/>
  <c r="L79" i="9"/>
  <c r="AB74" i="9"/>
  <c r="W74" i="9"/>
  <c r="Q74" i="9"/>
  <c r="L74" i="9"/>
  <c r="G74" i="9"/>
  <c r="Y78" i="9"/>
  <c r="T78" i="9"/>
  <c r="O78" i="9"/>
  <c r="K78" i="9"/>
  <c r="G78" i="9"/>
  <c r="AA206" i="9"/>
  <c r="W206" i="9"/>
  <c r="S206" i="9"/>
  <c r="O206" i="9"/>
  <c r="K206" i="9"/>
  <c r="G206" i="9"/>
  <c r="AA208" i="9"/>
  <c r="W208" i="9"/>
  <c r="S208" i="9"/>
  <c r="O208" i="9"/>
  <c r="K208" i="9"/>
  <c r="G208" i="9"/>
  <c r="AA36" i="9"/>
  <c r="W36" i="9"/>
  <c r="S36" i="9"/>
  <c r="O36" i="9"/>
  <c r="K36" i="9"/>
  <c r="G36" i="9"/>
  <c r="AA32" i="9"/>
  <c r="W32" i="9"/>
  <c r="S32" i="9"/>
  <c r="O32" i="9"/>
  <c r="K32" i="9"/>
  <c r="G32" i="9"/>
  <c r="AA34" i="9"/>
  <c r="W34" i="9"/>
  <c r="S34" i="9"/>
  <c r="O34" i="9"/>
  <c r="K34" i="9"/>
  <c r="G34" i="9"/>
  <c r="AA4" i="9"/>
  <c r="W4" i="9"/>
  <c r="S4" i="9"/>
  <c r="O4" i="9"/>
  <c r="K4" i="9"/>
  <c r="G4" i="9"/>
  <c r="AA226" i="9"/>
  <c r="W226" i="9"/>
  <c r="S226" i="9"/>
  <c r="O226" i="9"/>
  <c r="K226" i="9"/>
  <c r="G226" i="9"/>
  <c r="AA228" i="9"/>
  <c r="W228" i="9"/>
  <c r="S228" i="9"/>
  <c r="O228" i="9"/>
  <c r="K228" i="9"/>
  <c r="G228" i="9"/>
  <c r="AA227" i="9"/>
  <c r="W227" i="9"/>
  <c r="S227" i="9"/>
  <c r="O227" i="9"/>
  <c r="K227" i="9"/>
  <c r="G227" i="9"/>
  <c r="AA179" i="9"/>
  <c r="W179" i="9"/>
  <c r="S179" i="9"/>
  <c r="O179" i="9"/>
  <c r="N28" i="17" s="1"/>
  <c r="K179" i="9"/>
  <c r="G179" i="9"/>
  <c r="AA177" i="9"/>
  <c r="W177" i="9"/>
  <c r="S177" i="9"/>
  <c r="O177" i="9"/>
  <c r="K177" i="9"/>
  <c r="G177" i="9"/>
  <c r="AA180" i="9"/>
  <c r="W180" i="9"/>
  <c r="S180" i="9"/>
  <c r="O180" i="9"/>
  <c r="K180" i="9"/>
  <c r="G180" i="9"/>
  <c r="AA178" i="9"/>
  <c r="W178" i="9"/>
  <c r="S178" i="9"/>
  <c r="O178" i="9"/>
  <c r="K178" i="9"/>
  <c r="G178" i="9"/>
  <c r="AA268" i="9"/>
  <c r="W268" i="9"/>
  <c r="S268" i="9"/>
  <c r="O268" i="9"/>
  <c r="K268" i="9"/>
  <c r="G268" i="9"/>
  <c r="AA246" i="9"/>
  <c r="W246" i="9"/>
  <c r="S246" i="9"/>
  <c r="O246" i="9"/>
  <c r="K246" i="9"/>
  <c r="G246" i="9"/>
  <c r="AA27" i="9"/>
  <c r="W27" i="9"/>
  <c r="S27" i="9"/>
  <c r="O27" i="9"/>
  <c r="K27" i="9"/>
  <c r="G27" i="9"/>
  <c r="AA28" i="9"/>
  <c r="W28" i="9"/>
  <c r="S28" i="9"/>
  <c r="O28" i="9"/>
  <c r="K28" i="9"/>
  <c r="G28" i="9"/>
  <c r="M88" i="9"/>
  <c r="Q199" i="9"/>
  <c r="P269" i="9"/>
  <c r="H263" i="9"/>
  <c r="X145" i="9"/>
  <c r="AC131" i="9"/>
  <c r="I42" i="9"/>
  <c r="Y106" i="9"/>
  <c r="Q107" i="9"/>
  <c r="I158" i="9"/>
  <c r="Y18" i="9"/>
  <c r="Q19" i="9"/>
  <c r="I235" i="9"/>
  <c r="Y76" i="9"/>
  <c r="Q79" i="9"/>
  <c r="P74" i="9"/>
  <c r="S78" i="9"/>
  <c r="Z206" i="9"/>
  <c r="J206" i="9"/>
  <c r="R208" i="9"/>
  <c r="Z36" i="9"/>
  <c r="J36" i="9"/>
  <c r="R32" i="9"/>
  <c r="Z34" i="9"/>
  <c r="J34" i="9"/>
  <c r="X4" i="9"/>
  <c r="P4" i="9"/>
  <c r="H4" i="9"/>
  <c r="X226" i="9"/>
  <c r="P226" i="9"/>
  <c r="H226" i="9"/>
  <c r="X228" i="9"/>
  <c r="P228" i="9"/>
  <c r="H228" i="9"/>
  <c r="X227" i="9"/>
  <c r="P227" i="9"/>
  <c r="H227" i="9"/>
  <c r="X179" i="9"/>
  <c r="P179" i="9"/>
  <c r="H179" i="9"/>
  <c r="X177" i="9"/>
  <c r="P177" i="9"/>
  <c r="H177" i="9"/>
  <c r="X180" i="9"/>
  <c r="P180" i="9"/>
  <c r="H180" i="9"/>
  <c r="X178" i="9"/>
  <c r="P178" i="9"/>
  <c r="H178" i="9"/>
  <c r="X268" i="9"/>
  <c r="P268" i="9"/>
  <c r="H268" i="9"/>
  <c r="X246" i="9"/>
  <c r="P246" i="9"/>
  <c r="H246" i="9"/>
  <c r="X27" i="9"/>
  <c r="P27" i="9"/>
  <c r="H27" i="9"/>
  <c r="X28" i="9"/>
  <c r="P28" i="9"/>
  <c r="H28" i="9"/>
  <c r="Z220" i="9"/>
  <c r="V220" i="9"/>
  <c r="R220" i="9"/>
  <c r="N220" i="9"/>
  <c r="J220" i="9"/>
  <c r="Z219" i="9"/>
  <c r="V219" i="9"/>
  <c r="R219" i="9"/>
  <c r="N219" i="9"/>
  <c r="J219" i="9"/>
  <c r="Z167" i="9"/>
  <c r="V167" i="9"/>
  <c r="R167" i="9"/>
  <c r="N167" i="9"/>
  <c r="J167" i="9"/>
  <c r="Z166" i="9"/>
  <c r="V166" i="9"/>
  <c r="R166" i="9"/>
  <c r="N166" i="9"/>
  <c r="J166" i="9"/>
  <c r="Z92" i="9"/>
  <c r="V92" i="9"/>
  <c r="R92" i="9"/>
  <c r="N92" i="9"/>
  <c r="J92" i="9"/>
  <c r="Z50" i="9"/>
  <c r="V50" i="9"/>
  <c r="R50" i="9"/>
  <c r="N50" i="9"/>
  <c r="J50" i="9"/>
  <c r="Z52" i="9"/>
  <c r="V52" i="9"/>
  <c r="R52" i="9"/>
  <c r="N52" i="9"/>
  <c r="J52" i="9"/>
  <c r="Z49" i="9"/>
  <c r="V49" i="9"/>
  <c r="R49" i="9"/>
  <c r="N49" i="9"/>
  <c r="J49" i="9"/>
  <c r="Z48" i="9"/>
  <c r="V48" i="9"/>
  <c r="R48" i="9"/>
  <c r="N48" i="9"/>
  <c r="J48" i="9"/>
  <c r="Z51" i="9"/>
  <c r="V51" i="9"/>
  <c r="R51" i="9"/>
  <c r="N51" i="9"/>
  <c r="J51" i="9"/>
  <c r="Z53" i="9"/>
  <c r="V53" i="9"/>
  <c r="R53" i="9"/>
  <c r="N53" i="9"/>
  <c r="J53" i="9"/>
  <c r="Z146" i="9"/>
  <c r="V146" i="9"/>
  <c r="R146" i="9"/>
  <c r="N146" i="9"/>
  <c r="J146" i="9"/>
  <c r="Z143" i="9"/>
  <c r="V143" i="9"/>
  <c r="R143" i="9"/>
  <c r="N143" i="9"/>
  <c r="J143" i="9"/>
  <c r="Z148" i="9"/>
  <c r="V148" i="9"/>
  <c r="R148" i="9"/>
  <c r="N148" i="9"/>
  <c r="J148" i="9"/>
  <c r="Z26" i="9"/>
  <c r="V26" i="9"/>
  <c r="R26" i="9"/>
  <c r="N26" i="9"/>
  <c r="J26" i="9"/>
  <c r="Z163" i="9"/>
  <c r="V163" i="9"/>
  <c r="R163" i="9"/>
  <c r="N163" i="9"/>
  <c r="J163" i="9"/>
  <c r="Z165" i="9"/>
  <c r="V165" i="9"/>
  <c r="R165" i="9"/>
  <c r="N165" i="9"/>
  <c r="J165" i="9"/>
  <c r="E8" i="19"/>
  <c r="Z132" i="9"/>
  <c r="V132" i="9"/>
  <c r="R132" i="9"/>
  <c r="N132" i="9"/>
  <c r="J132" i="9"/>
  <c r="E31" i="17"/>
  <c r="Z44" i="9"/>
  <c r="V44" i="9"/>
  <c r="R44" i="9"/>
  <c r="N44" i="9"/>
  <c r="J44" i="9"/>
  <c r="E25" i="19"/>
  <c r="Z86" i="9"/>
  <c r="V86" i="9"/>
  <c r="R86" i="9"/>
  <c r="N86" i="9"/>
  <c r="J86" i="9"/>
  <c r="Z91" i="9"/>
  <c r="V91" i="9"/>
  <c r="R91" i="9"/>
  <c r="N91" i="9"/>
  <c r="J91" i="9"/>
  <c r="Z87" i="9"/>
  <c r="V87" i="9"/>
  <c r="R87" i="9"/>
  <c r="N87" i="9"/>
  <c r="J87" i="9"/>
  <c r="E24" i="19"/>
  <c r="Z105" i="9"/>
  <c r="V105" i="9"/>
  <c r="R105" i="9"/>
  <c r="N105" i="9"/>
  <c r="J105" i="9"/>
  <c r="Z157" i="9"/>
  <c r="V157" i="9"/>
  <c r="R157" i="9"/>
  <c r="N157" i="9"/>
  <c r="J157" i="9"/>
  <c r="Z187" i="9"/>
  <c r="V187" i="9"/>
  <c r="R187" i="9"/>
  <c r="N187" i="9"/>
  <c r="J187" i="9"/>
  <c r="E9" i="17"/>
  <c r="Z185" i="9"/>
  <c r="V185" i="9"/>
  <c r="R185" i="9"/>
  <c r="N185" i="9"/>
  <c r="J185" i="9"/>
  <c r="E24" i="17"/>
  <c r="Z186" i="9"/>
  <c r="V186" i="9"/>
  <c r="R186" i="9"/>
  <c r="N186" i="9"/>
  <c r="J186" i="9"/>
  <c r="E8" i="17"/>
  <c r="Z184" i="9"/>
  <c r="V184" i="9"/>
  <c r="R184" i="9"/>
  <c r="N184" i="9"/>
  <c r="J184" i="9"/>
  <c r="E6" i="17"/>
  <c r="Z21" i="9"/>
  <c r="V21" i="9"/>
  <c r="R21" i="9"/>
  <c r="N21" i="9"/>
  <c r="J21" i="9"/>
  <c r="Z20" i="9"/>
  <c r="V20" i="9"/>
  <c r="R20" i="9"/>
  <c r="N20" i="9"/>
  <c r="J20" i="9"/>
  <c r="Z77" i="9"/>
  <c r="V77" i="9"/>
  <c r="R77" i="9"/>
  <c r="N77" i="9"/>
  <c r="J77" i="9"/>
  <c r="Z75" i="9"/>
  <c r="V75" i="9"/>
  <c r="R75" i="9"/>
  <c r="N75" i="9"/>
  <c r="J75" i="9"/>
  <c r="Z209" i="9"/>
  <c r="V209" i="9"/>
  <c r="R209" i="9"/>
  <c r="N209" i="9"/>
  <c r="J209" i="9"/>
  <c r="E19" i="17"/>
  <c r="Z207" i="9"/>
  <c r="V207" i="9"/>
  <c r="R207" i="9"/>
  <c r="N207" i="9"/>
  <c r="J207" i="9"/>
  <c r="E16" i="17"/>
  <c r="Z9" i="9"/>
  <c r="V9" i="9"/>
  <c r="R9" i="9"/>
  <c r="N9" i="9"/>
  <c r="J9" i="9"/>
  <c r="E4" i="17"/>
  <c r="Z10" i="9"/>
  <c r="V10" i="9"/>
  <c r="R10" i="9"/>
  <c r="N10" i="9"/>
  <c r="J10" i="9"/>
  <c r="E27" i="17"/>
  <c r="Z35" i="9"/>
  <c r="V35" i="9"/>
  <c r="R35" i="9"/>
  <c r="N35" i="9"/>
  <c r="J35" i="9"/>
  <c r="E23" i="13"/>
  <c r="Z33" i="9"/>
  <c r="V33" i="9"/>
  <c r="R33" i="9"/>
  <c r="N33" i="9"/>
  <c r="J33" i="9"/>
  <c r="Z2" i="9"/>
  <c r="V2" i="9"/>
  <c r="R2" i="9"/>
  <c r="N2" i="9"/>
  <c r="J2" i="9"/>
  <c r="E23" i="15"/>
  <c r="Z229" i="9"/>
  <c r="V229" i="9"/>
  <c r="R229" i="9"/>
  <c r="N229" i="9"/>
  <c r="J229" i="9"/>
  <c r="E26" i="17"/>
  <c r="Z97" i="9"/>
  <c r="V97" i="9"/>
  <c r="R97" i="9"/>
  <c r="N97" i="9"/>
  <c r="J97" i="9"/>
  <c r="Z96" i="9"/>
  <c r="V96" i="9"/>
  <c r="R96" i="9"/>
  <c r="N96" i="9"/>
  <c r="J96" i="9"/>
  <c r="Z99" i="9"/>
  <c r="V99" i="9"/>
  <c r="R99" i="9"/>
  <c r="N99" i="9"/>
  <c r="J99" i="9"/>
  <c r="Z98" i="9"/>
  <c r="V98" i="9"/>
  <c r="R98" i="9"/>
  <c r="N98" i="9"/>
  <c r="J98" i="9"/>
  <c r="Z100" i="9"/>
  <c r="V100" i="9"/>
  <c r="R100" i="9"/>
  <c r="N100" i="9"/>
  <c r="J100" i="9"/>
  <c r="Z95" i="9"/>
  <c r="V95" i="9"/>
  <c r="R95" i="9"/>
  <c r="N95" i="9"/>
  <c r="J95" i="9"/>
  <c r="Z63" i="9"/>
  <c r="V63" i="9"/>
  <c r="R63" i="9"/>
  <c r="N63" i="9"/>
  <c r="AC225" i="9"/>
  <c r="V12" i="9"/>
  <c r="H248" i="9"/>
  <c r="X218" i="9"/>
  <c r="P23" i="9"/>
  <c r="I131" i="9"/>
  <c r="Y43" i="9"/>
  <c r="Q106" i="9"/>
  <c r="I107" i="9"/>
  <c r="Y159" i="9"/>
  <c r="Q18" i="9"/>
  <c r="I19" i="9"/>
  <c r="Y234" i="9"/>
  <c r="Q76" i="9"/>
  <c r="I79" i="9"/>
  <c r="K74" i="9"/>
  <c r="N78" i="9"/>
  <c r="V206" i="9"/>
  <c r="E20" i="17"/>
  <c r="N208" i="9"/>
  <c r="V36" i="9"/>
  <c r="N32" i="9"/>
  <c r="V34" i="9"/>
  <c r="V4" i="9"/>
  <c r="N4" i="9"/>
  <c r="V226" i="9"/>
  <c r="N226" i="9"/>
  <c r="E22" i="17"/>
  <c r="V228" i="9"/>
  <c r="U17" i="17" s="1"/>
  <c r="N228" i="9"/>
  <c r="E17" i="17"/>
  <c r="V227" i="9"/>
  <c r="N227" i="9"/>
  <c r="E11" i="17"/>
  <c r="V179" i="9"/>
  <c r="N179" i="9"/>
  <c r="E28" i="17"/>
  <c r="V177" i="9"/>
  <c r="N177" i="9"/>
  <c r="E18" i="17"/>
  <c r="V180" i="9"/>
  <c r="N180" i="9"/>
  <c r="E21" i="17"/>
  <c r="V178" i="9"/>
  <c r="N178" i="9"/>
  <c r="E13" i="17"/>
  <c r="V268" i="9"/>
  <c r="N268" i="9"/>
  <c r="V246" i="9"/>
  <c r="N246" i="9"/>
  <c r="V27" i="9"/>
  <c r="N27" i="9"/>
  <c r="V28" i="9"/>
  <c r="N28" i="9"/>
  <c r="Y220" i="9"/>
  <c r="U220" i="9"/>
  <c r="Q220" i="9"/>
  <c r="M220" i="9"/>
  <c r="I220" i="9"/>
  <c r="AC219" i="9"/>
  <c r="Y219" i="9"/>
  <c r="U219" i="9"/>
  <c r="Q219" i="9"/>
  <c r="M219" i="9"/>
  <c r="I219" i="9"/>
  <c r="AC167" i="9"/>
  <c r="Y167" i="9"/>
  <c r="U167" i="9"/>
  <c r="Q167" i="9"/>
  <c r="M167" i="9"/>
  <c r="I167" i="9"/>
  <c r="AC166" i="9"/>
  <c r="Y166" i="9"/>
  <c r="U166" i="9"/>
  <c r="Q166" i="9"/>
  <c r="M166" i="9"/>
  <c r="I166" i="9"/>
  <c r="AC92" i="9"/>
  <c r="Y92" i="9"/>
  <c r="U92" i="9"/>
  <c r="Q92" i="9"/>
  <c r="M92" i="9"/>
  <c r="I92" i="9"/>
  <c r="AC50" i="9"/>
  <c r="Y50" i="9"/>
  <c r="U50" i="9"/>
  <c r="Q50" i="9"/>
  <c r="M50" i="9"/>
  <c r="I50" i="9"/>
  <c r="AC52" i="9"/>
  <c r="Y52" i="9"/>
  <c r="U52" i="9"/>
  <c r="Q52" i="9"/>
  <c r="M52" i="9"/>
  <c r="I52" i="9"/>
  <c r="AC49" i="9"/>
  <c r="Y49" i="9"/>
  <c r="U49" i="9"/>
  <c r="Q49" i="9"/>
  <c r="M49" i="9"/>
  <c r="I49" i="9"/>
  <c r="AC48" i="9"/>
  <c r="Y48" i="9"/>
  <c r="U48" i="9"/>
  <c r="Q48" i="9"/>
  <c r="M48" i="9"/>
  <c r="I48" i="9"/>
  <c r="AC51" i="9"/>
  <c r="Y51" i="9"/>
  <c r="U51" i="9"/>
  <c r="Q51" i="9"/>
  <c r="M51" i="9"/>
  <c r="I51" i="9"/>
  <c r="AC53" i="9"/>
  <c r="Y53" i="9"/>
  <c r="U53" i="9"/>
  <c r="Q53" i="9"/>
  <c r="M53" i="9"/>
  <c r="I53" i="9"/>
  <c r="AC146" i="9"/>
  <c r="Y146" i="9"/>
  <c r="U146" i="9"/>
  <c r="Q146" i="9"/>
  <c r="M146" i="9"/>
  <c r="I146" i="9"/>
  <c r="AC143" i="9"/>
  <c r="Y143" i="9"/>
  <c r="U143" i="9"/>
  <c r="Q143" i="9"/>
  <c r="M143" i="9"/>
  <c r="I143" i="9"/>
  <c r="AC148" i="9"/>
  <c r="Y148" i="9"/>
  <c r="U148" i="9"/>
  <c r="Q148" i="9"/>
  <c r="M148" i="9"/>
  <c r="I148" i="9"/>
  <c r="AC26" i="9"/>
  <c r="Y26" i="9"/>
  <c r="U26" i="9"/>
  <c r="Q26" i="9"/>
  <c r="M26" i="9"/>
  <c r="I26" i="9"/>
  <c r="AC163" i="9"/>
  <c r="Y163" i="9"/>
  <c r="U163" i="9"/>
  <c r="Q163" i="9"/>
  <c r="M163" i="9"/>
  <c r="I163" i="9"/>
  <c r="AC165" i="9"/>
  <c r="Y165" i="9"/>
  <c r="U165" i="9"/>
  <c r="Q165" i="9"/>
  <c r="H11" i="9"/>
  <c r="X273" i="9"/>
  <c r="P94" i="9"/>
  <c r="H22" i="9"/>
  <c r="Y42" i="9"/>
  <c r="Q43" i="9"/>
  <c r="I106" i="9"/>
  <c r="Y158" i="9"/>
  <c r="Q159" i="9"/>
  <c r="I18" i="9"/>
  <c r="Y235" i="9"/>
  <c r="Q234" i="9"/>
  <c r="I76" i="9"/>
  <c r="AA74" i="9"/>
  <c r="AC78" i="9"/>
  <c r="J78" i="9"/>
  <c r="R206" i="9"/>
  <c r="Z208" i="9"/>
  <c r="J208" i="9"/>
  <c r="R36" i="9"/>
  <c r="Z32" i="9"/>
  <c r="J32" i="9"/>
  <c r="R34" i="9"/>
  <c r="AB4" i="9"/>
  <c r="T4" i="9"/>
  <c r="L4" i="9"/>
  <c r="AB226" i="9"/>
  <c r="T226" i="9"/>
  <c r="L226" i="9"/>
  <c r="AB228" i="9"/>
  <c r="T228" i="9"/>
  <c r="S17" i="17" s="1"/>
  <c r="L228" i="9"/>
  <c r="AB227" i="9"/>
  <c r="T227" i="9"/>
  <c r="L227" i="9"/>
  <c r="AB179" i="9"/>
  <c r="T179" i="9"/>
  <c r="L179" i="9"/>
  <c r="AB177" i="9"/>
  <c r="T177" i="9"/>
  <c r="L177" i="9"/>
  <c r="AB180" i="9"/>
  <c r="T180" i="9"/>
  <c r="L180" i="9"/>
  <c r="AB178" i="9"/>
  <c r="T178" i="9"/>
  <c r="L178" i="9"/>
  <c r="AB268" i="9"/>
  <c r="T268" i="9"/>
  <c r="L268" i="9"/>
  <c r="AB246" i="9"/>
  <c r="T246" i="9"/>
  <c r="L246" i="9"/>
  <c r="AB27" i="9"/>
  <c r="T27" i="9"/>
  <c r="L27" i="9"/>
  <c r="AB28" i="9"/>
  <c r="T28" i="9"/>
  <c r="L28" i="9"/>
  <c r="AB220" i="9"/>
  <c r="X220" i="9"/>
  <c r="T220" i="9"/>
  <c r="P220" i="9"/>
  <c r="L220" i="9"/>
  <c r="H220" i="9"/>
  <c r="AB219" i="9"/>
  <c r="X219" i="9"/>
  <c r="T219" i="9"/>
  <c r="P219" i="9"/>
  <c r="L219" i="9"/>
  <c r="H219" i="9"/>
  <c r="AB167" i="9"/>
  <c r="X167" i="9"/>
  <c r="T167" i="9"/>
  <c r="P167" i="9"/>
  <c r="L167" i="9"/>
  <c r="H167" i="9"/>
  <c r="AB166" i="9"/>
  <c r="X166" i="9"/>
  <c r="T166" i="9"/>
  <c r="P166" i="9"/>
  <c r="L166" i="9"/>
  <c r="H166" i="9"/>
  <c r="AB92" i="9"/>
  <c r="X92" i="9"/>
  <c r="T92" i="9"/>
  <c r="P92" i="9"/>
  <c r="L92" i="9"/>
  <c r="H92" i="9"/>
  <c r="AB50" i="9"/>
  <c r="X50" i="9"/>
  <c r="T50" i="9"/>
  <c r="P50" i="9"/>
  <c r="L50" i="9"/>
  <c r="H50" i="9"/>
  <c r="AB52" i="9"/>
  <c r="X52" i="9"/>
  <c r="T52" i="9"/>
  <c r="P52" i="9"/>
  <c r="L52" i="9"/>
  <c r="H52" i="9"/>
  <c r="AB49" i="9"/>
  <c r="X49" i="9"/>
  <c r="T49" i="9"/>
  <c r="P49" i="9"/>
  <c r="L49" i="9"/>
  <c r="H49" i="9"/>
  <c r="AB48" i="9"/>
  <c r="X48" i="9"/>
  <c r="T48" i="9"/>
  <c r="P48" i="9"/>
  <c r="L48" i="9"/>
  <c r="H48" i="9"/>
  <c r="AB51" i="9"/>
  <c r="X51" i="9"/>
  <c r="T51" i="9"/>
  <c r="P51" i="9"/>
  <c r="L51" i="9"/>
  <c r="H51" i="9"/>
  <c r="AB53" i="9"/>
  <c r="X53" i="9"/>
  <c r="T53" i="9"/>
  <c r="P53" i="9"/>
  <c r="L53" i="9"/>
  <c r="H53" i="9"/>
  <c r="AB146" i="9"/>
  <c r="X146" i="9"/>
  <c r="T146" i="9"/>
  <c r="P146" i="9"/>
  <c r="L146" i="9"/>
  <c r="H146" i="9"/>
  <c r="AB143" i="9"/>
  <c r="X143" i="9"/>
  <c r="T143" i="9"/>
  <c r="P143" i="9"/>
  <c r="L143" i="9"/>
  <c r="H143" i="9"/>
  <c r="AB148" i="9"/>
  <c r="X148" i="9"/>
  <c r="T148" i="9"/>
  <c r="P148" i="9"/>
  <c r="L148" i="9"/>
  <c r="H148" i="9"/>
  <c r="AB26" i="9"/>
  <c r="X26" i="9"/>
  <c r="T26" i="9"/>
  <c r="P26" i="9"/>
  <c r="L26" i="9"/>
  <c r="H26" i="9"/>
  <c r="AB163" i="9"/>
  <c r="X163" i="9"/>
  <c r="T163" i="9"/>
  <c r="P163" i="9"/>
  <c r="L163" i="9"/>
  <c r="H163" i="9"/>
  <c r="AB165" i="9"/>
  <c r="X165" i="9"/>
  <c r="T165" i="9"/>
  <c r="P165" i="9"/>
  <c r="L165" i="9"/>
  <c r="H165" i="9"/>
  <c r="AB132" i="9"/>
  <c r="X132" i="9"/>
  <c r="T132" i="9"/>
  <c r="P132" i="9"/>
  <c r="L132" i="9"/>
  <c r="H132" i="9"/>
  <c r="AB44" i="9"/>
  <c r="X44" i="9"/>
  <c r="T44" i="9"/>
  <c r="P44" i="9"/>
  <c r="L44" i="9"/>
  <c r="H44" i="9"/>
  <c r="AB86" i="9"/>
  <c r="X86" i="9"/>
  <c r="T86" i="9"/>
  <c r="P86" i="9"/>
  <c r="L86" i="9"/>
  <c r="H86" i="9"/>
  <c r="AB91" i="9"/>
  <c r="X91" i="9"/>
  <c r="T91" i="9"/>
  <c r="P91" i="9"/>
  <c r="L91" i="9"/>
  <c r="H91" i="9"/>
  <c r="AB87" i="9"/>
  <c r="X87" i="9"/>
  <c r="T87" i="9"/>
  <c r="P87" i="9"/>
  <c r="L87" i="9"/>
  <c r="H87" i="9"/>
  <c r="AB105" i="9"/>
  <c r="X105" i="9"/>
  <c r="T105" i="9"/>
  <c r="P105" i="9"/>
  <c r="L105" i="9"/>
  <c r="H105" i="9"/>
  <c r="AB157" i="9"/>
  <c r="X157" i="9"/>
  <c r="T157" i="9"/>
  <c r="P157" i="9"/>
  <c r="L157" i="9"/>
  <c r="H157" i="9"/>
  <c r="AB187" i="9"/>
  <c r="X187" i="9"/>
  <c r="T187" i="9"/>
  <c r="P187" i="9"/>
  <c r="L187" i="9"/>
  <c r="H187" i="9"/>
  <c r="AB185" i="9"/>
  <c r="X185" i="9"/>
  <c r="T185" i="9"/>
  <c r="P185" i="9"/>
  <c r="L185" i="9"/>
  <c r="H185" i="9"/>
  <c r="AB186" i="9"/>
  <c r="X186" i="9"/>
  <c r="T186" i="9"/>
  <c r="P186" i="9"/>
  <c r="L186" i="9"/>
  <c r="H186" i="9"/>
  <c r="AB184" i="9"/>
  <c r="X184" i="9"/>
  <c r="T184" i="9"/>
  <c r="P184" i="9"/>
  <c r="L184" i="9"/>
  <c r="H184" i="9"/>
  <c r="AB21" i="9"/>
  <c r="X21" i="9"/>
  <c r="T21" i="9"/>
  <c r="P21" i="9"/>
  <c r="L21" i="9"/>
  <c r="H21" i="9"/>
  <c r="AB20" i="9"/>
  <c r="X20" i="9"/>
  <c r="T20" i="9"/>
  <c r="P20" i="9"/>
  <c r="L20" i="9"/>
  <c r="H20" i="9"/>
  <c r="AB77" i="9"/>
  <c r="X77" i="9"/>
  <c r="T77" i="9"/>
  <c r="P77" i="9"/>
  <c r="L77" i="9"/>
  <c r="H77" i="9"/>
  <c r="AB75" i="9"/>
  <c r="X75" i="9"/>
  <c r="T75" i="9"/>
  <c r="P75" i="9"/>
  <c r="L75" i="9"/>
  <c r="H75" i="9"/>
  <c r="AB209" i="9"/>
  <c r="X209" i="9"/>
  <c r="T209" i="9"/>
  <c r="P209" i="9"/>
  <c r="L209" i="9"/>
  <c r="K19" i="17" s="1"/>
  <c r="H209" i="9"/>
  <c r="AB207" i="9"/>
  <c r="X207" i="9"/>
  <c r="T207" i="9"/>
  <c r="P207" i="9"/>
  <c r="L207" i="9"/>
  <c r="H207" i="9"/>
  <c r="AB9" i="9"/>
  <c r="X9" i="9"/>
  <c r="T9" i="9"/>
  <c r="P9" i="9"/>
  <c r="L9" i="9"/>
  <c r="H9" i="9"/>
  <c r="AB10" i="9"/>
  <c r="X10" i="9"/>
  <c r="T10" i="9"/>
  <c r="P10" i="9"/>
  <c r="L10" i="9"/>
  <c r="H10" i="9"/>
  <c r="AB35" i="9"/>
  <c r="X35" i="9"/>
  <c r="T35" i="9"/>
  <c r="P35" i="9"/>
  <c r="L35" i="9"/>
  <c r="H35" i="9"/>
  <c r="AB33" i="9"/>
  <c r="X33" i="9"/>
  <c r="T33" i="9"/>
  <c r="P33" i="9"/>
  <c r="O10" i="13" s="1"/>
  <c r="L33" i="9"/>
  <c r="H33" i="9"/>
  <c r="AB2" i="9"/>
  <c r="X2" i="9"/>
  <c r="T2" i="9"/>
  <c r="P2" i="9"/>
  <c r="L2" i="9"/>
  <c r="H2" i="9"/>
  <c r="AB229" i="9"/>
  <c r="X229" i="9"/>
  <c r="T229" i="9"/>
  <c r="P229" i="9"/>
  <c r="L229" i="9"/>
  <c r="H229" i="9"/>
  <c r="AB97" i="9"/>
  <c r="X97" i="9"/>
  <c r="T97" i="9"/>
  <c r="P97" i="9"/>
  <c r="L97" i="9"/>
  <c r="H97" i="9"/>
  <c r="AB96" i="9"/>
  <c r="X96" i="9"/>
  <c r="T96" i="9"/>
  <c r="P96" i="9"/>
  <c r="L96" i="9"/>
  <c r="H96" i="9"/>
  <c r="AB99" i="9"/>
  <c r="X99" i="9"/>
  <c r="T99" i="9"/>
  <c r="P99" i="9"/>
  <c r="L99" i="9"/>
  <c r="H99" i="9"/>
  <c r="AB98" i="9"/>
  <c r="X98" i="9"/>
  <c r="T98" i="9"/>
  <c r="P98" i="9"/>
  <c r="L98" i="9"/>
  <c r="H98" i="9"/>
  <c r="AB100" i="9"/>
  <c r="X100" i="9"/>
  <c r="T100" i="9"/>
  <c r="P100" i="9"/>
  <c r="L100" i="9"/>
  <c r="H100" i="9"/>
  <c r="AB95" i="9"/>
  <c r="X95" i="9"/>
  <c r="T95" i="9"/>
  <c r="P95" i="9"/>
  <c r="L95" i="9"/>
  <c r="H95" i="9"/>
  <c r="AB63" i="9"/>
  <c r="X63" i="9"/>
  <c r="T63" i="9"/>
  <c r="P63" i="9"/>
  <c r="L63" i="9"/>
  <c r="L71" i="9"/>
  <c r="Z162" i="9"/>
  <c r="Q158" i="9"/>
  <c r="I234" i="9"/>
  <c r="N36" i="9"/>
  <c r="Z4" i="9"/>
  <c r="R226" i="9"/>
  <c r="J228" i="9"/>
  <c r="Z179" i="9"/>
  <c r="R177" i="9"/>
  <c r="J180" i="9"/>
  <c r="Z268" i="9"/>
  <c r="R246" i="9"/>
  <c r="J27" i="9"/>
  <c r="AA220" i="9"/>
  <c r="K220" i="9"/>
  <c r="S219" i="9"/>
  <c r="AA167" i="9"/>
  <c r="K167" i="9"/>
  <c r="S166" i="9"/>
  <c r="AA92" i="9"/>
  <c r="K92" i="9"/>
  <c r="S50" i="9"/>
  <c r="AA52" i="9"/>
  <c r="K52" i="9"/>
  <c r="S49" i="9"/>
  <c r="AA48" i="9"/>
  <c r="K48" i="9"/>
  <c r="S51" i="9"/>
  <c r="AA53" i="9"/>
  <c r="K53" i="9"/>
  <c r="S146" i="9"/>
  <c r="AA143" i="9"/>
  <c r="K143" i="9"/>
  <c r="S148" i="9"/>
  <c r="AA26" i="9"/>
  <c r="K26" i="9"/>
  <c r="S163" i="9"/>
  <c r="AA165" i="9"/>
  <c r="M165" i="9"/>
  <c r="AC132" i="9"/>
  <c r="U132" i="9"/>
  <c r="M132" i="9"/>
  <c r="AC44" i="9"/>
  <c r="U44" i="9"/>
  <c r="M44" i="9"/>
  <c r="AC86" i="9"/>
  <c r="U86" i="9"/>
  <c r="M86" i="9"/>
  <c r="AC91" i="9"/>
  <c r="U91" i="9"/>
  <c r="M91" i="9"/>
  <c r="AC87" i="9"/>
  <c r="U87" i="9"/>
  <c r="M87" i="9"/>
  <c r="AC105" i="9"/>
  <c r="U105" i="9"/>
  <c r="M105" i="9"/>
  <c r="AC157" i="9"/>
  <c r="U157" i="9"/>
  <c r="M157" i="9"/>
  <c r="AC187" i="9"/>
  <c r="U187" i="9"/>
  <c r="M187" i="9"/>
  <c r="L9" i="17" s="1"/>
  <c r="AC185" i="9"/>
  <c r="U185" i="9"/>
  <c r="M185" i="9"/>
  <c r="AC186" i="9"/>
  <c r="U186" i="9"/>
  <c r="M186" i="9"/>
  <c r="AC184" i="9"/>
  <c r="U184" i="9"/>
  <c r="M184" i="9"/>
  <c r="L6" i="17" s="1"/>
  <c r="AC21" i="9"/>
  <c r="U21" i="9"/>
  <c r="M21" i="9"/>
  <c r="AC20" i="9"/>
  <c r="U20" i="9"/>
  <c r="M20" i="9"/>
  <c r="AC77" i="9"/>
  <c r="U77" i="9"/>
  <c r="M77" i="9"/>
  <c r="AC75" i="9"/>
  <c r="U75" i="9"/>
  <c r="M75" i="9"/>
  <c r="AC209" i="9"/>
  <c r="U209" i="9"/>
  <c r="M209" i="9"/>
  <c r="AC207" i="9"/>
  <c r="U207" i="9"/>
  <c r="M207" i="9"/>
  <c r="AC9" i="9"/>
  <c r="U9" i="9"/>
  <c r="M9" i="9"/>
  <c r="AC10" i="9"/>
  <c r="U10" i="9"/>
  <c r="M10" i="9"/>
  <c r="AC35" i="9"/>
  <c r="U35" i="9"/>
  <c r="M35" i="9"/>
  <c r="AC33" i="9"/>
  <c r="U33" i="9"/>
  <c r="M33" i="9"/>
  <c r="AC2" i="9"/>
  <c r="U2" i="9"/>
  <c r="M2" i="9"/>
  <c r="AC229" i="9"/>
  <c r="U229" i="9"/>
  <c r="M229" i="9"/>
  <c r="AC97" i="9"/>
  <c r="U97" i="9"/>
  <c r="M97" i="9"/>
  <c r="AC96" i="9"/>
  <c r="U96" i="9"/>
  <c r="M96" i="9"/>
  <c r="AC99" i="9"/>
  <c r="U99" i="9"/>
  <c r="M99" i="9"/>
  <c r="AC98" i="9"/>
  <c r="U98" i="9"/>
  <c r="M98" i="9"/>
  <c r="AC100" i="9"/>
  <c r="U100" i="9"/>
  <c r="M100" i="9"/>
  <c r="AC95" i="9"/>
  <c r="U95" i="9"/>
  <c r="M95" i="9"/>
  <c r="AC63" i="9"/>
  <c r="U63" i="9"/>
  <c r="M63" i="9"/>
  <c r="H63" i="9"/>
  <c r="AB64" i="9"/>
  <c r="AA29" i="22" s="1"/>
  <c r="X64" i="9"/>
  <c r="T64" i="9"/>
  <c r="S29" i="22" s="1"/>
  <c r="P64" i="9"/>
  <c r="O29" i="22" s="1"/>
  <c r="L64" i="9"/>
  <c r="K29" i="22" s="1"/>
  <c r="H64" i="9"/>
  <c r="AB65" i="9"/>
  <c r="AA26" i="22" s="1"/>
  <c r="X65" i="9"/>
  <c r="T65" i="9"/>
  <c r="S26" i="22" s="1"/>
  <c r="P65" i="9"/>
  <c r="O26" i="22" s="1"/>
  <c r="L65" i="9"/>
  <c r="K26" i="22" s="1"/>
  <c r="H65" i="9"/>
  <c r="AB62" i="9"/>
  <c r="AA12" i="22" s="1"/>
  <c r="X62" i="9"/>
  <c r="T62" i="9"/>
  <c r="S12" i="22" s="1"/>
  <c r="P62" i="9"/>
  <c r="O12" i="22" s="1"/>
  <c r="L62" i="9"/>
  <c r="K12" i="22" s="1"/>
  <c r="H62" i="9"/>
  <c r="AB61" i="9"/>
  <c r="X61" i="9"/>
  <c r="T61" i="9"/>
  <c r="P61" i="9"/>
  <c r="L61" i="9"/>
  <c r="H61" i="9"/>
  <c r="AB60" i="9"/>
  <c r="X60" i="9"/>
  <c r="T60" i="9"/>
  <c r="P60" i="9"/>
  <c r="L60" i="9"/>
  <c r="H60" i="9"/>
  <c r="AB224" i="9"/>
  <c r="X224" i="9"/>
  <c r="T224" i="9"/>
  <c r="P224" i="9"/>
  <c r="L224" i="9"/>
  <c r="H224" i="9"/>
  <c r="AB17" i="9"/>
  <c r="X17" i="9"/>
  <c r="T17" i="9"/>
  <c r="P17" i="9"/>
  <c r="L17" i="9"/>
  <c r="H17" i="9"/>
  <c r="AB16" i="9"/>
  <c r="X16" i="9"/>
  <c r="T16" i="9"/>
  <c r="P16" i="9"/>
  <c r="L16" i="9"/>
  <c r="H16" i="9"/>
  <c r="AB149" i="9"/>
  <c r="X149" i="9"/>
  <c r="T149" i="9"/>
  <c r="P149" i="9"/>
  <c r="L149" i="9"/>
  <c r="H149" i="9"/>
  <c r="AB31" i="9"/>
  <c r="X31" i="9"/>
  <c r="T31" i="9"/>
  <c r="P31" i="9"/>
  <c r="L31" i="9"/>
  <c r="H31" i="9"/>
  <c r="AB29" i="9"/>
  <c r="X29" i="9"/>
  <c r="T29" i="9"/>
  <c r="P29" i="9"/>
  <c r="L29" i="9"/>
  <c r="H29" i="9"/>
  <c r="AB30" i="9"/>
  <c r="X30" i="9"/>
  <c r="T30" i="9"/>
  <c r="P30" i="9"/>
  <c r="L30" i="9"/>
  <c r="H30" i="9"/>
  <c r="AB115" i="9"/>
  <c r="X115" i="9"/>
  <c r="T115" i="9"/>
  <c r="P115" i="9"/>
  <c r="L115" i="9"/>
  <c r="H115" i="9"/>
  <c r="AB174" i="9"/>
  <c r="X174" i="9"/>
  <c r="T174" i="9"/>
  <c r="P174" i="9"/>
  <c r="L174" i="9"/>
  <c r="H174" i="9"/>
  <c r="AB176" i="9"/>
  <c r="X176" i="9"/>
  <c r="T176" i="9"/>
  <c r="P176" i="9"/>
  <c r="L176" i="9"/>
  <c r="H176" i="9"/>
  <c r="AB175" i="9"/>
  <c r="X175" i="9"/>
  <c r="T175" i="9"/>
  <c r="P175" i="9"/>
  <c r="L175" i="9"/>
  <c r="H175" i="9"/>
  <c r="AB171" i="9"/>
  <c r="X171" i="9"/>
  <c r="T171" i="9"/>
  <c r="P171" i="9"/>
  <c r="L171" i="9"/>
  <c r="H171" i="9"/>
  <c r="AB170" i="9"/>
  <c r="X170" i="9"/>
  <c r="T170" i="9"/>
  <c r="P170" i="9"/>
  <c r="L170" i="9"/>
  <c r="H170" i="9"/>
  <c r="AB168" i="9"/>
  <c r="X168" i="9"/>
  <c r="T168" i="9"/>
  <c r="P168" i="9"/>
  <c r="L168" i="9"/>
  <c r="H168" i="9"/>
  <c r="AB169" i="9"/>
  <c r="X169" i="9"/>
  <c r="T169" i="9"/>
  <c r="P169" i="9"/>
  <c r="L169" i="9"/>
  <c r="H169" i="9"/>
  <c r="AB192" i="9"/>
  <c r="X192" i="9"/>
  <c r="T192" i="9"/>
  <c r="P192" i="9"/>
  <c r="L192" i="9"/>
  <c r="H192" i="9"/>
  <c r="AB195" i="9"/>
  <c r="X195" i="9"/>
  <c r="T195" i="9"/>
  <c r="P195" i="9"/>
  <c r="L195" i="9"/>
  <c r="H195" i="9"/>
  <c r="AB197" i="9"/>
  <c r="X197" i="9"/>
  <c r="T197" i="9"/>
  <c r="P197" i="9"/>
  <c r="L197" i="9"/>
  <c r="H197" i="9"/>
  <c r="AB194" i="9"/>
  <c r="X194" i="9"/>
  <c r="T194" i="9"/>
  <c r="P194" i="9"/>
  <c r="L194" i="9"/>
  <c r="H194" i="9"/>
  <c r="AB196" i="9"/>
  <c r="X196" i="9"/>
  <c r="T196" i="9"/>
  <c r="P196" i="9"/>
  <c r="L196" i="9"/>
  <c r="H196" i="9"/>
  <c r="AB193" i="9"/>
  <c r="X193" i="9"/>
  <c r="T193" i="9"/>
  <c r="P193" i="9"/>
  <c r="L193" i="9"/>
  <c r="H193" i="9"/>
  <c r="AB266" i="9"/>
  <c r="X266" i="9"/>
  <c r="T266" i="9"/>
  <c r="P266" i="9"/>
  <c r="L266" i="9"/>
  <c r="H266" i="9"/>
  <c r="AB267" i="9"/>
  <c r="X267" i="9"/>
  <c r="T267" i="9"/>
  <c r="P267" i="9"/>
  <c r="L267" i="9"/>
  <c r="H267" i="9"/>
  <c r="AB265" i="9"/>
  <c r="X265" i="9"/>
  <c r="T265" i="9"/>
  <c r="P265" i="9"/>
  <c r="L265" i="9"/>
  <c r="H265" i="9"/>
  <c r="AB242" i="9"/>
  <c r="X242" i="9"/>
  <c r="T242" i="9"/>
  <c r="P242" i="9"/>
  <c r="L242" i="9"/>
  <c r="H242" i="9"/>
  <c r="AB243" i="9"/>
  <c r="X243" i="9"/>
  <c r="T243" i="9"/>
  <c r="P243" i="9"/>
  <c r="L243" i="9"/>
  <c r="H243" i="9"/>
  <c r="AB244" i="9"/>
  <c r="X244" i="9"/>
  <c r="T244" i="9"/>
  <c r="P244" i="9"/>
  <c r="L244" i="9"/>
  <c r="H244" i="9"/>
  <c r="AB245" i="9"/>
  <c r="X245" i="9"/>
  <c r="T245" i="9"/>
  <c r="P245" i="9"/>
  <c r="L245" i="9"/>
  <c r="K19" i="22" s="1"/>
  <c r="H245" i="9"/>
  <c r="AB54" i="9"/>
  <c r="X54" i="9"/>
  <c r="T54" i="9"/>
  <c r="P54" i="9"/>
  <c r="L54" i="9"/>
  <c r="H54" i="9"/>
  <c r="AB55" i="9"/>
  <c r="X55" i="9"/>
  <c r="T55" i="9"/>
  <c r="P55" i="9"/>
  <c r="L55" i="9"/>
  <c r="H55" i="9"/>
  <c r="AB56" i="9"/>
  <c r="X56" i="9"/>
  <c r="T56" i="9"/>
  <c r="P56" i="9"/>
  <c r="L56" i="9"/>
  <c r="H56" i="9"/>
  <c r="AB214" i="9"/>
  <c r="X214" i="9"/>
  <c r="T214" i="9"/>
  <c r="P214" i="9"/>
  <c r="L214" i="9"/>
  <c r="H214" i="9"/>
  <c r="AB213" i="9"/>
  <c r="X213" i="9"/>
  <c r="T213" i="9"/>
  <c r="P213" i="9"/>
  <c r="L213" i="9"/>
  <c r="H213" i="9"/>
  <c r="AB210" i="9"/>
  <c r="X210" i="9"/>
  <c r="T210" i="9"/>
  <c r="P210" i="9"/>
  <c r="L210" i="9"/>
  <c r="H210" i="9"/>
  <c r="AB211" i="9"/>
  <c r="X211" i="9"/>
  <c r="T211" i="9"/>
  <c r="P211" i="9"/>
  <c r="L211" i="9"/>
  <c r="H211" i="9"/>
  <c r="AB212" i="9"/>
  <c r="X212" i="9"/>
  <c r="T212" i="9"/>
  <c r="P212" i="9"/>
  <c r="L212" i="9"/>
  <c r="H212" i="9"/>
  <c r="AB83" i="9"/>
  <c r="X83" i="9"/>
  <c r="T83" i="9"/>
  <c r="P83" i="9"/>
  <c r="L83" i="9"/>
  <c r="H83" i="9"/>
  <c r="AB84" i="9"/>
  <c r="X84" i="9"/>
  <c r="T84" i="9"/>
  <c r="P84" i="9"/>
  <c r="L84" i="9"/>
  <c r="H84" i="9"/>
  <c r="AB81" i="9"/>
  <c r="X81" i="9"/>
  <c r="T81" i="9"/>
  <c r="P81" i="9"/>
  <c r="L81" i="9"/>
  <c r="H81" i="9"/>
  <c r="AB80" i="9"/>
  <c r="X80" i="9"/>
  <c r="T80" i="9"/>
  <c r="P80" i="9"/>
  <c r="L80" i="9"/>
  <c r="H80" i="9"/>
  <c r="AB85" i="9"/>
  <c r="X85" i="9"/>
  <c r="T85" i="9"/>
  <c r="P85" i="9"/>
  <c r="L85" i="9"/>
  <c r="H85" i="9"/>
  <c r="AB82" i="9"/>
  <c r="X82" i="9"/>
  <c r="T82" i="9"/>
  <c r="P82" i="9"/>
  <c r="L82" i="9"/>
  <c r="H82" i="9"/>
  <c r="AB109" i="9"/>
  <c r="X109" i="9"/>
  <c r="T109" i="9"/>
  <c r="P109" i="9"/>
  <c r="L109" i="9"/>
  <c r="H109" i="9"/>
  <c r="AB110" i="9"/>
  <c r="X110" i="9"/>
  <c r="T110" i="9"/>
  <c r="P110" i="9"/>
  <c r="L110" i="9"/>
  <c r="H110" i="9"/>
  <c r="AB111" i="9"/>
  <c r="X111" i="9"/>
  <c r="T111" i="9"/>
  <c r="P111" i="9"/>
  <c r="L111" i="9"/>
  <c r="H111" i="9"/>
  <c r="AB108" i="9"/>
  <c r="X108" i="9"/>
  <c r="T108" i="9"/>
  <c r="P108" i="9"/>
  <c r="L108" i="9"/>
  <c r="H108" i="9"/>
  <c r="AB237" i="9"/>
  <c r="X237" i="9"/>
  <c r="T237" i="9"/>
  <c r="P237" i="9"/>
  <c r="L237" i="9"/>
  <c r="H237" i="9"/>
  <c r="AB236" i="9"/>
  <c r="X236" i="9"/>
  <c r="T236" i="9"/>
  <c r="P236" i="9"/>
  <c r="L236" i="9"/>
  <c r="H236" i="9"/>
  <c r="AB253" i="9"/>
  <c r="X253" i="9"/>
  <c r="T253" i="9"/>
  <c r="P253" i="9"/>
  <c r="L253" i="9"/>
  <c r="H253" i="9"/>
  <c r="AB252" i="9"/>
  <c r="X252" i="9"/>
  <c r="T252" i="9"/>
  <c r="P252" i="9"/>
  <c r="L252" i="9"/>
  <c r="H252" i="9"/>
  <c r="AB129" i="9"/>
  <c r="X129" i="9"/>
  <c r="T129" i="9"/>
  <c r="P129" i="9"/>
  <c r="L129" i="9"/>
  <c r="H129" i="9"/>
  <c r="AB128" i="9"/>
  <c r="X128" i="9"/>
  <c r="T128" i="9"/>
  <c r="P128" i="9"/>
  <c r="L128" i="9"/>
  <c r="H128" i="9"/>
  <c r="AB126" i="9"/>
  <c r="X126" i="9"/>
  <c r="T126" i="9"/>
  <c r="P126" i="9"/>
  <c r="L126" i="9"/>
  <c r="H126" i="9"/>
  <c r="AB41" i="9"/>
  <c r="X41" i="9"/>
  <c r="T41" i="9"/>
  <c r="P41" i="9"/>
  <c r="L41" i="9"/>
  <c r="H41" i="9"/>
  <c r="AB40" i="9"/>
  <c r="X40" i="9"/>
  <c r="T40" i="9"/>
  <c r="P40" i="9"/>
  <c r="L40" i="9"/>
  <c r="H40" i="9"/>
  <c r="AB127" i="9"/>
  <c r="X127" i="9"/>
  <c r="T127" i="9"/>
  <c r="P127" i="9"/>
  <c r="L127" i="9"/>
  <c r="H127" i="9"/>
  <c r="AB125" i="9"/>
  <c r="X125" i="9"/>
  <c r="T125" i="9"/>
  <c r="P125" i="9"/>
  <c r="L125" i="9"/>
  <c r="H125" i="9"/>
  <c r="AB130" i="9"/>
  <c r="X130" i="9"/>
  <c r="T130" i="9"/>
  <c r="P130" i="9"/>
  <c r="L130" i="9"/>
  <c r="H130" i="9"/>
  <c r="AB124" i="9"/>
  <c r="X124" i="9"/>
  <c r="T124" i="9"/>
  <c r="P124" i="9"/>
  <c r="L124" i="9"/>
  <c r="H124" i="9"/>
  <c r="AB254" i="9"/>
  <c r="AA18" i="20" s="1"/>
  <c r="X254" i="9"/>
  <c r="T254" i="9"/>
  <c r="S18" i="20" s="1"/>
  <c r="P254" i="9"/>
  <c r="O18" i="20" s="1"/>
  <c r="L254" i="9"/>
  <c r="K18" i="20" s="1"/>
  <c r="H254" i="9"/>
  <c r="AB259" i="9"/>
  <c r="X259" i="9"/>
  <c r="T259" i="9"/>
  <c r="P259" i="9"/>
  <c r="L259" i="9"/>
  <c r="H259" i="9"/>
  <c r="AB257" i="9"/>
  <c r="X257" i="9"/>
  <c r="T257" i="9"/>
  <c r="P257" i="9"/>
  <c r="L257" i="9"/>
  <c r="H257" i="9"/>
  <c r="AB258" i="9"/>
  <c r="X258" i="9"/>
  <c r="T258" i="9"/>
  <c r="P258" i="9"/>
  <c r="L258" i="9"/>
  <c r="H258" i="9"/>
  <c r="AB256" i="9"/>
  <c r="X256" i="9"/>
  <c r="T256" i="9"/>
  <c r="P256" i="9"/>
  <c r="L256" i="9"/>
  <c r="H256" i="9"/>
  <c r="AB255" i="9"/>
  <c r="X255" i="9"/>
  <c r="T255" i="9"/>
  <c r="P255" i="9"/>
  <c r="L255" i="9"/>
  <c r="H255" i="9"/>
  <c r="AB47" i="9"/>
  <c r="X47" i="9"/>
  <c r="T47" i="9"/>
  <c r="P47" i="9"/>
  <c r="L47" i="9"/>
  <c r="H47" i="9"/>
  <c r="AB216" i="9"/>
  <c r="X216" i="9"/>
  <c r="T216" i="9"/>
  <c r="P216" i="9"/>
  <c r="L216" i="9"/>
  <c r="H216" i="9"/>
  <c r="AB215" i="9"/>
  <c r="X215" i="9"/>
  <c r="T215" i="9"/>
  <c r="P215" i="9"/>
  <c r="L215" i="9"/>
  <c r="H215" i="9"/>
  <c r="AB217" i="9"/>
  <c r="X217" i="9"/>
  <c r="T217" i="9"/>
  <c r="P217" i="9"/>
  <c r="L217" i="9"/>
  <c r="H217" i="9"/>
  <c r="AB238" i="9"/>
  <c r="X238" i="9"/>
  <c r="T238" i="9"/>
  <c r="P238" i="9"/>
  <c r="L238" i="9"/>
  <c r="H238" i="9"/>
  <c r="AB241" i="9"/>
  <c r="X241" i="9"/>
  <c r="T241" i="9"/>
  <c r="P241" i="9"/>
  <c r="L241" i="9"/>
  <c r="H241" i="9"/>
  <c r="AB240" i="9"/>
  <c r="X240" i="9"/>
  <c r="T240" i="9"/>
  <c r="P240" i="9"/>
  <c r="L240" i="9"/>
  <c r="H240" i="9"/>
  <c r="AB239" i="9"/>
  <c r="X239" i="9"/>
  <c r="T239" i="9"/>
  <c r="P239" i="9"/>
  <c r="L239" i="9"/>
  <c r="H239" i="9"/>
  <c r="AB138" i="9"/>
  <c r="X138" i="9"/>
  <c r="T138" i="9"/>
  <c r="P138" i="9"/>
  <c r="L138" i="9"/>
  <c r="H138" i="9"/>
  <c r="AB140" i="9"/>
  <c r="X140" i="9"/>
  <c r="T140" i="9"/>
  <c r="P140" i="9"/>
  <c r="L140" i="9"/>
  <c r="H140" i="9"/>
  <c r="AB141" i="9"/>
  <c r="X141" i="9"/>
  <c r="T141" i="9"/>
  <c r="P141" i="9"/>
  <c r="L141" i="9"/>
  <c r="H141" i="9"/>
  <c r="AB142" i="9"/>
  <c r="X142" i="9"/>
  <c r="T142" i="9"/>
  <c r="P142" i="9"/>
  <c r="L142" i="9"/>
  <c r="H142" i="9"/>
  <c r="AB139" i="9"/>
  <c r="X139" i="9"/>
  <c r="T139" i="9"/>
  <c r="P139" i="9"/>
  <c r="L139" i="9"/>
  <c r="H139" i="9"/>
  <c r="AB137" i="9"/>
  <c r="X137" i="9"/>
  <c r="T137" i="9"/>
  <c r="P137" i="9"/>
  <c r="L137" i="9"/>
  <c r="H137" i="9"/>
  <c r="AB189" i="9"/>
  <c r="X189" i="9"/>
  <c r="T189" i="9"/>
  <c r="P189" i="9"/>
  <c r="L189" i="9"/>
  <c r="H189" i="9"/>
  <c r="AB188" i="9"/>
  <c r="X188" i="9"/>
  <c r="T188" i="9"/>
  <c r="P188" i="9"/>
  <c r="L188" i="9"/>
  <c r="H188" i="9"/>
  <c r="AB114" i="9"/>
  <c r="X114" i="9"/>
  <c r="T114" i="9"/>
  <c r="P114" i="9"/>
  <c r="L114" i="9"/>
  <c r="H114" i="9"/>
  <c r="AB264" i="9"/>
  <c r="X264" i="9"/>
  <c r="T264" i="9"/>
  <c r="P264" i="9"/>
  <c r="L264" i="9"/>
  <c r="H264" i="9"/>
  <c r="AB38" i="9"/>
  <c r="X38" i="9"/>
  <c r="T38" i="9"/>
  <c r="P38" i="9"/>
  <c r="L38" i="9"/>
  <c r="H38" i="9"/>
  <c r="AB39" i="9"/>
  <c r="X39" i="9"/>
  <c r="T39" i="9"/>
  <c r="P39" i="9"/>
  <c r="L39" i="9"/>
  <c r="H39" i="9"/>
  <c r="AB37" i="9"/>
  <c r="X37" i="9"/>
  <c r="T37" i="9"/>
  <c r="P37" i="9"/>
  <c r="L37" i="9"/>
  <c r="H37" i="9"/>
  <c r="AB232" i="9"/>
  <c r="X232" i="9"/>
  <c r="T232" i="9"/>
  <c r="P232" i="9"/>
  <c r="X270" i="9"/>
  <c r="Q42" i="9"/>
  <c r="I159" i="9"/>
  <c r="Y79" i="9"/>
  <c r="N206" i="9"/>
  <c r="V32" i="9"/>
  <c r="R4" i="9"/>
  <c r="J226" i="9"/>
  <c r="Z227" i="9"/>
  <c r="R179" i="9"/>
  <c r="J177" i="9"/>
  <c r="Z178" i="9"/>
  <c r="R268" i="9"/>
  <c r="J246" i="9"/>
  <c r="Z28" i="9"/>
  <c r="W220" i="9"/>
  <c r="G220" i="9"/>
  <c r="O219" i="9"/>
  <c r="W167" i="9"/>
  <c r="G167" i="9"/>
  <c r="O166" i="9"/>
  <c r="W92" i="9"/>
  <c r="G92" i="9"/>
  <c r="O50" i="9"/>
  <c r="W52" i="9"/>
  <c r="G52" i="9"/>
  <c r="O49" i="9"/>
  <c r="W48" i="9"/>
  <c r="G48" i="9"/>
  <c r="O51" i="9"/>
  <c r="W53" i="9"/>
  <c r="G53" i="9"/>
  <c r="O146" i="9"/>
  <c r="W143" i="9"/>
  <c r="G143" i="9"/>
  <c r="O148" i="9"/>
  <c r="W26" i="9"/>
  <c r="G26" i="9"/>
  <c r="O163" i="9"/>
  <c r="W165" i="9"/>
  <c r="K165" i="9"/>
  <c r="AA132" i="9"/>
  <c r="S132" i="9"/>
  <c r="K132" i="9"/>
  <c r="AA44" i="9"/>
  <c r="S44" i="9"/>
  <c r="K44" i="9"/>
  <c r="AA86" i="9"/>
  <c r="S86" i="9"/>
  <c r="K86" i="9"/>
  <c r="AA91" i="9"/>
  <c r="S91" i="9"/>
  <c r="K91" i="9"/>
  <c r="AA87" i="9"/>
  <c r="S87" i="9"/>
  <c r="K87" i="9"/>
  <c r="AA105" i="9"/>
  <c r="S105" i="9"/>
  <c r="K105" i="9"/>
  <c r="AA157" i="9"/>
  <c r="S157" i="9"/>
  <c r="K157" i="9"/>
  <c r="AA187" i="9"/>
  <c r="S187" i="9"/>
  <c r="K187" i="9"/>
  <c r="J9" i="17" s="1"/>
  <c r="AA185" i="9"/>
  <c r="S185" i="9"/>
  <c r="K185" i="9"/>
  <c r="AA186" i="9"/>
  <c r="S186" i="9"/>
  <c r="K186" i="9"/>
  <c r="AA184" i="9"/>
  <c r="S184" i="9"/>
  <c r="K184" i="9"/>
  <c r="J6" i="17" s="1"/>
  <c r="AA21" i="9"/>
  <c r="S21" i="9"/>
  <c r="K21" i="9"/>
  <c r="AA20" i="9"/>
  <c r="S20" i="9"/>
  <c r="K20" i="9"/>
  <c r="AA77" i="9"/>
  <c r="S77" i="9"/>
  <c r="K77" i="9"/>
  <c r="AA75" i="9"/>
  <c r="S75" i="9"/>
  <c r="K75" i="9"/>
  <c r="AA209" i="9"/>
  <c r="Z19" i="17" s="1"/>
  <c r="S209" i="9"/>
  <c r="K209" i="9"/>
  <c r="AA207" i="9"/>
  <c r="S207" i="9"/>
  <c r="K207" i="9"/>
  <c r="AA9" i="9"/>
  <c r="S9" i="9"/>
  <c r="K9" i="9"/>
  <c r="AA10" i="9"/>
  <c r="S10" i="9"/>
  <c r="K10" i="9"/>
  <c r="AA35" i="9"/>
  <c r="S35" i="9"/>
  <c r="K35" i="9"/>
  <c r="AA33" i="9"/>
  <c r="S33" i="9"/>
  <c r="K33" i="9"/>
  <c r="AA2" i="9"/>
  <c r="S2" i="9"/>
  <c r="K2" i="9"/>
  <c r="AA229" i="9"/>
  <c r="S229" i="9"/>
  <c r="K229" i="9"/>
  <c r="AA97" i="9"/>
  <c r="S97" i="9"/>
  <c r="K97" i="9"/>
  <c r="AA96" i="9"/>
  <c r="S96" i="9"/>
  <c r="K96" i="9"/>
  <c r="AA99" i="9"/>
  <c r="S99" i="9"/>
  <c r="K99" i="9"/>
  <c r="AA98" i="9"/>
  <c r="S98" i="9"/>
  <c r="K98" i="9"/>
  <c r="AA100" i="9"/>
  <c r="S100" i="9"/>
  <c r="K100" i="9"/>
  <c r="AA95" i="9"/>
  <c r="S95" i="9"/>
  <c r="K95" i="9"/>
  <c r="AA63" i="9"/>
  <c r="S63" i="9"/>
  <c r="K63" i="9"/>
  <c r="G63" i="9"/>
  <c r="AA64" i="9"/>
  <c r="W64" i="9"/>
  <c r="S64" i="9"/>
  <c r="O64" i="9"/>
  <c r="K64" i="9"/>
  <c r="G64" i="9"/>
  <c r="AA65" i="9"/>
  <c r="Z26" i="22" s="1"/>
  <c r="W65" i="9"/>
  <c r="V26" i="22" s="1"/>
  <c r="S65" i="9"/>
  <c r="O65" i="9"/>
  <c r="N26" i="22" s="1"/>
  <c r="K65" i="9"/>
  <c r="J26" i="22" s="1"/>
  <c r="G65" i="9"/>
  <c r="F26" i="22" s="1"/>
  <c r="AA62" i="9"/>
  <c r="Z12" i="22" s="1"/>
  <c r="W62" i="9"/>
  <c r="V12" i="22" s="1"/>
  <c r="S62" i="9"/>
  <c r="O62" i="9"/>
  <c r="N12" i="22" s="1"/>
  <c r="K62" i="9"/>
  <c r="J12" i="22" s="1"/>
  <c r="G62" i="9"/>
  <c r="F12" i="22" s="1"/>
  <c r="AA61" i="9"/>
  <c r="W61" i="9"/>
  <c r="S61" i="9"/>
  <c r="O61" i="9"/>
  <c r="K61" i="9"/>
  <c r="G61" i="9"/>
  <c r="AA60" i="9"/>
  <c r="W60" i="9"/>
  <c r="S60" i="9"/>
  <c r="O60" i="9"/>
  <c r="K60" i="9"/>
  <c r="G60" i="9"/>
  <c r="AA224" i="9"/>
  <c r="W224" i="9"/>
  <c r="S224" i="9"/>
  <c r="O224" i="9"/>
  <c r="K224" i="9"/>
  <c r="G224" i="9"/>
  <c r="AA17" i="9"/>
  <c r="W17" i="9"/>
  <c r="S17" i="9"/>
  <c r="O17" i="9"/>
  <c r="K17" i="9"/>
  <c r="G17" i="9"/>
  <c r="AA16" i="9"/>
  <c r="W16" i="9"/>
  <c r="S16" i="9"/>
  <c r="O16" i="9"/>
  <c r="K16" i="9"/>
  <c r="G16" i="9"/>
  <c r="AA149" i="9"/>
  <c r="W149" i="9"/>
  <c r="S149" i="9"/>
  <c r="O149" i="9"/>
  <c r="K149" i="9"/>
  <c r="G149" i="9"/>
  <c r="AA31" i="9"/>
  <c r="W31" i="9"/>
  <c r="S31" i="9"/>
  <c r="O31" i="9"/>
  <c r="K31" i="9"/>
  <c r="G31" i="9"/>
  <c r="AA29" i="9"/>
  <c r="W29" i="9"/>
  <c r="S29" i="9"/>
  <c r="O29" i="9"/>
  <c r="K29" i="9"/>
  <c r="G29" i="9"/>
  <c r="AA30" i="9"/>
  <c r="W30" i="9"/>
  <c r="S30" i="9"/>
  <c r="O30" i="9"/>
  <c r="K30" i="9"/>
  <c r="G30" i="9"/>
  <c r="AA115" i="9"/>
  <c r="W115" i="9"/>
  <c r="S115" i="9"/>
  <c r="O115" i="9"/>
  <c r="K115" i="9"/>
  <c r="G115" i="9"/>
  <c r="AA174" i="9"/>
  <c r="W174" i="9"/>
  <c r="S174" i="9"/>
  <c r="O174" i="9"/>
  <c r="K174" i="9"/>
  <c r="G174" i="9"/>
  <c r="AA176" i="9"/>
  <c r="W176" i="9"/>
  <c r="S176" i="9"/>
  <c r="O176" i="9"/>
  <c r="K176" i="9"/>
  <c r="G176" i="9"/>
  <c r="AA175" i="9"/>
  <c r="W175" i="9"/>
  <c r="S175" i="9"/>
  <c r="O175" i="9"/>
  <c r="K175" i="9"/>
  <c r="G175" i="9"/>
  <c r="AA171" i="9"/>
  <c r="W171" i="9"/>
  <c r="S171" i="9"/>
  <c r="O171" i="9"/>
  <c r="K171" i="9"/>
  <c r="G171" i="9"/>
  <c r="AA170" i="9"/>
  <c r="W170" i="9"/>
  <c r="S170" i="9"/>
  <c r="O170" i="9"/>
  <c r="K170" i="9"/>
  <c r="G170" i="9"/>
  <c r="AA168" i="9"/>
  <c r="W168" i="9"/>
  <c r="S168" i="9"/>
  <c r="O168" i="9"/>
  <c r="K168" i="9"/>
  <c r="G168" i="9"/>
  <c r="AA169" i="9"/>
  <c r="W169" i="9"/>
  <c r="S169" i="9"/>
  <c r="O169" i="9"/>
  <c r="K169" i="9"/>
  <c r="G169" i="9"/>
  <c r="AA192" i="9"/>
  <c r="W192" i="9"/>
  <c r="S192" i="9"/>
  <c r="O192" i="9"/>
  <c r="K192" i="9"/>
  <c r="G192" i="9"/>
  <c r="AA195" i="9"/>
  <c r="W195" i="9"/>
  <c r="S195" i="9"/>
  <c r="O195" i="9"/>
  <c r="K195" i="9"/>
  <c r="G195" i="9"/>
  <c r="AA197" i="9"/>
  <c r="W197" i="9"/>
  <c r="S197" i="9"/>
  <c r="O197" i="9"/>
  <c r="K197" i="9"/>
  <c r="G197" i="9"/>
  <c r="AA194" i="9"/>
  <c r="W194" i="9"/>
  <c r="S194" i="9"/>
  <c r="O194" i="9"/>
  <c r="K194" i="9"/>
  <c r="G194" i="9"/>
  <c r="AA196" i="9"/>
  <c r="W196" i="9"/>
  <c r="S196" i="9"/>
  <c r="O196" i="9"/>
  <c r="K196" i="9"/>
  <c r="G196" i="9"/>
  <c r="AA193" i="9"/>
  <c r="W193" i="9"/>
  <c r="S193" i="9"/>
  <c r="O193" i="9"/>
  <c r="K193" i="9"/>
  <c r="G193" i="9"/>
  <c r="AA266" i="9"/>
  <c r="W266" i="9"/>
  <c r="S266" i="9"/>
  <c r="O266" i="9"/>
  <c r="K266" i="9"/>
  <c r="G266" i="9"/>
  <c r="AA267" i="9"/>
  <c r="W267" i="9"/>
  <c r="S267" i="9"/>
  <c r="O267" i="9"/>
  <c r="K267" i="9"/>
  <c r="G267" i="9"/>
  <c r="AA265" i="9"/>
  <c r="W265" i="9"/>
  <c r="S265" i="9"/>
  <c r="O265" i="9"/>
  <c r="K265" i="9"/>
  <c r="G265" i="9"/>
  <c r="AA242" i="9"/>
  <c r="W242" i="9"/>
  <c r="S242" i="9"/>
  <c r="O242" i="9"/>
  <c r="K242" i="9"/>
  <c r="G242" i="9"/>
  <c r="AA243" i="9"/>
  <c r="W243" i="9"/>
  <c r="S243" i="9"/>
  <c r="O243" i="9"/>
  <c r="K243" i="9"/>
  <c r="G243" i="9"/>
  <c r="AA244" i="9"/>
  <c r="W244" i="9"/>
  <c r="S244" i="9"/>
  <c r="O244" i="9"/>
  <c r="K244" i="9"/>
  <c r="G244" i="9"/>
  <c r="AA245" i="9"/>
  <c r="W245" i="9"/>
  <c r="S245" i="9"/>
  <c r="P261" i="9"/>
  <c r="I43" i="9"/>
  <c r="Y19" i="9"/>
  <c r="U74" i="9"/>
  <c r="V208" i="9"/>
  <c r="J4" i="9"/>
  <c r="Z228" i="9"/>
  <c r="Y17" i="17" s="1"/>
  <c r="R227" i="9"/>
  <c r="J179" i="9"/>
  <c r="Z180" i="9"/>
  <c r="R178" i="9"/>
  <c r="J268" i="9"/>
  <c r="Z27" i="9"/>
  <c r="R28" i="9"/>
  <c r="S220" i="9"/>
  <c r="AA219" i="9"/>
  <c r="K219" i="9"/>
  <c r="S167" i="9"/>
  <c r="AA166" i="9"/>
  <c r="K166" i="9"/>
  <c r="S92" i="9"/>
  <c r="AA50" i="9"/>
  <c r="K50" i="9"/>
  <c r="S52" i="9"/>
  <c r="AA49" i="9"/>
  <c r="K49" i="9"/>
  <c r="S48" i="9"/>
  <c r="AA51" i="9"/>
  <c r="K51" i="9"/>
  <c r="S53" i="9"/>
  <c r="AA146" i="9"/>
  <c r="K146" i="9"/>
  <c r="S143" i="9"/>
  <c r="AA148" i="9"/>
  <c r="K148" i="9"/>
  <c r="S26" i="9"/>
  <c r="AA163" i="9"/>
  <c r="K163" i="9"/>
  <c r="S165" i="9"/>
  <c r="I165" i="9"/>
  <c r="Y132" i="9"/>
  <c r="Q132" i="9"/>
  <c r="I132" i="9"/>
  <c r="Y44" i="9"/>
  <c r="Q44" i="9"/>
  <c r="I44" i="9"/>
  <c r="Y86" i="9"/>
  <c r="Q86" i="9"/>
  <c r="I86" i="9"/>
  <c r="Y91" i="9"/>
  <c r="Q91" i="9"/>
  <c r="I91" i="9"/>
  <c r="Y87" i="9"/>
  <c r="Q87" i="9"/>
  <c r="I87" i="9"/>
  <c r="Y105" i="9"/>
  <c r="Q105" i="9"/>
  <c r="I105" i="9"/>
  <c r="Y157" i="9"/>
  <c r="Q157" i="9"/>
  <c r="I157" i="9"/>
  <c r="Y187" i="9"/>
  <c r="X9" i="17" s="1"/>
  <c r="Q187" i="9"/>
  <c r="I187" i="9"/>
  <c r="H9" i="17" s="1"/>
  <c r="Y185" i="9"/>
  <c r="Q185" i="9"/>
  <c r="I185" i="9"/>
  <c r="Y186" i="9"/>
  <c r="Q186" i="9"/>
  <c r="I186" i="9"/>
  <c r="Y184" i="9"/>
  <c r="Q184" i="9"/>
  <c r="P6" i="17" s="1"/>
  <c r="I184" i="9"/>
  <c r="Y21" i="9"/>
  <c r="Q21" i="9"/>
  <c r="I21" i="9"/>
  <c r="Y20" i="9"/>
  <c r="Q20" i="9"/>
  <c r="I20" i="9"/>
  <c r="Y77" i="9"/>
  <c r="Q77" i="9"/>
  <c r="I77" i="9"/>
  <c r="Y75" i="9"/>
  <c r="Q75" i="9"/>
  <c r="I75" i="9"/>
  <c r="Y209" i="9"/>
  <c r="Q209" i="9"/>
  <c r="I209" i="9"/>
  <c r="Y207" i="9"/>
  <c r="Q207" i="9"/>
  <c r="I207" i="9"/>
  <c r="Y9" i="9"/>
  <c r="Q9" i="9"/>
  <c r="I9" i="9"/>
  <c r="Y10" i="9"/>
  <c r="Q10" i="9"/>
  <c r="I10" i="9"/>
  <c r="Y35" i="9"/>
  <c r="Q35" i="9"/>
  <c r="I35" i="9"/>
  <c r="Y33" i="9"/>
  <c r="Q33" i="9"/>
  <c r="I33" i="9"/>
  <c r="Y2" i="9"/>
  <c r="Q2" i="9"/>
  <c r="I2" i="9"/>
  <c r="Y229" i="9"/>
  <c r="Q229" i="9"/>
  <c r="I229" i="9"/>
  <c r="Y97" i="9"/>
  <c r="Q97" i="9"/>
  <c r="I97" i="9"/>
  <c r="Y96" i="9"/>
  <c r="Q96" i="9"/>
  <c r="I96" i="9"/>
  <c r="Y99" i="9"/>
  <c r="Q99" i="9"/>
  <c r="I99" i="9"/>
  <c r="Y98" i="9"/>
  <c r="Q98" i="9"/>
  <c r="I98" i="9"/>
  <c r="Y100" i="9"/>
  <c r="Q100" i="9"/>
  <c r="I100" i="9"/>
  <c r="Y95" i="9"/>
  <c r="Q95" i="9"/>
  <c r="I95" i="9"/>
  <c r="Y63" i="9"/>
  <c r="Q63" i="9"/>
  <c r="J63" i="9"/>
  <c r="Z64" i="9"/>
  <c r="V64" i="9"/>
  <c r="R64" i="9"/>
  <c r="N64" i="9"/>
  <c r="J64" i="9"/>
  <c r="E29" i="22"/>
  <c r="Z65" i="9"/>
  <c r="Y26" i="22" s="1"/>
  <c r="V65" i="9"/>
  <c r="U26" i="22" s="1"/>
  <c r="R65" i="9"/>
  <c r="Q26" i="22" s="1"/>
  <c r="N65" i="9"/>
  <c r="J65" i="9"/>
  <c r="I26" i="22" s="1"/>
  <c r="Z62" i="9"/>
  <c r="Y12" i="22" s="1"/>
  <c r="V62" i="9"/>
  <c r="U12" i="22" s="1"/>
  <c r="R62" i="9"/>
  <c r="Q12" i="22" s="1"/>
  <c r="N62" i="9"/>
  <c r="J62" i="9"/>
  <c r="I12" i="22" s="1"/>
  <c r="E12" i="22"/>
  <c r="Z61" i="9"/>
  <c r="V61" i="9"/>
  <c r="R61" i="9"/>
  <c r="N61" i="9"/>
  <c r="J61" i="9"/>
  <c r="Z60" i="9"/>
  <c r="V60" i="9"/>
  <c r="R60" i="9"/>
  <c r="N60" i="9"/>
  <c r="J60" i="9"/>
  <c r="Z224" i="9"/>
  <c r="V224" i="9"/>
  <c r="R224" i="9"/>
  <c r="N224" i="9"/>
  <c r="J224" i="9"/>
  <c r="Z17" i="9"/>
  <c r="V17" i="9"/>
  <c r="R17" i="9"/>
  <c r="N17" i="9"/>
  <c r="J17" i="9"/>
  <c r="Z16" i="9"/>
  <c r="V16" i="9"/>
  <c r="R16" i="9"/>
  <c r="N16" i="9"/>
  <c r="J16" i="9"/>
  <c r="Z149" i="9"/>
  <c r="V149" i="9"/>
  <c r="R149" i="9"/>
  <c r="N149" i="9"/>
  <c r="J149" i="9"/>
  <c r="Z31" i="9"/>
  <c r="V31" i="9"/>
  <c r="R31" i="9"/>
  <c r="N31" i="9"/>
  <c r="J31" i="9"/>
  <c r="Z29" i="9"/>
  <c r="V29" i="9"/>
  <c r="R29" i="9"/>
  <c r="N29" i="9"/>
  <c r="J29" i="9"/>
  <c r="Z30" i="9"/>
  <c r="V30" i="9"/>
  <c r="R30" i="9"/>
  <c r="N30" i="9"/>
  <c r="J30" i="9"/>
  <c r="Z115" i="9"/>
  <c r="V115" i="9"/>
  <c r="R115" i="9"/>
  <c r="N115" i="9"/>
  <c r="J115" i="9"/>
  <c r="Z174" i="9"/>
  <c r="V174" i="9"/>
  <c r="R174" i="9"/>
  <c r="N174" i="9"/>
  <c r="J174" i="9"/>
  <c r="Z176" i="9"/>
  <c r="V176" i="9"/>
  <c r="R176" i="9"/>
  <c r="N176" i="9"/>
  <c r="J176" i="9"/>
  <c r="Z175" i="9"/>
  <c r="V175" i="9"/>
  <c r="R175" i="9"/>
  <c r="N175" i="9"/>
  <c r="J175" i="9"/>
  <c r="Z171" i="9"/>
  <c r="V171" i="9"/>
  <c r="R171" i="9"/>
  <c r="N171" i="9"/>
  <c r="J171" i="9"/>
  <c r="Z170" i="9"/>
  <c r="V170" i="9"/>
  <c r="R170" i="9"/>
  <c r="N170" i="9"/>
  <c r="J170" i="9"/>
  <c r="Z168" i="9"/>
  <c r="V168" i="9"/>
  <c r="R168" i="9"/>
  <c r="N168" i="9"/>
  <c r="J168" i="9"/>
  <c r="Z169" i="9"/>
  <c r="V169" i="9"/>
  <c r="R169" i="9"/>
  <c r="N169" i="9"/>
  <c r="J169" i="9"/>
  <c r="Z192" i="9"/>
  <c r="V192" i="9"/>
  <c r="R192" i="9"/>
  <c r="N192" i="9"/>
  <c r="J192" i="9"/>
  <c r="Z195" i="9"/>
  <c r="V195" i="9"/>
  <c r="R195" i="9"/>
  <c r="N195" i="9"/>
  <c r="J195" i="9"/>
  <c r="Z197" i="9"/>
  <c r="V197" i="9"/>
  <c r="R197" i="9"/>
  <c r="N197" i="9"/>
  <c r="J197" i="9"/>
  <c r="Z194" i="9"/>
  <c r="V194" i="9"/>
  <c r="R194" i="9"/>
  <c r="N194" i="9"/>
  <c r="J194" i="9"/>
  <c r="Z196" i="9"/>
  <c r="V196" i="9"/>
  <c r="R196" i="9"/>
  <c r="N196" i="9"/>
  <c r="J196" i="9"/>
  <c r="Z193" i="9"/>
  <c r="V193" i="9"/>
  <c r="R193" i="9"/>
  <c r="N193" i="9"/>
  <c r="J193" i="9"/>
  <c r="E28" i="22"/>
  <c r="Z266" i="9"/>
  <c r="V266" i="9"/>
  <c r="R266" i="9"/>
  <c r="N266" i="9"/>
  <c r="J266" i="9"/>
  <c r="E15" i="22"/>
  <c r="Z267" i="9"/>
  <c r="V267" i="9"/>
  <c r="R267" i="9"/>
  <c r="N267" i="9"/>
  <c r="J267" i="9"/>
  <c r="Z265" i="9"/>
  <c r="V265" i="9"/>
  <c r="R265" i="9"/>
  <c r="N265" i="9"/>
  <c r="J265" i="9"/>
  <c r="E7" i="22"/>
  <c r="Z242" i="9"/>
  <c r="V242" i="9"/>
  <c r="R242" i="9"/>
  <c r="N242" i="9"/>
  <c r="J242" i="9"/>
  <c r="E13" i="22"/>
  <c r="Z243" i="9"/>
  <c r="V243" i="9"/>
  <c r="R243" i="9"/>
  <c r="N243" i="9"/>
  <c r="J243" i="9"/>
  <c r="Z244" i="9"/>
  <c r="V244" i="9"/>
  <c r="R244" i="9"/>
  <c r="N244" i="9"/>
  <c r="J244" i="9"/>
  <c r="Z245" i="9"/>
  <c r="V245" i="9"/>
  <c r="R245" i="9"/>
  <c r="N245" i="9"/>
  <c r="J245" i="9"/>
  <c r="E19" i="22"/>
  <c r="Z54" i="9"/>
  <c r="V54" i="9"/>
  <c r="R54" i="9"/>
  <c r="N54" i="9"/>
  <c r="J54" i="9"/>
  <c r="Z55" i="9"/>
  <c r="V55" i="9"/>
  <c r="R55" i="9"/>
  <c r="N55" i="9"/>
  <c r="J55" i="9"/>
  <c r="Z56" i="9"/>
  <c r="V56" i="9"/>
  <c r="R56" i="9"/>
  <c r="N56" i="9"/>
  <c r="J56" i="9"/>
  <c r="Z214" i="9"/>
  <c r="V214" i="9"/>
  <c r="R214" i="9"/>
  <c r="N214" i="9"/>
  <c r="J214" i="9"/>
  <c r="Z213" i="9"/>
  <c r="V213" i="9"/>
  <c r="R213" i="9"/>
  <c r="N213" i="9"/>
  <c r="J213" i="9"/>
  <c r="Z210" i="9"/>
  <c r="V210" i="9"/>
  <c r="R210" i="9"/>
  <c r="N210" i="9"/>
  <c r="J210" i="9"/>
  <c r="Z211" i="9"/>
  <c r="V211" i="9"/>
  <c r="R211" i="9"/>
  <c r="N211" i="9"/>
  <c r="J211" i="9"/>
  <c r="Z212" i="9"/>
  <c r="V212" i="9"/>
  <c r="R212" i="9"/>
  <c r="N212" i="9"/>
  <c r="J212" i="9"/>
  <c r="Z83" i="9"/>
  <c r="V83" i="9"/>
  <c r="R83" i="9"/>
  <c r="N83" i="9"/>
  <c r="J83" i="9"/>
  <c r="Z84" i="9"/>
  <c r="V84" i="9"/>
  <c r="R84" i="9"/>
  <c r="N84" i="9"/>
  <c r="J84" i="9"/>
  <c r="Z81" i="9"/>
  <c r="V81" i="9"/>
  <c r="R81" i="9"/>
  <c r="N81" i="9"/>
  <c r="J81" i="9"/>
  <c r="Z80" i="9"/>
  <c r="V80" i="9"/>
  <c r="R80" i="9"/>
  <c r="N80" i="9"/>
  <c r="J80" i="9"/>
  <c r="Z85" i="9"/>
  <c r="V85" i="9"/>
  <c r="R85" i="9"/>
  <c r="N85" i="9"/>
  <c r="J85" i="9"/>
  <c r="Z82" i="9"/>
  <c r="V82" i="9"/>
  <c r="R82" i="9"/>
  <c r="N82" i="9"/>
  <c r="J82" i="9"/>
  <c r="Z109" i="9"/>
  <c r="V109" i="9"/>
  <c r="R109" i="9"/>
  <c r="N109" i="9"/>
  <c r="J109" i="9"/>
  <c r="Z110" i="9"/>
  <c r="V110" i="9"/>
  <c r="R110" i="9"/>
  <c r="N110" i="9"/>
  <c r="J110" i="9"/>
  <c r="Z111" i="9"/>
  <c r="V111" i="9"/>
  <c r="R111" i="9"/>
  <c r="N111" i="9"/>
  <c r="J111" i="9"/>
  <c r="Z108" i="9"/>
  <c r="V108" i="9"/>
  <c r="R108" i="9"/>
  <c r="N108" i="9"/>
  <c r="J108" i="9"/>
  <c r="Z237" i="9"/>
  <c r="V237" i="9"/>
  <c r="R237" i="9"/>
  <c r="N237" i="9"/>
  <c r="J237" i="9"/>
  <c r="Z236" i="9"/>
  <c r="V236" i="9"/>
  <c r="R236" i="9"/>
  <c r="N236" i="9"/>
  <c r="J236" i="9"/>
  <c r="Z253" i="9"/>
  <c r="V253" i="9"/>
  <c r="R253" i="9"/>
  <c r="N253" i="9"/>
  <c r="J253" i="9"/>
  <c r="Z252" i="9"/>
  <c r="V252" i="9"/>
  <c r="R252" i="9"/>
  <c r="N252" i="9"/>
  <c r="J252" i="9"/>
  <c r="Z129" i="9"/>
  <c r="V129" i="9"/>
  <c r="R129" i="9"/>
  <c r="N129" i="9"/>
  <c r="J129" i="9"/>
  <c r="Z128" i="9"/>
  <c r="V128" i="9"/>
  <c r="R128" i="9"/>
  <c r="N128" i="9"/>
  <c r="J128" i="9"/>
  <c r="Z126" i="9"/>
  <c r="V126" i="9"/>
  <c r="R126" i="9"/>
  <c r="N126" i="9"/>
  <c r="J126" i="9"/>
  <c r="Z41" i="9"/>
  <c r="V41" i="9"/>
  <c r="R41" i="9"/>
  <c r="N41" i="9"/>
  <c r="J41" i="9"/>
  <c r="Z40" i="9"/>
  <c r="V40" i="9"/>
  <c r="R40" i="9"/>
  <c r="N40" i="9"/>
  <c r="J40" i="9"/>
  <c r="Z127" i="9"/>
  <c r="V127" i="9"/>
  <c r="R127" i="9"/>
  <c r="N127" i="9"/>
  <c r="J127" i="9"/>
  <c r="Z125" i="9"/>
  <c r="V125" i="9"/>
  <c r="R125" i="9"/>
  <c r="N125" i="9"/>
  <c r="J125" i="9"/>
  <c r="Z130" i="9"/>
  <c r="V130" i="9"/>
  <c r="R130" i="9"/>
  <c r="N130" i="9"/>
  <c r="J130" i="9"/>
  <c r="Z124" i="9"/>
  <c r="V124" i="9"/>
  <c r="R124" i="9"/>
  <c r="N124" i="9"/>
  <c r="J124" i="9"/>
  <c r="Z254" i="9"/>
  <c r="V254" i="9"/>
  <c r="R254" i="9"/>
  <c r="N254" i="9"/>
  <c r="J254" i="9"/>
  <c r="E18" i="20"/>
  <c r="Z259" i="9"/>
  <c r="V259" i="9"/>
  <c r="R259" i="9"/>
  <c r="N259" i="9"/>
  <c r="J259" i="9"/>
  <c r="Z257" i="9"/>
  <c r="V257" i="9"/>
  <c r="R257" i="9"/>
  <c r="N257" i="9"/>
  <c r="J257" i="9"/>
  <c r="Z258" i="9"/>
  <c r="V258" i="9"/>
  <c r="R258" i="9"/>
  <c r="N258" i="9"/>
  <c r="J258" i="9"/>
  <c r="Z256" i="9"/>
  <c r="V256" i="9"/>
  <c r="R256" i="9"/>
  <c r="N256" i="9"/>
  <c r="J256" i="9"/>
  <c r="E8" i="20"/>
  <c r="Z255" i="9"/>
  <c r="V255" i="9"/>
  <c r="R255" i="9"/>
  <c r="N255" i="9"/>
  <c r="J255" i="9"/>
  <c r="Z47" i="9"/>
  <c r="V47" i="9"/>
  <c r="R47" i="9"/>
  <c r="N47" i="9"/>
  <c r="J47" i="9"/>
  <c r="Z216" i="9"/>
  <c r="V216" i="9"/>
  <c r="R216" i="9"/>
  <c r="N216" i="9"/>
  <c r="J216" i="9"/>
  <c r="Z215" i="9"/>
  <c r="V215" i="9"/>
  <c r="R215" i="9"/>
  <c r="N215" i="9"/>
  <c r="J215" i="9"/>
  <c r="Z217" i="9"/>
  <c r="V217" i="9"/>
  <c r="R217" i="9"/>
  <c r="N217" i="9"/>
  <c r="J217" i="9"/>
  <c r="E21" i="20"/>
  <c r="Z238" i="9"/>
  <c r="V238" i="9"/>
  <c r="R238" i="9"/>
  <c r="N238" i="9"/>
  <c r="J238" i="9"/>
  <c r="Z241" i="9"/>
  <c r="V241" i="9"/>
  <c r="R241" i="9"/>
  <c r="N241" i="9"/>
  <c r="J241" i="9"/>
  <c r="Z240" i="9"/>
  <c r="V240" i="9"/>
  <c r="R240" i="9"/>
  <c r="N240" i="9"/>
  <c r="J240" i="9"/>
  <c r="Z239" i="9"/>
  <c r="V239" i="9"/>
  <c r="R239" i="9"/>
  <c r="N239" i="9"/>
  <c r="J239" i="9"/>
  <c r="Z138" i="9"/>
  <c r="V138" i="9"/>
  <c r="R138" i="9"/>
  <c r="N138" i="9"/>
  <c r="J138" i="9"/>
  <c r="Z140" i="9"/>
  <c r="V140" i="9"/>
  <c r="R140" i="9"/>
  <c r="N140" i="9"/>
  <c r="J140" i="9"/>
  <c r="Z141" i="9"/>
  <c r="V141" i="9"/>
  <c r="R141" i="9"/>
  <c r="N141" i="9"/>
  <c r="J141" i="9"/>
  <c r="Z142" i="9"/>
  <c r="V142" i="9"/>
  <c r="R142" i="9"/>
  <c r="N142" i="9"/>
  <c r="J142" i="9"/>
  <c r="Z139" i="9"/>
  <c r="V139" i="9"/>
  <c r="R139" i="9"/>
  <c r="N139" i="9"/>
  <c r="J139" i="9"/>
  <c r="Z137" i="9"/>
  <c r="V137" i="9"/>
  <c r="R137" i="9"/>
  <c r="N137" i="9"/>
  <c r="J137" i="9"/>
  <c r="Z189" i="9"/>
  <c r="V189" i="9"/>
  <c r="R189" i="9"/>
  <c r="N189" i="9"/>
  <c r="J189" i="9"/>
  <c r="Z188" i="9"/>
  <c r="V188" i="9"/>
  <c r="R188" i="9"/>
  <c r="N188" i="9"/>
  <c r="J188" i="9"/>
  <c r="Z114" i="9"/>
  <c r="V114" i="9"/>
  <c r="R114" i="9"/>
  <c r="N114" i="9"/>
  <c r="J114" i="9"/>
  <c r="Z264" i="9"/>
  <c r="V264" i="9"/>
  <c r="R264" i="9"/>
  <c r="N264" i="9"/>
  <c r="J264" i="9"/>
  <c r="Z38" i="9"/>
  <c r="V38" i="9"/>
  <c r="R38" i="9"/>
  <c r="N38" i="9"/>
  <c r="J38" i="9"/>
  <c r="Z39" i="9"/>
  <c r="V39" i="9"/>
  <c r="R39" i="9"/>
  <c r="N39" i="9"/>
  <c r="J39" i="9"/>
  <c r="Z37" i="9"/>
  <c r="V37" i="9"/>
  <c r="R37" i="9"/>
  <c r="N37" i="9"/>
  <c r="J37" i="9"/>
  <c r="Z232" i="9"/>
  <c r="V232" i="9"/>
  <c r="R232" i="9"/>
  <c r="N232" i="9"/>
  <c r="H147" i="9"/>
  <c r="E30" i="17"/>
  <c r="J227" i="9"/>
  <c r="Z246" i="9"/>
  <c r="W219" i="9"/>
  <c r="G166" i="9"/>
  <c r="O52" i="9"/>
  <c r="W51" i="9"/>
  <c r="G146" i="9"/>
  <c r="O26" i="9"/>
  <c r="N28" i="13" s="1"/>
  <c r="G165" i="9"/>
  <c r="W44" i="9"/>
  <c r="O86" i="9"/>
  <c r="G91" i="9"/>
  <c r="W105" i="9"/>
  <c r="O157" i="9"/>
  <c r="G187" i="9"/>
  <c r="W186" i="9"/>
  <c r="O184" i="9"/>
  <c r="G21" i="9"/>
  <c r="W77" i="9"/>
  <c r="O75" i="9"/>
  <c r="G209" i="9"/>
  <c r="W9" i="9"/>
  <c r="O10" i="9"/>
  <c r="G35" i="9"/>
  <c r="W2" i="9"/>
  <c r="O229" i="9"/>
  <c r="G97" i="9"/>
  <c r="W99" i="9"/>
  <c r="O98" i="9"/>
  <c r="G100" i="9"/>
  <c r="W63" i="9"/>
  <c r="Y64" i="9"/>
  <c r="I64" i="9"/>
  <c r="Q65" i="9"/>
  <c r="P26" i="22" s="1"/>
  <c r="Y62" i="9"/>
  <c r="X12" i="22" s="1"/>
  <c r="I62" i="9"/>
  <c r="H12" i="22" s="1"/>
  <c r="Q61" i="9"/>
  <c r="Y60" i="9"/>
  <c r="I60" i="9"/>
  <c r="Q224" i="9"/>
  <c r="Y17" i="9"/>
  <c r="I17" i="9"/>
  <c r="Q16" i="9"/>
  <c r="Y149" i="9"/>
  <c r="I149" i="9"/>
  <c r="Q31" i="9"/>
  <c r="Y29" i="9"/>
  <c r="I29" i="9"/>
  <c r="Q30" i="9"/>
  <c r="Y115" i="9"/>
  <c r="I115" i="9"/>
  <c r="Q174" i="9"/>
  <c r="Y176" i="9"/>
  <c r="I176" i="9"/>
  <c r="Q175" i="9"/>
  <c r="Y171" i="9"/>
  <c r="I171" i="9"/>
  <c r="Q170" i="9"/>
  <c r="Y168" i="9"/>
  <c r="I168" i="9"/>
  <c r="Q169" i="9"/>
  <c r="Y192" i="9"/>
  <c r="I192" i="9"/>
  <c r="Q195" i="9"/>
  <c r="Y197" i="9"/>
  <c r="I197" i="9"/>
  <c r="Q194" i="9"/>
  <c r="Y196" i="9"/>
  <c r="I196" i="9"/>
  <c r="Q193" i="9"/>
  <c r="Y266" i="9"/>
  <c r="I266" i="9"/>
  <c r="Q267" i="9"/>
  <c r="Y265" i="9"/>
  <c r="I265" i="9"/>
  <c r="Q242" i="9"/>
  <c r="Y243" i="9"/>
  <c r="I243" i="9"/>
  <c r="Q244" i="9"/>
  <c r="Y245" i="9"/>
  <c r="M245" i="9"/>
  <c r="AC54" i="9"/>
  <c r="U54" i="9"/>
  <c r="M54" i="9"/>
  <c r="AC55" i="9"/>
  <c r="U55" i="9"/>
  <c r="M55" i="9"/>
  <c r="AC56" i="9"/>
  <c r="U56" i="9"/>
  <c r="M56" i="9"/>
  <c r="AC214" i="9"/>
  <c r="U214" i="9"/>
  <c r="M214" i="9"/>
  <c r="AC213" i="9"/>
  <c r="U213" i="9"/>
  <c r="M213" i="9"/>
  <c r="AC210" i="9"/>
  <c r="U210" i="9"/>
  <c r="M210" i="9"/>
  <c r="AC211" i="9"/>
  <c r="U211" i="9"/>
  <c r="M211" i="9"/>
  <c r="AC212" i="9"/>
  <c r="U212" i="9"/>
  <c r="M212" i="9"/>
  <c r="AC83" i="9"/>
  <c r="U83" i="9"/>
  <c r="M83" i="9"/>
  <c r="AC84" i="9"/>
  <c r="U84" i="9"/>
  <c r="M84" i="9"/>
  <c r="AC81" i="9"/>
  <c r="U81" i="9"/>
  <c r="M81" i="9"/>
  <c r="AC80" i="9"/>
  <c r="U80" i="9"/>
  <c r="M80" i="9"/>
  <c r="AC85" i="9"/>
  <c r="U85" i="9"/>
  <c r="M85" i="9"/>
  <c r="AC82" i="9"/>
  <c r="U82" i="9"/>
  <c r="M82" i="9"/>
  <c r="AC109" i="9"/>
  <c r="U109" i="9"/>
  <c r="M109" i="9"/>
  <c r="AC110" i="9"/>
  <c r="U110" i="9"/>
  <c r="M110" i="9"/>
  <c r="AC111" i="9"/>
  <c r="U111" i="9"/>
  <c r="M111" i="9"/>
  <c r="AC108" i="9"/>
  <c r="U108" i="9"/>
  <c r="M108" i="9"/>
  <c r="AC237" i="9"/>
  <c r="U237" i="9"/>
  <c r="M237" i="9"/>
  <c r="AC236" i="9"/>
  <c r="U236" i="9"/>
  <c r="M236" i="9"/>
  <c r="AC253" i="9"/>
  <c r="U253" i="9"/>
  <c r="M253" i="9"/>
  <c r="AC252" i="9"/>
  <c r="U252" i="9"/>
  <c r="M252" i="9"/>
  <c r="AC129" i="9"/>
  <c r="U129" i="9"/>
  <c r="M129" i="9"/>
  <c r="AC128" i="9"/>
  <c r="U128" i="9"/>
  <c r="M128" i="9"/>
  <c r="AC126" i="9"/>
  <c r="U126" i="9"/>
  <c r="M126" i="9"/>
  <c r="AC41" i="9"/>
  <c r="U41" i="9"/>
  <c r="M41" i="9"/>
  <c r="AC40" i="9"/>
  <c r="U40" i="9"/>
  <c r="M40" i="9"/>
  <c r="AC127" i="9"/>
  <c r="U127" i="9"/>
  <c r="M127" i="9"/>
  <c r="AC125" i="9"/>
  <c r="U125" i="9"/>
  <c r="M125" i="9"/>
  <c r="AC130" i="9"/>
  <c r="U130" i="9"/>
  <c r="M130" i="9"/>
  <c r="AC124" i="9"/>
  <c r="U124" i="9"/>
  <c r="M124" i="9"/>
  <c r="AC254" i="9"/>
  <c r="U254" i="9"/>
  <c r="M254" i="9"/>
  <c r="AC259" i="9"/>
  <c r="U259" i="9"/>
  <c r="M259" i="9"/>
  <c r="AC257" i="9"/>
  <c r="U257" i="9"/>
  <c r="M257" i="9"/>
  <c r="AC258" i="9"/>
  <c r="U258" i="9"/>
  <c r="M258" i="9"/>
  <c r="AC256" i="9"/>
  <c r="U256" i="9"/>
  <c r="M256" i="9"/>
  <c r="AC255" i="9"/>
  <c r="U255" i="9"/>
  <c r="M255" i="9"/>
  <c r="AC47" i="9"/>
  <c r="U47" i="9"/>
  <c r="M47" i="9"/>
  <c r="AC216" i="9"/>
  <c r="U216" i="9"/>
  <c r="M216" i="9"/>
  <c r="AC215" i="9"/>
  <c r="U215" i="9"/>
  <c r="M215" i="9"/>
  <c r="AC217" i="9"/>
  <c r="U217" i="9"/>
  <c r="M217" i="9"/>
  <c r="AC238" i="9"/>
  <c r="U238" i="9"/>
  <c r="M238" i="9"/>
  <c r="AC241" i="9"/>
  <c r="U241" i="9"/>
  <c r="M241" i="9"/>
  <c r="AC240" i="9"/>
  <c r="U240" i="9"/>
  <c r="M240" i="9"/>
  <c r="AC239" i="9"/>
  <c r="U239" i="9"/>
  <c r="M239" i="9"/>
  <c r="AC138" i="9"/>
  <c r="U138" i="9"/>
  <c r="M138" i="9"/>
  <c r="AC140" i="9"/>
  <c r="U140" i="9"/>
  <c r="M140" i="9"/>
  <c r="AC141" i="9"/>
  <c r="U141" i="9"/>
  <c r="M141" i="9"/>
  <c r="AC142" i="9"/>
  <c r="U142" i="9"/>
  <c r="M142" i="9"/>
  <c r="AC139" i="9"/>
  <c r="U139" i="9"/>
  <c r="M139" i="9"/>
  <c r="AC137" i="9"/>
  <c r="U137" i="9"/>
  <c r="M137" i="9"/>
  <c r="AC189" i="9"/>
  <c r="U189" i="9"/>
  <c r="M189" i="9"/>
  <c r="AC188" i="9"/>
  <c r="U188" i="9"/>
  <c r="M188" i="9"/>
  <c r="AC114" i="9"/>
  <c r="U114" i="9"/>
  <c r="M114" i="9"/>
  <c r="AC264" i="9"/>
  <c r="U264" i="9"/>
  <c r="M264" i="9"/>
  <c r="AC38" i="9"/>
  <c r="U38" i="9"/>
  <c r="M38" i="9"/>
  <c r="AC39" i="9"/>
  <c r="U39" i="9"/>
  <c r="M39" i="9"/>
  <c r="AC37" i="9"/>
  <c r="U37" i="9"/>
  <c r="M37" i="9"/>
  <c r="AC232" i="9"/>
  <c r="U232" i="9"/>
  <c r="M232" i="9"/>
  <c r="I232" i="9"/>
  <c r="AC230" i="9"/>
  <c r="Y230" i="9"/>
  <c r="U230" i="9"/>
  <c r="Q230" i="9"/>
  <c r="M230" i="9"/>
  <c r="I230" i="9"/>
  <c r="AC233" i="9"/>
  <c r="Y233" i="9"/>
  <c r="U233" i="9"/>
  <c r="Q233" i="9"/>
  <c r="M233" i="9"/>
  <c r="I233" i="9"/>
  <c r="AC231" i="9"/>
  <c r="Y231" i="9"/>
  <c r="U231" i="9"/>
  <c r="Q231" i="9"/>
  <c r="M231" i="9"/>
  <c r="I231" i="9"/>
  <c r="AC6" i="9"/>
  <c r="Y6" i="9"/>
  <c r="U6" i="9"/>
  <c r="Q6" i="9"/>
  <c r="M6" i="9"/>
  <c r="I6" i="9"/>
  <c r="AC8" i="9"/>
  <c r="Y8" i="9"/>
  <c r="U8" i="9"/>
  <c r="Q8" i="9"/>
  <c r="M8" i="9"/>
  <c r="I8" i="9"/>
  <c r="AC7" i="9"/>
  <c r="Y7" i="9"/>
  <c r="U7" i="9"/>
  <c r="Q7" i="9"/>
  <c r="M7" i="9"/>
  <c r="I7" i="9"/>
  <c r="AC5" i="9"/>
  <c r="Y5" i="9"/>
  <c r="U5" i="9"/>
  <c r="Q5" i="9"/>
  <c r="M5" i="9"/>
  <c r="I5" i="9"/>
  <c r="AC155" i="9"/>
  <c r="Y155" i="9"/>
  <c r="U155" i="9"/>
  <c r="Q155" i="9"/>
  <c r="M155" i="9"/>
  <c r="I155" i="9"/>
  <c r="AC153" i="9"/>
  <c r="Y153" i="9"/>
  <c r="U153" i="9"/>
  <c r="Q153" i="9"/>
  <c r="M153" i="9"/>
  <c r="I153" i="9"/>
  <c r="AC156" i="9"/>
  <c r="Y156" i="9"/>
  <c r="U156" i="9"/>
  <c r="Q156" i="9"/>
  <c r="M156" i="9"/>
  <c r="I156" i="9"/>
  <c r="AC154" i="9"/>
  <c r="Y154" i="9"/>
  <c r="U154" i="9"/>
  <c r="Q154" i="9"/>
  <c r="M154" i="9"/>
  <c r="I154" i="9"/>
  <c r="AC104" i="9"/>
  <c r="Y104" i="9"/>
  <c r="U104" i="9"/>
  <c r="Q104" i="9"/>
  <c r="M104" i="9"/>
  <c r="I104" i="9"/>
  <c r="AC103" i="9"/>
  <c r="Y103" i="9"/>
  <c r="U103" i="9"/>
  <c r="Q103" i="9"/>
  <c r="M103" i="9"/>
  <c r="L13" i="12" s="1"/>
  <c r="I103" i="9"/>
  <c r="AC122" i="9"/>
  <c r="Y122" i="9"/>
  <c r="U122" i="9"/>
  <c r="Q122" i="9"/>
  <c r="M122" i="9"/>
  <c r="I122" i="9"/>
  <c r="AC123" i="9"/>
  <c r="Y123" i="9"/>
  <c r="U123" i="9"/>
  <c r="Q123" i="9"/>
  <c r="M123" i="9"/>
  <c r="I123" i="9"/>
  <c r="AC67" i="9"/>
  <c r="Y67" i="9"/>
  <c r="U67" i="9"/>
  <c r="Q67" i="9"/>
  <c r="M67" i="9"/>
  <c r="I67" i="9"/>
  <c r="AC68" i="9"/>
  <c r="Y68" i="9"/>
  <c r="U68" i="9"/>
  <c r="Q68" i="9"/>
  <c r="M68" i="9"/>
  <c r="I68" i="9"/>
  <c r="AC66" i="9"/>
  <c r="Y66" i="9"/>
  <c r="U66" i="9"/>
  <c r="Q66" i="9"/>
  <c r="M66" i="9"/>
  <c r="I66" i="9"/>
  <c r="AC181" i="9"/>
  <c r="Y181" i="9"/>
  <c r="U181" i="9"/>
  <c r="Q181" i="9"/>
  <c r="M181" i="9"/>
  <c r="I181" i="9"/>
  <c r="AC182" i="9"/>
  <c r="Y182" i="9"/>
  <c r="U182" i="9"/>
  <c r="Q182" i="9"/>
  <c r="M182" i="9"/>
  <c r="I182" i="9"/>
  <c r="AC183" i="9"/>
  <c r="Y183" i="9"/>
  <c r="U183" i="9"/>
  <c r="Q183" i="9"/>
  <c r="M183" i="9"/>
  <c r="I183" i="9"/>
  <c r="AC191" i="9"/>
  <c r="Y191" i="9"/>
  <c r="U191" i="9"/>
  <c r="Q191" i="9"/>
  <c r="M191" i="9"/>
  <c r="I191" i="9"/>
  <c r="AC190" i="9"/>
  <c r="Y190" i="9"/>
  <c r="U190" i="9"/>
  <c r="Q190" i="9"/>
  <c r="M190" i="9"/>
  <c r="I190" i="9"/>
  <c r="C15" i="17"/>
  <c r="C17" i="17"/>
  <c r="C21" i="17"/>
  <c r="C28" i="13"/>
  <c r="C8" i="17"/>
  <c r="C7" i="14"/>
  <c r="AB104" i="9"/>
  <c r="AB122" i="9"/>
  <c r="X122" i="9"/>
  <c r="P122" i="9"/>
  <c r="L122" i="9"/>
  <c r="H122" i="9"/>
  <c r="X123" i="9"/>
  <c r="P123" i="9"/>
  <c r="H123" i="9"/>
  <c r="Y107" i="9"/>
  <c r="N34" i="9"/>
  <c r="Z177" i="9"/>
  <c r="R27" i="9"/>
  <c r="G219" i="9"/>
  <c r="O92" i="9"/>
  <c r="W49" i="9"/>
  <c r="G51" i="9"/>
  <c r="O143" i="9"/>
  <c r="W163" i="9"/>
  <c r="W132" i="9"/>
  <c r="O44" i="9"/>
  <c r="G86" i="9"/>
  <c r="W87" i="9"/>
  <c r="O105" i="9"/>
  <c r="G157" i="9"/>
  <c r="W185" i="9"/>
  <c r="O186" i="9"/>
  <c r="G184" i="9"/>
  <c r="W20" i="9"/>
  <c r="O77" i="9"/>
  <c r="G75" i="9"/>
  <c r="W207" i="9"/>
  <c r="O9" i="9"/>
  <c r="G10" i="9"/>
  <c r="W33" i="9"/>
  <c r="O2" i="9"/>
  <c r="G229" i="9"/>
  <c r="W96" i="9"/>
  <c r="O99" i="9"/>
  <c r="G98" i="9"/>
  <c r="W95" i="9"/>
  <c r="O63" i="9"/>
  <c r="U64" i="9"/>
  <c r="AC65" i="9"/>
  <c r="M65" i="9"/>
  <c r="L26" i="22" s="1"/>
  <c r="U62" i="9"/>
  <c r="AC61" i="9"/>
  <c r="M61" i="9"/>
  <c r="U60" i="9"/>
  <c r="AC224" i="9"/>
  <c r="M224" i="9"/>
  <c r="U17" i="9"/>
  <c r="AC16" i="9"/>
  <c r="M16" i="9"/>
  <c r="U149" i="9"/>
  <c r="AC31" i="9"/>
  <c r="M31" i="9"/>
  <c r="U29" i="9"/>
  <c r="AC30" i="9"/>
  <c r="M30" i="9"/>
  <c r="U115" i="9"/>
  <c r="AC174" i="9"/>
  <c r="M174" i="9"/>
  <c r="U176" i="9"/>
  <c r="AC175" i="9"/>
  <c r="M175" i="9"/>
  <c r="U171" i="9"/>
  <c r="AC170" i="9"/>
  <c r="M170" i="9"/>
  <c r="U168" i="9"/>
  <c r="AC169" i="9"/>
  <c r="M169" i="9"/>
  <c r="U192" i="9"/>
  <c r="AC195" i="9"/>
  <c r="M195" i="9"/>
  <c r="U197" i="9"/>
  <c r="AC194" i="9"/>
  <c r="M194" i="9"/>
  <c r="U196" i="9"/>
  <c r="AC193" i="9"/>
  <c r="M193" i="9"/>
  <c r="U266" i="9"/>
  <c r="AC267" i="9"/>
  <c r="M267" i="9"/>
  <c r="U265" i="9"/>
  <c r="AC242" i="9"/>
  <c r="M242" i="9"/>
  <c r="U243" i="9"/>
  <c r="AC244" i="9"/>
  <c r="M244" i="9"/>
  <c r="U245" i="9"/>
  <c r="K245" i="9"/>
  <c r="AA54" i="9"/>
  <c r="S54" i="9"/>
  <c r="K54" i="9"/>
  <c r="AA55" i="9"/>
  <c r="S55" i="9"/>
  <c r="K55" i="9"/>
  <c r="AA56" i="9"/>
  <c r="S56" i="9"/>
  <c r="K56" i="9"/>
  <c r="AA214" i="9"/>
  <c r="S214" i="9"/>
  <c r="K214" i="9"/>
  <c r="AA213" i="9"/>
  <c r="S213" i="9"/>
  <c r="K213" i="9"/>
  <c r="AA210" i="9"/>
  <c r="S210" i="9"/>
  <c r="K210" i="9"/>
  <c r="AA211" i="9"/>
  <c r="S211" i="9"/>
  <c r="K211" i="9"/>
  <c r="AA212" i="9"/>
  <c r="S212" i="9"/>
  <c r="K212" i="9"/>
  <c r="AA83" i="9"/>
  <c r="S83" i="9"/>
  <c r="K83" i="9"/>
  <c r="AA84" i="9"/>
  <c r="S84" i="9"/>
  <c r="K84" i="9"/>
  <c r="AA81" i="9"/>
  <c r="S81" i="9"/>
  <c r="K81" i="9"/>
  <c r="AA80" i="9"/>
  <c r="S80" i="9"/>
  <c r="K80" i="9"/>
  <c r="AA85" i="9"/>
  <c r="S85" i="9"/>
  <c r="K85" i="9"/>
  <c r="AA82" i="9"/>
  <c r="S82" i="9"/>
  <c r="K82" i="9"/>
  <c r="AA109" i="9"/>
  <c r="S109" i="9"/>
  <c r="K109" i="9"/>
  <c r="AA110" i="9"/>
  <c r="S110" i="9"/>
  <c r="K110" i="9"/>
  <c r="AA111" i="9"/>
  <c r="S111" i="9"/>
  <c r="K111" i="9"/>
  <c r="AA108" i="9"/>
  <c r="S108" i="9"/>
  <c r="K108" i="9"/>
  <c r="AA237" i="9"/>
  <c r="S237" i="9"/>
  <c r="K237" i="9"/>
  <c r="AA236" i="9"/>
  <c r="S236" i="9"/>
  <c r="K236" i="9"/>
  <c r="AA253" i="9"/>
  <c r="S253" i="9"/>
  <c r="K253" i="9"/>
  <c r="AA252" i="9"/>
  <c r="S252" i="9"/>
  <c r="K252" i="9"/>
  <c r="AA129" i="9"/>
  <c r="S129" i="9"/>
  <c r="K129" i="9"/>
  <c r="AA128" i="9"/>
  <c r="S128" i="9"/>
  <c r="K128" i="9"/>
  <c r="AA126" i="9"/>
  <c r="S126" i="9"/>
  <c r="K126" i="9"/>
  <c r="AA41" i="9"/>
  <c r="S41" i="9"/>
  <c r="K41" i="9"/>
  <c r="AA40" i="9"/>
  <c r="S40" i="9"/>
  <c r="K40" i="9"/>
  <c r="AA127" i="9"/>
  <c r="S127" i="9"/>
  <c r="K127" i="9"/>
  <c r="AA125" i="9"/>
  <c r="S125" i="9"/>
  <c r="K125" i="9"/>
  <c r="AA130" i="9"/>
  <c r="S130" i="9"/>
  <c r="K130" i="9"/>
  <c r="AA124" i="9"/>
  <c r="S124" i="9"/>
  <c r="K124" i="9"/>
  <c r="AA254" i="9"/>
  <c r="S254" i="9"/>
  <c r="K254" i="9"/>
  <c r="AA259" i="9"/>
  <c r="S259" i="9"/>
  <c r="K259" i="9"/>
  <c r="AA257" i="9"/>
  <c r="S257" i="9"/>
  <c r="K257" i="9"/>
  <c r="AA258" i="9"/>
  <c r="S258" i="9"/>
  <c r="K258" i="9"/>
  <c r="AA256" i="9"/>
  <c r="S256" i="9"/>
  <c r="K256" i="9"/>
  <c r="AA255" i="9"/>
  <c r="S255" i="9"/>
  <c r="K255" i="9"/>
  <c r="AA47" i="9"/>
  <c r="S47" i="9"/>
  <c r="K47" i="9"/>
  <c r="AA216" i="9"/>
  <c r="S216" i="9"/>
  <c r="K216" i="9"/>
  <c r="AA215" i="9"/>
  <c r="S215" i="9"/>
  <c r="K215" i="9"/>
  <c r="AA217" i="9"/>
  <c r="S217" i="9"/>
  <c r="K217" i="9"/>
  <c r="AA238" i="9"/>
  <c r="S238" i="9"/>
  <c r="K238" i="9"/>
  <c r="AA241" i="9"/>
  <c r="S241" i="9"/>
  <c r="K241" i="9"/>
  <c r="AA240" i="9"/>
  <c r="S240" i="9"/>
  <c r="K240" i="9"/>
  <c r="AA239" i="9"/>
  <c r="S239" i="9"/>
  <c r="K239" i="9"/>
  <c r="AA138" i="9"/>
  <c r="S138" i="9"/>
  <c r="K138" i="9"/>
  <c r="AA140" i="9"/>
  <c r="S140" i="9"/>
  <c r="K140" i="9"/>
  <c r="AA141" i="9"/>
  <c r="S141" i="9"/>
  <c r="K141" i="9"/>
  <c r="AA142" i="9"/>
  <c r="S142" i="9"/>
  <c r="K142" i="9"/>
  <c r="AA139" i="9"/>
  <c r="S139" i="9"/>
  <c r="K139" i="9"/>
  <c r="AA137" i="9"/>
  <c r="S137" i="9"/>
  <c r="K137" i="9"/>
  <c r="AA189" i="9"/>
  <c r="S189" i="9"/>
  <c r="K189" i="9"/>
  <c r="AA188" i="9"/>
  <c r="S188" i="9"/>
  <c r="K188" i="9"/>
  <c r="AA114" i="9"/>
  <c r="S114" i="9"/>
  <c r="K114" i="9"/>
  <c r="AA264" i="9"/>
  <c r="S264" i="9"/>
  <c r="K264" i="9"/>
  <c r="AA38" i="9"/>
  <c r="S38" i="9"/>
  <c r="K38" i="9"/>
  <c r="AA39" i="9"/>
  <c r="S39" i="9"/>
  <c r="K39" i="9"/>
  <c r="AA37" i="9"/>
  <c r="S37" i="9"/>
  <c r="K37" i="9"/>
  <c r="AA232" i="9"/>
  <c r="S232" i="9"/>
  <c r="L232" i="9"/>
  <c r="H232" i="9"/>
  <c r="AB230" i="9"/>
  <c r="X230" i="9"/>
  <c r="T230" i="9"/>
  <c r="P230" i="9"/>
  <c r="L230" i="9"/>
  <c r="H230" i="9"/>
  <c r="AB233" i="9"/>
  <c r="X233" i="9"/>
  <c r="T233" i="9"/>
  <c r="P233" i="9"/>
  <c r="L233" i="9"/>
  <c r="H233" i="9"/>
  <c r="AB231" i="9"/>
  <c r="X231" i="9"/>
  <c r="T231" i="9"/>
  <c r="P231" i="9"/>
  <c r="L231" i="9"/>
  <c r="H231" i="9"/>
  <c r="AB6" i="9"/>
  <c r="X6" i="9"/>
  <c r="T6" i="9"/>
  <c r="P6" i="9"/>
  <c r="L6" i="9"/>
  <c r="H6" i="9"/>
  <c r="AB8" i="9"/>
  <c r="X8" i="9"/>
  <c r="T8" i="9"/>
  <c r="P8" i="9"/>
  <c r="L8" i="9"/>
  <c r="H8" i="9"/>
  <c r="AB7" i="9"/>
  <c r="X7" i="9"/>
  <c r="T7" i="9"/>
  <c r="P7" i="9"/>
  <c r="L7" i="9"/>
  <c r="H7" i="9"/>
  <c r="AB5" i="9"/>
  <c r="X5" i="9"/>
  <c r="T5" i="9"/>
  <c r="P5" i="9"/>
  <c r="L5" i="9"/>
  <c r="H5" i="9"/>
  <c r="AB155" i="9"/>
  <c r="X155" i="9"/>
  <c r="T155" i="9"/>
  <c r="P155" i="9"/>
  <c r="L155" i="9"/>
  <c r="H155" i="9"/>
  <c r="AB153" i="9"/>
  <c r="X153" i="9"/>
  <c r="T153" i="9"/>
  <c r="P153" i="9"/>
  <c r="L153" i="9"/>
  <c r="H153" i="9"/>
  <c r="AB156" i="9"/>
  <c r="X156" i="9"/>
  <c r="T156" i="9"/>
  <c r="P156" i="9"/>
  <c r="L156" i="9"/>
  <c r="H156" i="9"/>
  <c r="AB154" i="9"/>
  <c r="X154" i="9"/>
  <c r="T154" i="9"/>
  <c r="P154" i="9"/>
  <c r="L154" i="9"/>
  <c r="H154" i="9"/>
  <c r="X104" i="9"/>
  <c r="T104" i="9"/>
  <c r="P104" i="9"/>
  <c r="L104" i="9"/>
  <c r="H104" i="9"/>
  <c r="AB103" i="9"/>
  <c r="X103" i="9"/>
  <c r="T103" i="9"/>
  <c r="P103" i="9"/>
  <c r="L103" i="9"/>
  <c r="H103" i="9"/>
  <c r="T122" i="9"/>
  <c r="AB123" i="9"/>
  <c r="T123" i="9"/>
  <c r="Q235" i="9"/>
  <c r="Z226" i="9"/>
  <c r="R180" i="9"/>
  <c r="J28" i="9"/>
  <c r="O167" i="9"/>
  <c r="W50" i="9"/>
  <c r="G49" i="9"/>
  <c r="O53" i="9"/>
  <c r="W148" i="9"/>
  <c r="G163" i="9"/>
  <c r="O132" i="9"/>
  <c r="G44" i="9"/>
  <c r="W91" i="9"/>
  <c r="O87" i="9"/>
  <c r="G105" i="9"/>
  <c r="W187" i="9"/>
  <c r="O185" i="9"/>
  <c r="G186" i="9"/>
  <c r="W21" i="9"/>
  <c r="O20" i="9"/>
  <c r="G77" i="9"/>
  <c r="W209" i="9"/>
  <c r="O207" i="9"/>
  <c r="G9" i="9"/>
  <c r="W35" i="9"/>
  <c r="V23" i="13" s="1"/>
  <c r="O33" i="9"/>
  <c r="G2" i="9"/>
  <c r="W97" i="9"/>
  <c r="O96" i="9"/>
  <c r="G99" i="9"/>
  <c r="W100" i="9"/>
  <c r="O95" i="9"/>
  <c r="I63" i="9"/>
  <c r="Q64" i="9"/>
  <c r="Y65" i="9"/>
  <c r="X26" i="22" s="1"/>
  <c r="I65" i="9"/>
  <c r="H26" i="22" s="1"/>
  <c r="Q62" i="9"/>
  <c r="Y61" i="9"/>
  <c r="I61" i="9"/>
  <c r="Q60" i="9"/>
  <c r="Y224" i="9"/>
  <c r="I224" i="9"/>
  <c r="Q17" i="9"/>
  <c r="Y16" i="9"/>
  <c r="I16" i="9"/>
  <c r="Q149" i="9"/>
  <c r="Y31" i="9"/>
  <c r="I31" i="9"/>
  <c r="Q29" i="9"/>
  <c r="Y30" i="9"/>
  <c r="I30" i="9"/>
  <c r="Q115" i="9"/>
  <c r="Y174" i="9"/>
  <c r="I174" i="9"/>
  <c r="Q176" i="9"/>
  <c r="Y175" i="9"/>
  <c r="I175" i="9"/>
  <c r="Q171" i="9"/>
  <c r="Y170" i="9"/>
  <c r="I170" i="9"/>
  <c r="Q168" i="9"/>
  <c r="Y169" i="9"/>
  <c r="I169" i="9"/>
  <c r="Q192" i="9"/>
  <c r="Y195" i="9"/>
  <c r="I195" i="9"/>
  <c r="Q197" i="9"/>
  <c r="Y194" i="9"/>
  <c r="I194" i="9"/>
  <c r="Q196" i="9"/>
  <c r="Y193" i="9"/>
  <c r="I193" i="9"/>
  <c r="Q266" i="9"/>
  <c r="Y267" i="9"/>
  <c r="I267" i="9"/>
  <c r="Q265" i="9"/>
  <c r="Y242" i="9"/>
  <c r="I242" i="9"/>
  <c r="Q243" i="9"/>
  <c r="Y244" i="9"/>
  <c r="I244" i="9"/>
  <c r="Q245" i="9"/>
  <c r="I245" i="9"/>
  <c r="Y54" i="9"/>
  <c r="Q54" i="9"/>
  <c r="I54" i="9"/>
  <c r="Y55" i="9"/>
  <c r="Q55" i="9"/>
  <c r="I55" i="9"/>
  <c r="Y56" i="9"/>
  <c r="Q56" i="9"/>
  <c r="I56" i="9"/>
  <c r="Y214" i="9"/>
  <c r="Q214" i="9"/>
  <c r="I214" i="9"/>
  <c r="Y213" i="9"/>
  <c r="Q213" i="9"/>
  <c r="I213" i="9"/>
  <c r="Y210" i="9"/>
  <c r="Q210" i="9"/>
  <c r="I210" i="9"/>
  <c r="Y211" i="9"/>
  <c r="Q211" i="9"/>
  <c r="I211" i="9"/>
  <c r="Y212" i="9"/>
  <c r="Q212" i="9"/>
  <c r="I212" i="9"/>
  <c r="Y83" i="9"/>
  <c r="Q83" i="9"/>
  <c r="I83" i="9"/>
  <c r="Y84" i="9"/>
  <c r="Q84" i="9"/>
  <c r="I84" i="9"/>
  <c r="Y81" i="9"/>
  <c r="Q81" i="9"/>
  <c r="I81" i="9"/>
  <c r="Y80" i="9"/>
  <c r="Q80" i="9"/>
  <c r="I80" i="9"/>
  <c r="Y85" i="9"/>
  <c r="Q85" i="9"/>
  <c r="I85" i="9"/>
  <c r="Y82" i="9"/>
  <c r="Q82" i="9"/>
  <c r="I82" i="9"/>
  <c r="Y109" i="9"/>
  <c r="Q109" i="9"/>
  <c r="I109" i="9"/>
  <c r="Y110" i="9"/>
  <c r="Q110" i="9"/>
  <c r="I110" i="9"/>
  <c r="Y111" i="9"/>
  <c r="Q111" i="9"/>
  <c r="I111" i="9"/>
  <c r="Y108" i="9"/>
  <c r="Q108" i="9"/>
  <c r="I108" i="9"/>
  <c r="Y237" i="9"/>
  <c r="Q237" i="9"/>
  <c r="I237" i="9"/>
  <c r="Y236" i="9"/>
  <c r="Q236" i="9"/>
  <c r="I236" i="9"/>
  <c r="Y253" i="9"/>
  <c r="Q253" i="9"/>
  <c r="I253" i="9"/>
  <c r="Y252" i="9"/>
  <c r="Q252" i="9"/>
  <c r="I252" i="9"/>
  <c r="Y129" i="9"/>
  <c r="Q129" i="9"/>
  <c r="I129" i="9"/>
  <c r="Y128" i="9"/>
  <c r="Q128" i="9"/>
  <c r="I128" i="9"/>
  <c r="Y126" i="9"/>
  <c r="Q126" i="9"/>
  <c r="I126" i="9"/>
  <c r="Y41" i="9"/>
  <c r="Q41" i="9"/>
  <c r="I41" i="9"/>
  <c r="Y40" i="9"/>
  <c r="Q40" i="9"/>
  <c r="I40" i="9"/>
  <c r="Y127" i="9"/>
  <c r="Q127" i="9"/>
  <c r="I127" i="9"/>
  <c r="Y125" i="9"/>
  <c r="Q125" i="9"/>
  <c r="I125" i="9"/>
  <c r="Y130" i="9"/>
  <c r="Q130" i="9"/>
  <c r="I130" i="9"/>
  <c r="Y124" i="9"/>
  <c r="Q124" i="9"/>
  <c r="I124" i="9"/>
  <c r="Y254" i="9"/>
  <c r="Q254" i="9"/>
  <c r="I254" i="9"/>
  <c r="Y259" i="9"/>
  <c r="Q259" i="9"/>
  <c r="I259" i="9"/>
  <c r="Y257" i="9"/>
  <c r="Q257" i="9"/>
  <c r="I257" i="9"/>
  <c r="Y258" i="9"/>
  <c r="Q258" i="9"/>
  <c r="I258" i="9"/>
  <c r="Y256" i="9"/>
  <c r="Q256" i="9"/>
  <c r="I256" i="9"/>
  <c r="Y255" i="9"/>
  <c r="Q255" i="9"/>
  <c r="I255" i="9"/>
  <c r="Y47" i="9"/>
  <c r="Q47" i="9"/>
  <c r="I47" i="9"/>
  <c r="Y216" i="9"/>
  <c r="Q216" i="9"/>
  <c r="I216" i="9"/>
  <c r="Y215" i="9"/>
  <c r="Q215" i="9"/>
  <c r="I215" i="9"/>
  <c r="Y217" i="9"/>
  <c r="Q217" i="9"/>
  <c r="I217" i="9"/>
  <c r="Y238" i="9"/>
  <c r="Q238" i="9"/>
  <c r="I238" i="9"/>
  <c r="Y241" i="9"/>
  <c r="Q241" i="9"/>
  <c r="I241" i="9"/>
  <c r="Y240" i="9"/>
  <c r="Q240" i="9"/>
  <c r="I240" i="9"/>
  <c r="Y239" i="9"/>
  <c r="Q239" i="9"/>
  <c r="I239" i="9"/>
  <c r="Y138" i="9"/>
  <c r="Q138" i="9"/>
  <c r="I138" i="9"/>
  <c r="Y140" i="9"/>
  <c r="Q140" i="9"/>
  <c r="I140" i="9"/>
  <c r="Y141" i="9"/>
  <c r="Q141" i="9"/>
  <c r="I141" i="9"/>
  <c r="Y142" i="9"/>
  <c r="Q142" i="9"/>
  <c r="I142" i="9"/>
  <c r="Y139" i="9"/>
  <c r="Q139" i="9"/>
  <c r="I139" i="9"/>
  <c r="Y137" i="9"/>
  <c r="Q137" i="9"/>
  <c r="I137" i="9"/>
  <c r="Y189" i="9"/>
  <c r="Q189" i="9"/>
  <c r="I189" i="9"/>
  <c r="Y188" i="9"/>
  <c r="Q188" i="9"/>
  <c r="I188" i="9"/>
  <c r="Y114" i="9"/>
  <c r="Q114" i="9"/>
  <c r="I114" i="9"/>
  <c r="Y264" i="9"/>
  <c r="Q264" i="9"/>
  <c r="I264" i="9"/>
  <c r="Y38" i="9"/>
  <c r="Q38" i="9"/>
  <c r="I38" i="9"/>
  <c r="Y39" i="9"/>
  <c r="Q39" i="9"/>
  <c r="I39" i="9"/>
  <c r="Y37" i="9"/>
  <c r="Q37" i="9"/>
  <c r="I37" i="9"/>
  <c r="Y232" i="9"/>
  <c r="Q232" i="9"/>
  <c r="K232" i="9"/>
  <c r="G232" i="9"/>
  <c r="AA230" i="9"/>
  <c r="W230" i="9"/>
  <c r="S230" i="9"/>
  <c r="O230" i="9"/>
  <c r="K230" i="9"/>
  <c r="G230" i="9"/>
  <c r="AA233" i="9"/>
  <c r="W233" i="9"/>
  <c r="S233" i="9"/>
  <c r="O233" i="9"/>
  <c r="K233" i="9"/>
  <c r="G233" i="9"/>
  <c r="AA231" i="9"/>
  <c r="W231" i="9"/>
  <c r="S231" i="9"/>
  <c r="O231" i="9"/>
  <c r="K231" i="9"/>
  <c r="G231" i="9"/>
  <c r="AA6" i="9"/>
  <c r="W6" i="9"/>
  <c r="S6" i="9"/>
  <c r="O6" i="9"/>
  <c r="K6" i="9"/>
  <c r="G6" i="9"/>
  <c r="AA8" i="9"/>
  <c r="W8" i="9"/>
  <c r="S8" i="9"/>
  <c r="O8" i="9"/>
  <c r="K8" i="9"/>
  <c r="G8" i="9"/>
  <c r="AA7" i="9"/>
  <c r="W7" i="9"/>
  <c r="S7" i="9"/>
  <c r="O7" i="9"/>
  <c r="K7" i="9"/>
  <c r="G7" i="9"/>
  <c r="AA5" i="9"/>
  <c r="W5" i="9"/>
  <c r="S5" i="9"/>
  <c r="O5" i="9"/>
  <c r="K5" i="9"/>
  <c r="G5" i="9"/>
  <c r="AA155" i="9"/>
  <c r="W155" i="9"/>
  <c r="S155" i="9"/>
  <c r="O155" i="9"/>
  <c r="K155" i="9"/>
  <c r="G155" i="9"/>
  <c r="AA153" i="9"/>
  <c r="W153" i="9"/>
  <c r="S153" i="9"/>
  <c r="O153" i="9"/>
  <c r="K153" i="9"/>
  <c r="G153" i="9"/>
  <c r="AA156" i="9"/>
  <c r="W156" i="9"/>
  <c r="S156" i="9"/>
  <c r="O156" i="9"/>
  <c r="K156" i="9"/>
  <c r="G156" i="9"/>
  <c r="AA154" i="9"/>
  <c r="W154" i="9"/>
  <c r="S154" i="9"/>
  <c r="O154" i="9"/>
  <c r="K154" i="9"/>
  <c r="G154" i="9"/>
  <c r="AA104" i="9"/>
  <c r="W104" i="9"/>
  <c r="S104" i="9"/>
  <c r="O104" i="9"/>
  <c r="K104" i="9"/>
  <c r="G104" i="9"/>
  <c r="AA103" i="9"/>
  <c r="W103" i="9"/>
  <c r="S103" i="9"/>
  <c r="O103" i="9"/>
  <c r="K103" i="9"/>
  <c r="G103" i="9"/>
  <c r="AA122" i="9"/>
  <c r="W122" i="9"/>
  <c r="S122" i="9"/>
  <c r="O122" i="9"/>
  <c r="K122" i="9"/>
  <c r="G122" i="9"/>
  <c r="AA123" i="9"/>
  <c r="W123" i="9"/>
  <c r="S123" i="9"/>
  <c r="O123" i="9"/>
  <c r="K123" i="9"/>
  <c r="G123" i="9"/>
  <c r="AA67" i="9"/>
  <c r="W67" i="9"/>
  <c r="S67" i="9"/>
  <c r="O67" i="9"/>
  <c r="K67" i="9"/>
  <c r="G67" i="9"/>
  <c r="AA68" i="9"/>
  <c r="W68" i="9"/>
  <c r="S68" i="9"/>
  <c r="O68" i="9"/>
  <c r="K68" i="9"/>
  <c r="G68" i="9"/>
  <c r="AA66" i="9"/>
  <c r="W66" i="9"/>
  <c r="S66" i="9"/>
  <c r="O66" i="9"/>
  <c r="K66" i="9"/>
  <c r="G66" i="9"/>
  <c r="AA181" i="9"/>
  <c r="W181" i="9"/>
  <c r="S181" i="9"/>
  <c r="O181" i="9"/>
  <c r="K181" i="9"/>
  <c r="G181" i="9"/>
  <c r="AA182" i="9"/>
  <c r="W182" i="9"/>
  <c r="S182" i="9"/>
  <c r="O182" i="9"/>
  <c r="K182" i="9"/>
  <c r="G182" i="9"/>
  <c r="AA183" i="9"/>
  <c r="W183" i="9"/>
  <c r="S183" i="9"/>
  <c r="O183" i="9"/>
  <c r="K183" i="9"/>
  <c r="G183" i="9"/>
  <c r="AA191" i="9"/>
  <c r="W191" i="9"/>
  <c r="S191" i="9"/>
  <c r="O191" i="9"/>
  <c r="K191" i="9"/>
  <c r="G191" i="9"/>
  <c r="AA190" i="9"/>
  <c r="W190" i="9"/>
  <c r="S190" i="9"/>
  <c r="O190" i="9"/>
  <c r="K190" i="9"/>
  <c r="G190" i="9"/>
  <c r="C29" i="17"/>
  <c r="C10" i="17"/>
  <c r="C30" i="17"/>
  <c r="C28" i="17"/>
  <c r="C9" i="17"/>
  <c r="C19" i="17"/>
  <c r="C23" i="13"/>
  <c r="C5" i="12"/>
  <c r="X78" i="9"/>
  <c r="R228" i="9"/>
  <c r="G50" i="9"/>
  <c r="O165" i="9"/>
  <c r="G87" i="9"/>
  <c r="W184" i="9"/>
  <c r="O209" i="9"/>
  <c r="G33" i="9"/>
  <c r="F10" i="13" s="1"/>
  <c r="W98" i="9"/>
  <c r="M64" i="9"/>
  <c r="U61" i="9"/>
  <c r="AC17" i="9"/>
  <c r="M149" i="9"/>
  <c r="U30" i="9"/>
  <c r="AC176" i="9"/>
  <c r="M171" i="9"/>
  <c r="U169" i="9"/>
  <c r="AC197" i="9"/>
  <c r="M196" i="9"/>
  <c r="U267" i="9"/>
  <c r="AC243" i="9"/>
  <c r="O245" i="9"/>
  <c r="G54" i="9"/>
  <c r="W56" i="9"/>
  <c r="O214" i="9"/>
  <c r="G213" i="9"/>
  <c r="W211" i="9"/>
  <c r="O212" i="9"/>
  <c r="G83" i="9"/>
  <c r="W81" i="9"/>
  <c r="O80" i="9"/>
  <c r="G85" i="9"/>
  <c r="W109" i="9"/>
  <c r="O110" i="9"/>
  <c r="G111" i="9"/>
  <c r="W237" i="9"/>
  <c r="O236" i="9"/>
  <c r="G253" i="9"/>
  <c r="W129" i="9"/>
  <c r="O128" i="9"/>
  <c r="G126" i="9"/>
  <c r="W40" i="9"/>
  <c r="O127" i="9"/>
  <c r="G125" i="9"/>
  <c r="W124" i="9"/>
  <c r="O254" i="9"/>
  <c r="G259" i="9"/>
  <c r="W258" i="9"/>
  <c r="O256" i="9"/>
  <c r="G255" i="9"/>
  <c r="W216" i="9"/>
  <c r="O215" i="9"/>
  <c r="G217" i="9"/>
  <c r="W241" i="9"/>
  <c r="O240" i="9"/>
  <c r="G239" i="9"/>
  <c r="W140" i="9"/>
  <c r="O141" i="9"/>
  <c r="G142" i="9"/>
  <c r="W137" i="9"/>
  <c r="O189" i="9"/>
  <c r="G188" i="9"/>
  <c r="W264" i="9"/>
  <c r="O38" i="9"/>
  <c r="G39" i="9"/>
  <c r="W232" i="9"/>
  <c r="Z230" i="9"/>
  <c r="J230" i="9"/>
  <c r="R233" i="9"/>
  <c r="Z231" i="9"/>
  <c r="J231" i="9"/>
  <c r="R6" i="9"/>
  <c r="Z8" i="9"/>
  <c r="J8" i="9"/>
  <c r="R7" i="9"/>
  <c r="Z5" i="9"/>
  <c r="J5" i="9"/>
  <c r="R155" i="9"/>
  <c r="Z153" i="9"/>
  <c r="J153" i="9"/>
  <c r="R156" i="9"/>
  <c r="Z154" i="9"/>
  <c r="J154" i="9"/>
  <c r="R104" i="9"/>
  <c r="Z103" i="9"/>
  <c r="J103" i="9"/>
  <c r="R122" i="9"/>
  <c r="Z123" i="9"/>
  <c r="L123" i="9"/>
  <c r="Z67" i="9"/>
  <c r="R67" i="9"/>
  <c r="J67" i="9"/>
  <c r="Z68" i="9"/>
  <c r="R68" i="9"/>
  <c r="J68" i="9"/>
  <c r="Z66" i="9"/>
  <c r="R66" i="9"/>
  <c r="J66" i="9"/>
  <c r="Z181" i="9"/>
  <c r="R181" i="9"/>
  <c r="J181" i="9"/>
  <c r="Z182" i="9"/>
  <c r="R182" i="9"/>
  <c r="J182" i="9"/>
  <c r="Z183" i="9"/>
  <c r="R183" i="9"/>
  <c r="J183" i="9"/>
  <c r="Z191" i="9"/>
  <c r="R191" i="9"/>
  <c r="J191" i="9"/>
  <c r="Z190" i="9"/>
  <c r="R190" i="9"/>
  <c r="J190" i="9"/>
  <c r="C14" i="17"/>
  <c r="C18" i="17"/>
  <c r="C31" i="17"/>
  <c r="C24" i="17"/>
  <c r="C16" i="17"/>
  <c r="C12" i="22"/>
  <c r="N155" i="9"/>
  <c r="V103" i="9"/>
  <c r="V123" i="9"/>
  <c r="J123" i="9"/>
  <c r="X67" i="9"/>
  <c r="P67" i="9"/>
  <c r="X68" i="9"/>
  <c r="P68" i="9"/>
  <c r="X66" i="9"/>
  <c r="P66" i="9"/>
  <c r="H66" i="9"/>
  <c r="P181" i="9"/>
  <c r="H181" i="9"/>
  <c r="X182" i="9"/>
  <c r="H182" i="9"/>
  <c r="X183" i="9"/>
  <c r="P183" i="9"/>
  <c r="X191" i="9"/>
  <c r="P191" i="9"/>
  <c r="H191" i="9"/>
  <c r="P190" i="9"/>
  <c r="C13" i="17"/>
  <c r="C6" i="17"/>
  <c r="C27" i="17"/>
  <c r="C9" i="12"/>
  <c r="N5" i="9"/>
  <c r="AB68" i="9"/>
  <c r="L68" i="9"/>
  <c r="T66" i="9"/>
  <c r="AB181" i="9"/>
  <c r="L181" i="9"/>
  <c r="T182" i="9"/>
  <c r="AB183" i="9"/>
  <c r="L183" i="9"/>
  <c r="T191" i="9"/>
  <c r="AB190" i="9"/>
  <c r="L190" i="9"/>
  <c r="C25" i="17"/>
  <c r="J178" i="9"/>
  <c r="O48" i="9"/>
  <c r="G132" i="9"/>
  <c r="W157" i="9"/>
  <c r="O21" i="9"/>
  <c r="G207" i="9"/>
  <c r="W229" i="9"/>
  <c r="O100" i="9"/>
  <c r="U65" i="9"/>
  <c r="T26" i="22" s="1"/>
  <c r="AC60" i="9"/>
  <c r="M17" i="9"/>
  <c r="U31" i="9"/>
  <c r="AC115" i="9"/>
  <c r="M176" i="9"/>
  <c r="U170" i="9"/>
  <c r="AC192" i="9"/>
  <c r="M197" i="9"/>
  <c r="U193" i="9"/>
  <c r="AC265" i="9"/>
  <c r="M243" i="9"/>
  <c r="G245" i="9"/>
  <c r="W55" i="9"/>
  <c r="O56" i="9"/>
  <c r="G214" i="9"/>
  <c r="W210" i="9"/>
  <c r="O211" i="9"/>
  <c r="G212" i="9"/>
  <c r="W84" i="9"/>
  <c r="O81" i="9"/>
  <c r="G80" i="9"/>
  <c r="W82" i="9"/>
  <c r="O109" i="9"/>
  <c r="G110" i="9"/>
  <c r="W108" i="9"/>
  <c r="O237" i="9"/>
  <c r="G236" i="9"/>
  <c r="W252" i="9"/>
  <c r="O129" i="9"/>
  <c r="G128" i="9"/>
  <c r="W41" i="9"/>
  <c r="O40" i="9"/>
  <c r="G127" i="9"/>
  <c r="W130" i="9"/>
  <c r="O124" i="9"/>
  <c r="G254" i="9"/>
  <c r="W257" i="9"/>
  <c r="O258" i="9"/>
  <c r="G256" i="9"/>
  <c r="W47" i="9"/>
  <c r="O216" i="9"/>
  <c r="G215" i="9"/>
  <c r="W238" i="9"/>
  <c r="O241" i="9"/>
  <c r="G240" i="9"/>
  <c r="W138" i="9"/>
  <c r="O140" i="9"/>
  <c r="G141" i="9"/>
  <c r="W139" i="9"/>
  <c r="O137" i="9"/>
  <c r="G189" i="9"/>
  <c r="W114" i="9"/>
  <c r="O264" i="9"/>
  <c r="G38" i="9"/>
  <c r="W37" i="9"/>
  <c r="O232" i="9"/>
  <c r="V230" i="9"/>
  <c r="N233" i="9"/>
  <c r="V231" i="9"/>
  <c r="N6" i="9"/>
  <c r="V8" i="9"/>
  <c r="N7" i="9"/>
  <c r="V5" i="9"/>
  <c r="V153" i="9"/>
  <c r="E7" i="12"/>
  <c r="N156" i="9"/>
  <c r="V154" i="9"/>
  <c r="N104" i="9"/>
  <c r="N122" i="9"/>
  <c r="H67" i="9"/>
  <c r="H68" i="9"/>
  <c r="X181" i="9"/>
  <c r="P182" i="9"/>
  <c r="H183" i="9"/>
  <c r="X190" i="9"/>
  <c r="H190" i="9"/>
  <c r="C12" i="17"/>
  <c r="V104" i="9"/>
  <c r="C11" i="17"/>
  <c r="C29" i="22"/>
  <c r="O220" i="9"/>
  <c r="W146" i="9"/>
  <c r="W86" i="9"/>
  <c r="O187" i="9"/>
  <c r="G20" i="9"/>
  <c r="W10" i="9"/>
  <c r="V27" i="17" s="1"/>
  <c r="O97" i="9"/>
  <c r="G95" i="9"/>
  <c r="AC62" i="9"/>
  <c r="M60" i="9"/>
  <c r="U16" i="9"/>
  <c r="AC29" i="9"/>
  <c r="M115" i="9"/>
  <c r="U175" i="9"/>
  <c r="AC168" i="9"/>
  <c r="M192" i="9"/>
  <c r="U194" i="9"/>
  <c r="AC266" i="9"/>
  <c r="M265" i="9"/>
  <c r="U244" i="9"/>
  <c r="W54" i="9"/>
  <c r="O55" i="9"/>
  <c r="G56" i="9"/>
  <c r="W213" i="9"/>
  <c r="O210" i="9"/>
  <c r="G211" i="9"/>
  <c r="W83" i="9"/>
  <c r="O84" i="9"/>
  <c r="G81" i="9"/>
  <c r="W85" i="9"/>
  <c r="O82" i="9"/>
  <c r="G109" i="9"/>
  <c r="W111" i="9"/>
  <c r="O108" i="9"/>
  <c r="G237" i="9"/>
  <c r="W253" i="9"/>
  <c r="O252" i="9"/>
  <c r="G129" i="9"/>
  <c r="W126" i="9"/>
  <c r="O41" i="9"/>
  <c r="G40" i="9"/>
  <c r="W125" i="9"/>
  <c r="O130" i="9"/>
  <c r="G124" i="9"/>
  <c r="W259" i="9"/>
  <c r="O257" i="9"/>
  <c r="G258" i="9"/>
  <c r="W255" i="9"/>
  <c r="O47" i="9"/>
  <c r="G216" i="9"/>
  <c r="W217" i="9"/>
  <c r="O238" i="9"/>
  <c r="G241" i="9"/>
  <c r="W239" i="9"/>
  <c r="O138" i="9"/>
  <c r="G140" i="9"/>
  <c r="W142" i="9"/>
  <c r="O139" i="9"/>
  <c r="G137" i="9"/>
  <c r="W188" i="9"/>
  <c r="O114" i="9"/>
  <c r="G264" i="9"/>
  <c r="W39" i="9"/>
  <c r="O37" i="9"/>
  <c r="J232" i="9"/>
  <c r="R230" i="9"/>
  <c r="Z233" i="9"/>
  <c r="J233" i="9"/>
  <c r="R231" i="9"/>
  <c r="Z6" i="9"/>
  <c r="J6" i="9"/>
  <c r="R8" i="9"/>
  <c r="Z7" i="9"/>
  <c r="J7" i="9"/>
  <c r="R5" i="9"/>
  <c r="Z155" i="9"/>
  <c r="J155" i="9"/>
  <c r="R153" i="9"/>
  <c r="Z156" i="9"/>
  <c r="J156" i="9"/>
  <c r="R154" i="9"/>
  <c r="Z104" i="9"/>
  <c r="J104" i="9"/>
  <c r="R103" i="9"/>
  <c r="Z122" i="9"/>
  <c r="J122" i="9"/>
  <c r="R123" i="9"/>
  <c r="E6" i="12"/>
  <c r="V67" i="9"/>
  <c r="N67" i="9"/>
  <c r="E8" i="12"/>
  <c r="V68" i="9"/>
  <c r="N68" i="9"/>
  <c r="V66" i="9"/>
  <c r="N66" i="9"/>
  <c r="E10" i="12"/>
  <c r="V181" i="9"/>
  <c r="N181" i="9"/>
  <c r="V182" i="9"/>
  <c r="N182" i="9"/>
  <c r="V183" i="9"/>
  <c r="N183" i="9"/>
  <c r="V191" i="9"/>
  <c r="N191" i="9"/>
  <c r="V190" i="9"/>
  <c r="N190" i="9"/>
  <c r="C22" i="17"/>
  <c r="C10" i="13"/>
  <c r="C22" i="20"/>
  <c r="W166" i="9"/>
  <c r="G148" i="9"/>
  <c r="O91" i="9"/>
  <c r="G185" i="9"/>
  <c r="W75" i="9"/>
  <c r="O35" i="9"/>
  <c r="N23" i="13" s="1"/>
  <c r="G96" i="9"/>
  <c r="AC64" i="9"/>
  <c r="M62" i="9"/>
  <c r="L12" i="22" s="1"/>
  <c r="U224" i="9"/>
  <c r="AC149" i="9"/>
  <c r="M29" i="9"/>
  <c r="U174" i="9"/>
  <c r="AC171" i="9"/>
  <c r="M168" i="9"/>
  <c r="U195" i="9"/>
  <c r="AC196" i="9"/>
  <c r="M266" i="9"/>
  <c r="U242" i="9"/>
  <c r="AC245" i="9"/>
  <c r="O54" i="9"/>
  <c r="G55" i="9"/>
  <c r="W214" i="9"/>
  <c r="O213" i="9"/>
  <c r="G210" i="9"/>
  <c r="W212" i="9"/>
  <c r="O83" i="9"/>
  <c r="G84" i="9"/>
  <c r="W80" i="9"/>
  <c r="O85" i="9"/>
  <c r="G82" i="9"/>
  <c r="W110" i="9"/>
  <c r="O111" i="9"/>
  <c r="G108" i="9"/>
  <c r="W236" i="9"/>
  <c r="O253" i="9"/>
  <c r="G252" i="9"/>
  <c r="W128" i="9"/>
  <c r="O126" i="9"/>
  <c r="G41" i="9"/>
  <c r="W127" i="9"/>
  <c r="O125" i="9"/>
  <c r="G130" i="9"/>
  <c r="W254" i="9"/>
  <c r="O259" i="9"/>
  <c r="G257" i="9"/>
  <c r="W256" i="9"/>
  <c r="O255" i="9"/>
  <c r="G47" i="9"/>
  <c r="W215" i="9"/>
  <c r="O217" i="9"/>
  <c r="G238" i="9"/>
  <c r="W240" i="9"/>
  <c r="O239" i="9"/>
  <c r="G138" i="9"/>
  <c r="W141" i="9"/>
  <c r="O142" i="9"/>
  <c r="G139" i="9"/>
  <c r="W189" i="9"/>
  <c r="O188" i="9"/>
  <c r="G114" i="9"/>
  <c r="W38" i="9"/>
  <c r="O39" i="9"/>
  <c r="G37" i="9"/>
  <c r="E7" i="14"/>
  <c r="N230" i="9"/>
  <c r="V233" i="9"/>
  <c r="N231" i="9"/>
  <c r="V6" i="9"/>
  <c r="N8" i="9"/>
  <c r="V7" i="9"/>
  <c r="V155" i="9"/>
  <c r="E4" i="12"/>
  <c r="N153" i="9"/>
  <c r="V156" i="9"/>
  <c r="E11" i="12"/>
  <c r="N154" i="9"/>
  <c r="N103" i="9"/>
  <c r="V122" i="9"/>
  <c r="N123" i="9"/>
  <c r="AB67" i="9"/>
  <c r="T67" i="9"/>
  <c r="L67" i="9"/>
  <c r="T68" i="9"/>
  <c r="AB66" i="9"/>
  <c r="L66" i="9"/>
  <c r="T181" i="9"/>
  <c r="AB182" i="9"/>
  <c r="L182" i="9"/>
  <c r="T183" i="9"/>
  <c r="AB191" i="9"/>
  <c r="L191" i="9"/>
  <c r="T190" i="9"/>
  <c r="C20" i="17"/>
  <c r="C26" i="17"/>
  <c r="B183" i="8"/>
  <c r="B165" i="8"/>
  <c r="C173" i="8"/>
  <c r="D40" i="8"/>
  <c r="D123" i="8"/>
  <c r="D127" i="8"/>
  <c r="B139" i="8"/>
  <c r="B171" i="8"/>
  <c r="D172" i="8"/>
  <c r="B177" i="8"/>
  <c r="G5" i="8"/>
  <c r="E2" i="9"/>
  <c r="D130" i="8"/>
  <c r="B141" i="8"/>
  <c r="B213" i="8"/>
  <c r="D267" i="8"/>
  <c r="C270" i="8"/>
  <c r="D272" i="8"/>
  <c r="B273" i="8"/>
  <c r="C274" i="8"/>
  <c r="D280" i="8"/>
  <c r="B281" i="8"/>
  <c r="C282" i="8"/>
  <c r="D288" i="8"/>
  <c r="B289" i="8"/>
  <c r="C290" i="8"/>
  <c r="D296" i="8"/>
  <c r="B297" i="8"/>
  <c r="C298" i="8"/>
  <c r="B167" i="8"/>
  <c r="C267" i="8"/>
  <c r="B269" i="8"/>
  <c r="E270" i="8"/>
  <c r="C272" i="8"/>
  <c r="D278" i="8"/>
  <c r="B279" i="8"/>
  <c r="C280" i="8"/>
  <c r="D286" i="8"/>
  <c r="B287" i="8"/>
  <c r="C288" i="8"/>
  <c r="D294" i="8"/>
  <c r="B295" i="8"/>
  <c r="C296" i="8"/>
  <c r="C247" i="8"/>
  <c r="D193" i="8"/>
  <c r="B198" i="8"/>
  <c r="B170" i="8"/>
  <c r="B169" i="8"/>
  <c r="D162" i="8"/>
  <c r="B153" i="8"/>
  <c r="C98" i="8"/>
  <c r="B33" i="8"/>
  <c r="C92" i="8"/>
  <c r="B159" i="8"/>
  <c r="B208" i="8"/>
  <c r="C34" i="8"/>
  <c r="D106" i="8"/>
  <c r="E40" i="8"/>
  <c r="C53" i="8"/>
  <c r="B57" i="8"/>
  <c r="D92" i="8"/>
  <c r="C139" i="8"/>
  <c r="D140" i="8"/>
  <c r="D154" i="8"/>
  <c r="B162" i="8"/>
  <c r="D198" i="8"/>
  <c r="D247" i="8"/>
  <c r="C47" i="8"/>
  <c r="D64" i="8"/>
  <c r="D72" i="8"/>
  <c r="C94" i="8"/>
  <c r="B133" i="8"/>
  <c r="D134" i="8"/>
  <c r="B156" i="8"/>
  <c r="C239" i="8"/>
  <c r="C215" i="8"/>
  <c r="E239" i="8"/>
  <c r="C223" i="8"/>
  <c r="D202" i="8"/>
  <c r="C197" i="8"/>
  <c r="B211" i="8"/>
  <c r="B190" i="8"/>
  <c r="B193" i="8"/>
  <c r="D197" i="8"/>
  <c r="B203" i="8"/>
  <c r="C205" i="8"/>
  <c r="C207" i="8"/>
  <c r="D211" i="8"/>
  <c r="B202" i="8"/>
  <c r="D206" i="8"/>
  <c r="C191" i="8"/>
  <c r="C195" i="8"/>
  <c r="B200" i="8"/>
  <c r="D201" i="8"/>
  <c r="D203" i="8"/>
  <c r="B205" i="8"/>
  <c r="B210" i="8"/>
  <c r="D176" i="8"/>
  <c r="B182" i="8"/>
  <c r="D187" i="8"/>
  <c r="B176" i="8"/>
  <c r="B179" i="8"/>
  <c r="D184" i="8"/>
  <c r="C171" i="8"/>
  <c r="D171" i="8"/>
  <c r="B184" i="8"/>
  <c r="C185" i="8"/>
  <c r="B174" i="8"/>
  <c r="B188" i="8"/>
  <c r="B161" i="8"/>
  <c r="D161" i="8"/>
  <c r="B164" i="8"/>
  <c r="C133" i="8"/>
  <c r="C135" i="8"/>
  <c r="D142" i="8"/>
  <c r="B149" i="8"/>
  <c r="D137" i="8"/>
  <c r="B144" i="8"/>
  <c r="B152" i="8"/>
  <c r="C159" i="8"/>
  <c r="C147" i="8"/>
  <c r="D80" i="8"/>
  <c r="D98" i="8"/>
  <c r="B110" i="8"/>
  <c r="C87" i="8"/>
  <c r="D102" i="8"/>
  <c r="C119" i="8"/>
  <c r="B121" i="8"/>
  <c r="E71" i="8"/>
  <c r="D90" i="8"/>
  <c r="B98" i="8"/>
  <c r="B102" i="8"/>
  <c r="D111" i="8"/>
  <c r="B117" i="8"/>
  <c r="D119" i="8"/>
  <c r="C123" i="8"/>
  <c r="B125" i="8"/>
  <c r="E50" i="8"/>
  <c r="C48" i="8"/>
  <c r="B49" i="8"/>
  <c r="C55" i="8"/>
  <c r="C35" i="8"/>
  <c r="E38" i="8"/>
  <c r="C30" i="8"/>
  <c r="E35" i="8"/>
  <c r="C36" i="8"/>
  <c r="B37" i="8"/>
  <c r="C31" i="8"/>
  <c r="B29" i="8"/>
  <c r="C17" i="8"/>
  <c r="C20" i="8"/>
  <c r="C7" i="8"/>
  <c r="C10" i="8"/>
  <c r="C29" i="8"/>
  <c r="D36" i="8"/>
  <c r="C39" i="8"/>
  <c r="D48" i="8"/>
  <c r="C51" i="8"/>
  <c r="E54" i="8"/>
  <c r="E59" i="8"/>
  <c r="C63" i="8"/>
  <c r="C79" i="8"/>
  <c r="D88" i="8"/>
  <c r="B103" i="8"/>
  <c r="E103" i="8"/>
  <c r="B107" i="8"/>
  <c r="E110" i="8"/>
  <c r="D110" i="8"/>
  <c r="B111" i="8"/>
  <c r="E114" i="8"/>
  <c r="B114" i="8"/>
  <c r="E130" i="8"/>
  <c r="B130" i="8"/>
  <c r="C149" i="8"/>
  <c r="D149" i="8"/>
  <c r="C151" i="8"/>
  <c r="C167" i="8"/>
  <c r="D167" i="8"/>
  <c r="D168" i="8"/>
  <c r="E172" i="8"/>
  <c r="B172" i="8"/>
  <c r="E18" i="8"/>
  <c r="D18" i="8"/>
  <c r="B28" i="8"/>
  <c r="E28" i="8"/>
  <c r="C32" i="8"/>
  <c r="C46" i="8"/>
  <c r="C52" i="8"/>
  <c r="C68" i="8"/>
  <c r="D68" i="8"/>
  <c r="E72" i="8"/>
  <c r="C75" i="8"/>
  <c r="E79" i="8"/>
  <c r="D84" i="8"/>
  <c r="E88" i="8"/>
  <c r="D91" i="8"/>
  <c r="D95" i="8"/>
  <c r="C95" i="8"/>
  <c r="E112" i="8"/>
  <c r="B112" i="8"/>
  <c r="E126" i="8"/>
  <c r="B126" i="8"/>
  <c r="E140" i="8"/>
  <c r="B140" i="8"/>
  <c r="D159" i="8"/>
  <c r="C165" i="8"/>
  <c r="D165" i="8"/>
  <c r="E180" i="8"/>
  <c r="D180" i="8"/>
  <c r="B180" i="8"/>
  <c r="C18" i="8"/>
  <c r="D32" i="8"/>
  <c r="C44" i="8"/>
  <c r="D52" i="8"/>
  <c r="E84" i="8"/>
  <c r="E122" i="8"/>
  <c r="B122" i="8"/>
  <c r="E136" i="8"/>
  <c r="B136" i="8"/>
  <c r="C145" i="8"/>
  <c r="D145" i="8"/>
  <c r="E148" i="8"/>
  <c r="B148" i="8"/>
  <c r="C157" i="8"/>
  <c r="D157" i="8"/>
  <c r="C175" i="8"/>
  <c r="D175" i="8"/>
  <c r="B178" i="8"/>
  <c r="C181" i="8"/>
  <c r="D181" i="8"/>
  <c r="D10" i="8"/>
  <c r="E16" i="8"/>
  <c r="D16" i="8"/>
  <c r="E44" i="8"/>
  <c r="D44" i="8"/>
  <c r="C59" i="8"/>
  <c r="E64" i="8"/>
  <c r="C67" i="8"/>
  <c r="C76" i="8"/>
  <c r="D76" i="8"/>
  <c r="E80" i="8"/>
  <c r="C83" i="8"/>
  <c r="E96" i="8"/>
  <c r="E106" i="8"/>
  <c r="C106" i="8"/>
  <c r="D113" i="8"/>
  <c r="D115" i="8"/>
  <c r="E118" i="8"/>
  <c r="B118" i="8"/>
  <c r="D122" i="8"/>
  <c r="C127" i="8"/>
  <c r="B129" i="8"/>
  <c r="D131" i="8"/>
  <c r="E134" i="8"/>
  <c r="B134" i="8"/>
  <c r="D136" i="8"/>
  <c r="C141" i="8"/>
  <c r="D141" i="8"/>
  <c r="C143" i="8"/>
  <c r="B145" i="8"/>
  <c r="D148" i="8"/>
  <c r="D150" i="8"/>
  <c r="C153" i="8"/>
  <c r="D153" i="8"/>
  <c r="B154" i="8"/>
  <c r="C155" i="8"/>
  <c r="B157" i="8"/>
  <c r="B168" i="8"/>
  <c r="B173" i="8"/>
  <c r="B175" i="8"/>
  <c r="B181" i="8"/>
  <c r="E186" i="8"/>
  <c r="B186" i="8"/>
  <c r="C189" i="8"/>
  <c r="D194" i="8"/>
  <c r="C183" i="8"/>
  <c r="D191" i="8"/>
  <c r="B197" i="8"/>
  <c r="E217" i="8"/>
  <c r="B207" i="8"/>
  <c r="C209" i="8"/>
  <c r="D210" i="8"/>
  <c r="B214" i="8"/>
  <c r="B216" i="8"/>
  <c r="C225" i="8"/>
  <c r="C231" i="8"/>
  <c r="D231" i="8"/>
  <c r="C233" i="8"/>
  <c r="C5" i="8"/>
  <c r="C21" i="8"/>
  <c r="C25" i="8"/>
  <c r="B65" i="8"/>
  <c r="B73" i="8"/>
  <c r="B81" i="8"/>
  <c r="D109" i="8"/>
  <c r="B115" i="8"/>
  <c r="B119" i="8"/>
  <c r="B123" i="8"/>
  <c r="B127" i="8"/>
  <c r="B131" i="8"/>
  <c r="B137" i="8"/>
  <c r="D144" i="8"/>
  <c r="C169" i="8"/>
  <c r="C177" i="8"/>
  <c r="C179" i="8"/>
  <c r="B185" i="8"/>
  <c r="B187" i="8"/>
  <c r="D188" i="8"/>
  <c r="D190" i="8"/>
  <c r="B194" i="8"/>
  <c r="B196" i="8"/>
  <c r="B204" i="8"/>
  <c r="B206" i="8"/>
  <c r="D207" i="8"/>
  <c r="B209" i="8"/>
  <c r="C213" i="8"/>
  <c r="D214" i="8"/>
  <c r="D216" i="8"/>
  <c r="D239" i="8"/>
  <c r="C241" i="8"/>
  <c r="C227" i="8"/>
  <c r="C235" i="8"/>
  <c r="C243" i="8"/>
  <c r="D227" i="8"/>
  <c r="C229" i="8"/>
  <c r="D235" i="8"/>
  <c r="C237" i="8"/>
  <c r="D243" i="8"/>
  <c r="C245" i="8"/>
  <c r="D215" i="8"/>
  <c r="C216" i="8"/>
  <c r="E223" i="8"/>
  <c r="D223" i="8"/>
  <c r="C219" i="8"/>
  <c r="B215" i="8"/>
  <c r="D219" i="8"/>
  <c r="C221" i="8"/>
  <c r="D213" i="8"/>
  <c r="B212" i="8"/>
  <c r="D212" i="8"/>
  <c r="C214" i="8"/>
  <c r="C212" i="8"/>
  <c r="B189" i="8"/>
  <c r="B192" i="8"/>
  <c r="C190" i="8"/>
  <c r="B191" i="8"/>
  <c r="D192" i="8"/>
  <c r="C194" i="8"/>
  <c r="B195" i="8"/>
  <c r="D196" i="8"/>
  <c r="C198" i="8"/>
  <c r="B199" i="8"/>
  <c r="C200" i="8"/>
  <c r="C204" i="8"/>
  <c r="C208" i="8"/>
  <c r="D195" i="8"/>
  <c r="D200" i="8"/>
  <c r="C202" i="8"/>
  <c r="D205" i="8"/>
  <c r="D209" i="8"/>
  <c r="C196" i="8"/>
  <c r="D204" i="8"/>
  <c r="C206" i="8"/>
  <c r="D208" i="8"/>
  <c r="C210" i="8"/>
  <c r="C192" i="8"/>
  <c r="D189" i="8"/>
  <c r="C170" i="8"/>
  <c r="C174" i="8"/>
  <c r="C178" i="8"/>
  <c r="C182" i="8"/>
  <c r="C186" i="8"/>
  <c r="C166" i="8"/>
  <c r="B166" i="8"/>
  <c r="D179" i="8"/>
  <c r="D183" i="8"/>
  <c r="C168" i="8"/>
  <c r="D170" i="8"/>
  <c r="C172" i="8"/>
  <c r="D174" i="8"/>
  <c r="C176" i="8"/>
  <c r="D178" i="8"/>
  <c r="C180" i="8"/>
  <c r="D182" i="8"/>
  <c r="C184" i="8"/>
  <c r="D186" i="8"/>
  <c r="C188" i="8"/>
  <c r="D166" i="8"/>
  <c r="D169" i="8"/>
  <c r="D173" i="8"/>
  <c r="D177" i="8"/>
  <c r="D185" i="8"/>
  <c r="C160" i="8"/>
  <c r="B160" i="8"/>
  <c r="C162" i="8"/>
  <c r="B163" i="8"/>
  <c r="D164" i="8"/>
  <c r="D160" i="8"/>
  <c r="D163" i="8"/>
  <c r="C164" i="8"/>
  <c r="C158" i="8"/>
  <c r="B158" i="8"/>
  <c r="D158" i="8"/>
  <c r="C146" i="8"/>
  <c r="B147" i="8"/>
  <c r="C150" i="8"/>
  <c r="B151" i="8"/>
  <c r="D152" i="8"/>
  <c r="C154" i="8"/>
  <c r="B155" i="8"/>
  <c r="D156" i="8"/>
  <c r="C142" i="8"/>
  <c r="B143" i="8"/>
  <c r="B142" i="8"/>
  <c r="D143" i="8"/>
  <c r="B146" i="8"/>
  <c r="D147" i="8"/>
  <c r="B150" i="8"/>
  <c r="D151" i="8"/>
  <c r="D155" i="8"/>
  <c r="C144" i="8"/>
  <c r="D146" i="8"/>
  <c r="C148" i="8"/>
  <c r="C152" i="8"/>
  <c r="C156" i="8"/>
  <c r="B135" i="8"/>
  <c r="B138" i="8"/>
  <c r="D139" i="8"/>
  <c r="C138" i="8"/>
  <c r="D135" i="8"/>
  <c r="C136" i="8"/>
  <c r="D138" i="8"/>
  <c r="C140" i="8"/>
  <c r="E111" i="8"/>
  <c r="D112" i="8"/>
  <c r="C114" i="8"/>
  <c r="D116" i="8"/>
  <c r="C118" i="8"/>
  <c r="D120" i="8"/>
  <c r="C122" i="8"/>
  <c r="D124" i="8"/>
  <c r="C126" i="8"/>
  <c r="D128" i="8"/>
  <c r="C130" i="8"/>
  <c r="D132" i="8"/>
  <c r="C134" i="8"/>
  <c r="B108" i="8"/>
  <c r="B106" i="8"/>
  <c r="C108" i="8"/>
  <c r="D108" i="8"/>
  <c r="C116" i="8"/>
  <c r="C120" i="8"/>
  <c r="C124" i="8"/>
  <c r="C128" i="8"/>
  <c r="C132" i="8"/>
  <c r="C112" i="8"/>
  <c r="B116" i="8"/>
  <c r="D117" i="8"/>
  <c r="B120" i="8"/>
  <c r="D121" i="8"/>
  <c r="B124" i="8"/>
  <c r="D125" i="8"/>
  <c r="B128" i="8"/>
  <c r="D129" i="8"/>
  <c r="B132" i="8"/>
  <c r="D133" i="8"/>
  <c r="B83" i="8"/>
  <c r="B87" i="8"/>
  <c r="D96" i="8"/>
  <c r="D100" i="8"/>
  <c r="D103" i="8"/>
  <c r="C104" i="8"/>
  <c r="D104" i="8"/>
  <c r="C90" i="8"/>
  <c r="C91" i="8"/>
  <c r="B100" i="8"/>
  <c r="E90" i="8"/>
  <c r="C100" i="8"/>
  <c r="C102" i="8"/>
  <c r="B104" i="8"/>
  <c r="B63" i="8"/>
  <c r="C64" i="8"/>
  <c r="B67" i="8"/>
  <c r="B71" i="8"/>
  <c r="C72" i="8"/>
  <c r="B75" i="8"/>
  <c r="B79" i="8"/>
  <c r="C80" i="8"/>
  <c r="C40" i="8"/>
  <c r="B41" i="8"/>
  <c r="C42" i="8"/>
  <c r="C43" i="8"/>
  <c r="B55" i="8"/>
  <c r="D56" i="8"/>
  <c r="C56" i="8"/>
  <c r="C60" i="8"/>
  <c r="D60" i="8"/>
  <c r="D26" i="8"/>
  <c r="D27" i="8"/>
  <c r="C12" i="8"/>
  <c r="C9" i="8"/>
  <c r="C15" i="8"/>
  <c r="C13" i="8"/>
  <c r="B8" i="8"/>
  <c r="D6" i="8"/>
  <c r="C8" i="8"/>
  <c r="B10" i="8"/>
  <c r="C11" i="8"/>
  <c r="D12" i="8"/>
  <c r="C14" i="8"/>
  <c r="B16" i="8"/>
  <c r="D20" i="8"/>
  <c r="C22" i="8"/>
  <c r="B24" i="8"/>
  <c r="B6" i="8"/>
  <c r="D8" i="8"/>
  <c r="D14" i="8"/>
  <c r="C16" i="8"/>
  <c r="B18" i="8"/>
  <c r="C19" i="8"/>
  <c r="D22" i="8"/>
  <c r="C24" i="8"/>
  <c r="B26" i="8"/>
  <c r="B12" i="8"/>
  <c r="B20" i="8"/>
  <c r="D24" i="8"/>
  <c r="C26" i="8"/>
  <c r="C6" i="8"/>
  <c r="B14" i="8"/>
  <c r="B22" i="8"/>
  <c r="E5" i="8"/>
  <c r="E9" i="8"/>
  <c r="E15" i="8"/>
  <c r="E21" i="8"/>
  <c r="B62" i="8"/>
  <c r="C62" i="8"/>
  <c r="D62" i="8"/>
  <c r="D5" i="8"/>
  <c r="D7" i="8"/>
  <c r="D9" i="8"/>
  <c r="D11" i="8"/>
  <c r="D13" i="8"/>
  <c r="D15" i="8"/>
  <c r="D17" i="8"/>
  <c r="D19" i="8"/>
  <c r="D21" i="8"/>
  <c r="D23" i="8"/>
  <c r="D25" i="8"/>
  <c r="E27" i="8"/>
  <c r="D28" i="8"/>
  <c r="B30" i="8"/>
  <c r="D30" i="8"/>
  <c r="D31" i="8"/>
  <c r="B31" i="8"/>
  <c r="D33" i="8"/>
  <c r="E33" i="8"/>
  <c r="B34" i="8"/>
  <c r="D34" i="8"/>
  <c r="D35" i="8"/>
  <c r="B35" i="8"/>
  <c r="D37" i="8"/>
  <c r="E37" i="8"/>
  <c r="B38" i="8"/>
  <c r="D38" i="8"/>
  <c r="D39" i="8"/>
  <c r="B39" i="8"/>
  <c r="D41" i="8"/>
  <c r="E41" i="8"/>
  <c r="B42" i="8"/>
  <c r="D42" i="8"/>
  <c r="D43" i="8"/>
  <c r="B43" i="8"/>
  <c r="D45" i="8"/>
  <c r="E45" i="8"/>
  <c r="B46" i="8"/>
  <c r="D46" i="8"/>
  <c r="D47" i="8"/>
  <c r="B47" i="8"/>
  <c r="D49" i="8"/>
  <c r="E49" i="8"/>
  <c r="B50" i="8"/>
  <c r="D50" i="8"/>
  <c r="D51" i="8"/>
  <c r="B51" i="8"/>
  <c r="D53" i="8"/>
  <c r="E53" i="8"/>
  <c r="B54" i="8"/>
  <c r="D54" i="8"/>
  <c r="D57" i="8"/>
  <c r="C57" i="8"/>
  <c r="E57" i="8"/>
  <c r="D65" i="8"/>
  <c r="C65" i="8"/>
  <c r="E65" i="8"/>
  <c r="D73" i="8"/>
  <c r="C73" i="8"/>
  <c r="E73" i="8"/>
  <c r="D81" i="8"/>
  <c r="C81" i="8"/>
  <c r="E81" i="8"/>
  <c r="D89" i="8"/>
  <c r="C89" i="8"/>
  <c r="B89" i="8"/>
  <c r="E89" i="8"/>
  <c r="D94" i="8"/>
  <c r="C99" i="8"/>
  <c r="D99" i="8"/>
  <c r="E99" i="8"/>
  <c r="B99" i="8"/>
  <c r="E23" i="8"/>
  <c r="E25" i="8"/>
  <c r="B7" i="8"/>
  <c r="B9" i="8"/>
  <c r="B17" i="8"/>
  <c r="B21" i="8"/>
  <c r="B23" i="8"/>
  <c r="B25" i="8"/>
  <c r="B27" i="8"/>
  <c r="D61" i="8"/>
  <c r="C61" i="8"/>
  <c r="E61" i="8"/>
  <c r="E62" i="8"/>
  <c r="D69" i="8"/>
  <c r="C69" i="8"/>
  <c r="E69" i="8"/>
  <c r="D77" i="8"/>
  <c r="C77" i="8"/>
  <c r="E77" i="8"/>
  <c r="D85" i="8"/>
  <c r="C85" i="8"/>
  <c r="E85" i="8"/>
  <c r="C97" i="8"/>
  <c r="E97" i="8"/>
  <c r="D97" i="8"/>
  <c r="B97" i="8"/>
  <c r="C101" i="8"/>
  <c r="B101" i="8"/>
  <c r="E101" i="8"/>
  <c r="D101" i="8"/>
  <c r="E7" i="8"/>
  <c r="E13" i="8"/>
  <c r="E17" i="8"/>
  <c r="E19" i="8"/>
  <c r="B70" i="8"/>
  <c r="C70" i="8"/>
  <c r="D70" i="8"/>
  <c r="B78" i="8"/>
  <c r="C78" i="8"/>
  <c r="D78" i="8"/>
  <c r="B86" i="8"/>
  <c r="C86" i="8"/>
  <c r="D86" i="8"/>
  <c r="B5" i="8"/>
  <c r="B11" i="8"/>
  <c r="B13" i="8"/>
  <c r="B15" i="8"/>
  <c r="B19" i="8"/>
  <c r="C27" i="8"/>
  <c r="C28" i="8"/>
  <c r="D29" i="8"/>
  <c r="B58" i="8"/>
  <c r="C58" i="8"/>
  <c r="D58" i="8"/>
  <c r="B61" i="8"/>
  <c r="B66" i="8"/>
  <c r="C66" i="8"/>
  <c r="D66" i="8"/>
  <c r="B69" i="8"/>
  <c r="B74" i="8"/>
  <c r="C74" i="8"/>
  <c r="D74" i="8"/>
  <c r="B77" i="8"/>
  <c r="B82" i="8"/>
  <c r="C82" i="8"/>
  <c r="D82" i="8"/>
  <c r="B85" i="8"/>
  <c r="D93" i="8"/>
  <c r="C93" i="8"/>
  <c r="B93" i="8"/>
  <c r="E93" i="8"/>
  <c r="C105" i="8"/>
  <c r="E105" i="8"/>
  <c r="B105" i="8"/>
  <c r="D105" i="8"/>
  <c r="B32" i="8"/>
  <c r="B36" i="8"/>
  <c r="B40" i="8"/>
  <c r="B44" i="8"/>
  <c r="B48" i="8"/>
  <c r="B52" i="8"/>
  <c r="B56" i="8"/>
  <c r="B60" i="8"/>
  <c r="B64" i="8"/>
  <c r="B68" i="8"/>
  <c r="B72" i="8"/>
  <c r="B76" i="8"/>
  <c r="B80" i="8"/>
  <c r="B84" i="8"/>
  <c r="B88" i="8"/>
  <c r="B91" i="8"/>
  <c r="B92" i="8"/>
  <c r="B95" i="8"/>
  <c r="B96" i="8"/>
  <c r="B90" i="8"/>
  <c r="E91" i="8"/>
  <c r="B94" i="8"/>
  <c r="E95" i="8"/>
  <c r="C113" i="8"/>
  <c r="E113" i="8"/>
  <c r="B113" i="8"/>
  <c r="D55" i="8"/>
  <c r="D59" i="8"/>
  <c r="D63" i="8"/>
  <c r="D67" i="8"/>
  <c r="D71" i="8"/>
  <c r="D75" i="8"/>
  <c r="D79" i="8"/>
  <c r="D83" i="8"/>
  <c r="D87" i="8"/>
  <c r="C109" i="8"/>
  <c r="B109" i="8"/>
  <c r="E109" i="8"/>
  <c r="D218" i="8"/>
  <c r="B218" i="8"/>
  <c r="E218" i="8"/>
  <c r="C218" i="8"/>
  <c r="C107" i="8"/>
  <c r="D220" i="8"/>
  <c r="E220" i="8"/>
  <c r="B220" i="8"/>
  <c r="C220" i="8"/>
  <c r="D228" i="8"/>
  <c r="E228" i="8"/>
  <c r="B228" i="8"/>
  <c r="C228" i="8"/>
  <c r="D236" i="8"/>
  <c r="E236" i="8"/>
  <c r="B236" i="8"/>
  <c r="C236" i="8"/>
  <c r="D244" i="8"/>
  <c r="E244" i="8"/>
  <c r="B244" i="8"/>
  <c r="C244" i="8"/>
  <c r="D252" i="8"/>
  <c r="E252" i="8"/>
  <c r="B252" i="8"/>
  <c r="C252" i="8"/>
  <c r="D260" i="8"/>
  <c r="E260" i="8"/>
  <c r="B260" i="8"/>
  <c r="C260" i="8"/>
  <c r="D222" i="8"/>
  <c r="B222" i="8"/>
  <c r="E222" i="8"/>
  <c r="C222" i="8"/>
  <c r="D230" i="8"/>
  <c r="B230" i="8"/>
  <c r="E230" i="8"/>
  <c r="C230" i="8"/>
  <c r="D238" i="8"/>
  <c r="B238" i="8"/>
  <c r="E238" i="8"/>
  <c r="C238" i="8"/>
  <c r="D246" i="8"/>
  <c r="B246" i="8"/>
  <c r="E246" i="8"/>
  <c r="C246" i="8"/>
  <c r="D254" i="8"/>
  <c r="B254" i="8"/>
  <c r="E254" i="8"/>
  <c r="C254" i="8"/>
  <c r="D262" i="8"/>
  <c r="B262" i="8"/>
  <c r="E262" i="8"/>
  <c r="C262" i="8"/>
  <c r="C103" i="8"/>
  <c r="D107" i="8"/>
  <c r="C111" i="8"/>
  <c r="C201" i="8"/>
  <c r="B201" i="8"/>
  <c r="E201" i="8"/>
  <c r="D224" i="8"/>
  <c r="E224" i="8"/>
  <c r="B224" i="8"/>
  <c r="C224" i="8"/>
  <c r="D232" i="8"/>
  <c r="E232" i="8"/>
  <c r="B232" i="8"/>
  <c r="C232" i="8"/>
  <c r="D240" i="8"/>
  <c r="E240" i="8"/>
  <c r="B240" i="8"/>
  <c r="C240" i="8"/>
  <c r="D248" i="8"/>
  <c r="E248" i="8"/>
  <c r="B248" i="8"/>
  <c r="C248" i="8"/>
  <c r="D256" i="8"/>
  <c r="E256" i="8"/>
  <c r="B256" i="8"/>
  <c r="C256" i="8"/>
  <c r="D263" i="8"/>
  <c r="D264" i="8"/>
  <c r="E264" i="8"/>
  <c r="B264" i="8"/>
  <c r="C264" i="8"/>
  <c r="D226" i="8"/>
  <c r="B226" i="8"/>
  <c r="E226" i="8"/>
  <c r="C226" i="8"/>
  <c r="D234" i="8"/>
  <c r="B234" i="8"/>
  <c r="E234" i="8"/>
  <c r="C234" i="8"/>
  <c r="D242" i="8"/>
  <c r="B242" i="8"/>
  <c r="E242" i="8"/>
  <c r="C242" i="8"/>
  <c r="D250" i="8"/>
  <c r="B250" i="8"/>
  <c r="E250" i="8"/>
  <c r="C250" i="8"/>
  <c r="D258" i="8"/>
  <c r="B258" i="8"/>
  <c r="E258" i="8"/>
  <c r="C258" i="8"/>
  <c r="D266" i="8"/>
  <c r="B266" i="8"/>
  <c r="E266" i="8"/>
  <c r="C266" i="8"/>
  <c r="D268" i="8"/>
  <c r="E268" i="8"/>
  <c r="B268" i="8"/>
  <c r="E115" i="8"/>
  <c r="E117" i="8"/>
  <c r="E119" i="8"/>
  <c r="E121" i="8"/>
  <c r="E123" i="8"/>
  <c r="E125" i="8"/>
  <c r="E127" i="8"/>
  <c r="E129" i="8"/>
  <c r="E131" i="8"/>
  <c r="E133" i="8"/>
  <c r="E135" i="8"/>
  <c r="E137" i="8"/>
  <c r="E139" i="8"/>
  <c r="E141" i="8"/>
  <c r="E143" i="8"/>
  <c r="E145" i="8"/>
  <c r="E147" i="8"/>
  <c r="E149" i="8"/>
  <c r="E151" i="8"/>
  <c r="E153" i="8"/>
  <c r="E155" i="8"/>
  <c r="E157" i="8"/>
  <c r="E159" i="8"/>
  <c r="E161" i="8"/>
  <c r="E163" i="8"/>
  <c r="E165" i="8"/>
  <c r="E167" i="8"/>
  <c r="E169" i="8"/>
  <c r="E171" i="8"/>
  <c r="E173" i="8"/>
  <c r="E175" i="8"/>
  <c r="E177" i="8"/>
  <c r="E179" i="8"/>
  <c r="E181" i="8"/>
  <c r="E183" i="8"/>
  <c r="E185" i="8"/>
  <c r="E187" i="8"/>
  <c r="E189" i="8"/>
  <c r="E191" i="8"/>
  <c r="E193" i="8"/>
  <c r="E195" i="8"/>
  <c r="E197" i="8"/>
  <c r="C199" i="8"/>
  <c r="D199" i="8"/>
  <c r="C203" i="8"/>
  <c r="E205" i="8"/>
  <c r="E207" i="8"/>
  <c r="E209" i="8"/>
  <c r="E211" i="8"/>
  <c r="E213" i="8"/>
  <c r="E215" i="8"/>
  <c r="B217" i="8"/>
  <c r="B221" i="8"/>
  <c r="B225" i="8"/>
  <c r="B229" i="8"/>
  <c r="B233" i="8"/>
  <c r="B237" i="8"/>
  <c r="B241" i="8"/>
  <c r="B245" i="8"/>
  <c r="B249" i="8"/>
  <c r="B253" i="8"/>
  <c r="B257" i="8"/>
  <c r="B261" i="8"/>
  <c r="B265" i="8"/>
  <c r="D217" i="8"/>
  <c r="B219" i="8"/>
  <c r="D221" i="8"/>
  <c r="B223" i="8"/>
  <c r="D225" i="8"/>
  <c r="B227" i="8"/>
  <c r="D229" i="8"/>
  <c r="B231" i="8"/>
  <c r="D233" i="8"/>
  <c r="B235" i="8"/>
  <c r="D237" i="8"/>
  <c r="B239" i="8"/>
  <c r="D241" i="8"/>
  <c r="B243" i="8"/>
  <c r="D245" i="8"/>
  <c r="B247" i="8"/>
  <c r="D249" i="8"/>
  <c r="B251" i="8"/>
  <c r="D253" i="8"/>
  <c r="B255" i="8"/>
  <c r="D257" i="8"/>
  <c r="B259" i="8"/>
  <c r="B263" i="8"/>
  <c r="B267" i="8"/>
  <c r="B271" i="8"/>
  <c r="D271" i="8"/>
  <c r="C271" i="8"/>
  <c r="E272" i="8"/>
  <c r="C273" i="8"/>
  <c r="E274" i="8"/>
  <c r="C275" i="8"/>
  <c r="E276" i="8"/>
  <c r="C277" i="8"/>
  <c r="E278" i="8"/>
  <c r="C279" i="8"/>
  <c r="E280" i="8"/>
  <c r="C281" i="8"/>
  <c r="E282" i="8"/>
  <c r="C283" i="8"/>
  <c r="E284" i="8"/>
  <c r="C285" i="8"/>
  <c r="E286" i="8"/>
  <c r="C287" i="8"/>
  <c r="E288" i="8"/>
  <c r="C289" i="8"/>
  <c r="E290" i="8"/>
  <c r="C291" i="8"/>
  <c r="E292" i="8"/>
  <c r="C293" i="8"/>
  <c r="E294" i="8"/>
  <c r="C295" i="8"/>
  <c r="E296" i="8"/>
  <c r="C297" i="8"/>
  <c r="E298" i="8"/>
  <c r="C299" i="8"/>
  <c r="E300" i="8"/>
  <c r="C301" i="8"/>
  <c r="B272" i="8"/>
  <c r="D273" i="8"/>
  <c r="B274" i="8"/>
  <c r="D275" i="8"/>
  <c r="B276" i="8"/>
  <c r="D277" i="8"/>
  <c r="B278" i="8"/>
  <c r="D279" i="8"/>
  <c r="B280" i="8"/>
  <c r="D281" i="8"/>
  <c r="B282" i="8"/>
  <c r="D283" i="8"/>
  <c r="B284" i="8"/>
  <c r="D285" i="8"/>
  <c r="B286" i="8"/>
  <c r="D287" i="8"/>
  <c r="B288" i="8"/>
  <c r="D289" i="8"/>
  <c r="B290" i="8"/>
  <c r="D291" i="8"/>
  <c r="B292" i="8"/>
  <c r="D293" i="8"/>
  <c r="B294" i="8"/>
  <c r="D295" i="8"/>
  <c r="B296" i="8"/>
  <c r="D297" i="8"/>
  <c r="B298" i="8"/>
  <c r="D299" i="8"/>
  <c r="B300" i="8"/>
  <c r="D301" i="8"/>
  <c r="E273" i="8"/>
  <c r="E275" i="8"/>
  <c r="E277" i="8"/>
  <c r="E279" i="8"/>
  <c r="E281" i="8"/>
  <c r="E283" i="8"/>
  <c r="E285" i="8"/>
  <c r="E287" i="8"/>
  <c r="E289" i="8"/>
  <c r="E291" i="8"/>
  <c r="E293" i="8"/>
  <c r="E295" i="8"/>
  <c r="E297" i="8"/>
  <c r="E299" i="8"/>
  <c r="E301" i="8"/>
  <c r="J28" i="17" l="1"/>
  <c r="Z10" i="12"/>
  <c r="V8" i="17"/>
  <c r="X7" i="14"/>
  <c r="K28" i="17"/>
  <c r="F28" i="17"/>
  <c r="P8" i="19"/>
  <c r="AA28" i="22"/>
  <c r="S8" i="19"/>
  <c r="I28" i="17"/>
  <c r="N7" i="22"/>
  <c r="F6" i="17"/>
  <c r="O7" i="22"/>
  <c r="AA4" i="17"/>
  <c r="T8" i="19"/>
  <c r="P24" i="17"/>
  <c r="F24" i="17"/>
  <c r="V4" i="17"/>
  <c r="V7" i="22"/>
  <c r="O25" i="19"/>
  <c r="Q13" i="10"/>
  <c r="K15" i="10"/>
  <c r="I15" i="10"/>
  <c r="T10" i="15"/>
  <c r="O13" i="10"/>
  <c r="O14" i="10"/>
  <c r="U12" i="10"/>
  <c r="F12" i="10"/>
  <c r="L18" i="10"/>
  <c r="T20" i="10"/>
  <c r="K8" i="17"/>
  <c r="AA8" i="19"/>
  <c r="Z7" i="22"/>
  <c r="S7" i="10"/>
  <c r="N15" i="10"/>
  <c r="K17" i="10"/>
  <c r="Y14" i="10"/>
  <c r="L12" i="10"/>
  <c r="U7" i="10"/>
  <c r="F7" i="10"/>
  <c r="P4" i="10"/>
  <c r="P16" i="10"/>
  <c r="X19" i="10"/>
  <c r="F19" i="10"/>
  <c r="O4" i="17"/>
  <c r="S4" i="17"/>
  <c r="X4" i="17"/>
  <c r="AA7" i="22"/>
  <c r="K8" i="19"/>
  <c r="Z18" i="17"/>
  <c r="I21" i="10"/>
  <c r="S17" i="10"/>
  <c r="Y13" i="10"/>
  <c r="Q16" i="10"/>
  <c r="T7" i="10"/>
  <c r="Z4" i="10"/>
  <c r="J14" i="10"/>
  <c r="T12" i="10"/>
  <c r="Z16" i="10"/>
  <c r="N7" i="10"/>
  <c r="X4" i="10"/>
  <c r="N20" i="10"/>
  <c r="X21" i="10"/>
  <c r="H14" i="10"/>
  <c r="N12" i="10"/>
  <c r="X16" i="10"/>
  <c r="N19" i="10"/>
  <c r="I8" i="17"/>
  <c r="N18" i="17"/>
  <c r="T21" i="17"/>
  <c r="Y10" i="15"/>
  <c r="S10" i="15"/>
  <c r="K20" i="10"/>
  <c r="I14" i="10"/>
  <c r="N4" i="10"/>
  <c r="X5" i="10"/>
  <c r="H20" i="10"/>
  <c r="N21" i="10"/>
  <c r="X17" i="10"/>
  <c r="H12" i="10"/>
  <c r="N16" i="10"/>
  <c r="Q7" i="10"/>
  <c r="Q20" i="10"/>
  <c r="L21" i="10"/>
  <c r="L16" i="10"/>
  <c r="AA18" i="10"/>
  <c r="Y18" i="10"/>
  <c r="H4" i="17"/>
  <c r="Z4" i="17"/>
  <c r="S7" i="22"/>
  <c r="L4" i="17"/>
  <c r="I16" i="10"/>
  <c r="P4" i="17"/>
  <c r="T4" i="17"/>
  <c r="J10" i="15"/>
  <c r="K7" i="10"/>
  <c r="J13" i="10"/>
  <c r="H13" i="10"/>
  <c r="U15" i="10"/>
  <c r="F4" i="17"/>
  <c r="N6" i="17"/>
  <c r="J7" i="22"/>
  <c r="AA6" i="17"/>
  <c r="K24" i="17"/>
  <c r="X8" i="19"/>
  <c r="P18" i="17"/>
  <c r="H10" i="15"/>
  <c r="L10" i="15"/>
  <c r="U4" i="10"/>
  <c r="I4" i="10"/>
  <c r="O17" i="10"/>
  <c r="U16" i="10"/>
  <c r="U14" i="10"/>
  <c r="Q21" i="10"/>
  <c r="L19" i="10"/>
  <c r="L5" i="10"/>
  <c r="L17" i="10"/>
  <c r="N18" i="10"/>
  <c r="O4" i="10"/>
  <c r="U5" i="10"/>
  <c r="O21" i="10"/>
  <c r="U17" i="10"/>
  <c r="O16" i="10"/>
  <c r="F15" i="10"/>
  <c r="V7" i="10"/>
  <c r="F5" i="10"/>
  <c r="P13" i="10"/>
  <c r="V20" i="10"/>
  <c r="F17" i="10"/>
  <c r="P14" i="10"/>
  <c r="V12" i="10"/>
  <c r="F18" i="10"/>
  <c r="O18" i="10"/>
  <c r="U19" i="10"/>
  <c r="P18" i="10"/>
  <c r="V19" i="10"/>
  <c r="P26" i="17"/>
  <c r="Z18" i="10"/>
  <c r="O19" i="10"/>
  <c r="N16" i="17"/>
  <c r="K7" i="14"/>
  <c r="F28" i="22"/>
  <c r="O24" i="17"/>
  <c r="U18" i="17"/>
  <c r="Q4" i="17"/>
  <c r="F18" i="17"/>
  <c r="T18" i="17"/>
  <c r="X10" i="15"/>
  <c r="Q10" i="15"/>
  <c r="V10" i="15"/>
  <c r="K10" i="15"/>
  <c r="Y4" i="10"/>
  <c r="Q14" i="10"/>
  <c r="S5" i="10"/>
  <c r="K12" i="10"/>
  <c r="O7" i="10"/>
  <c r="F4" i="10"/>
  <c r="P5" i="10"/>
  <c r="V13" i="10"/>
  <c r="F21" i="10"/>
  <c r="P17" i="10"/>
  <c r="V14" i="10"/>
  <c r="F16" i="10"/>
  <c r="P19" i="10"/>
  <c r="I7" i="10"/>
  <c r="S4" i="10"/>
  <c r="Y5" i="10"/>
  <c r="I20" i="10"/>
  <c r="S21" i="10"/>
  <c r="Y17" i="10"/>
  <c r="I12" i="10"/>
  <c r="S16" i="10"/>
  <c r="V15" i="10"/>
  <c r="Z7" i="10"/>
  <c r="J5" i="10"/>
  <c r="T13" i="10"/>
  <c r="Z20" i="10"/>
  <c r="J17" i="10"/>
  <c r="T14" i="10"/>
  <c r="Z12" i="10"/>
  <c r="J18" i="10"/>
  <c r="S18" i="10"/>
  <c r="Y19" i="10"/>
  <c r="T18" i="10"/>
  <c r="Z19" i="10"/>
  <c r="Q18" i="10"/>
  <c r="AA19" i="10"/>
  <c r="H18" i="17"/>
  <c r="Z15" i="10"/>
  <c r="J6" i="12"/>
  <c r="J28" i="22"/>
  <c r="J4" i="17"/>
  <c r="J8" i="17"/>
  <c r="K7" i="22"/>
  <c r="K4" i="17"/>
  <c r="S24" i="17"/>
  <c r="K21" i="17"/>
  <c r="U4" i="17"/>
  <c r="J18" i="17"/>
  <c r="P21" i="17"/>
  <c r="X18" i="17"/>
  <c r="U10" i="15"/>
  <c r="Z10" i="15"/>
  <c r="O10" i="15"/>
  <c r="U21" i="10"/>
  <c r="O5" i="10"/>
  <c r="U13" i="10"/>
  <c r="AA12" i="10"/>
  <c r="AA5" i="10"/>
  <c r="Q4" i="10"/>
  <c r="J4" i="10"/>
  <c r="T5" i="10"/>
  <c r="Z13" i="10"/>
  <c r="J21" i="10"/>
  <c r="T17" i="10"/>
  <c r="Z14" i="10"/>
  <c r="J16" i="10"/>
  <c r="H4" i="10"/>
  <c r="N5" i="10"/>
  <c r="X13" i="10"/>
  <c r="H21" i="10"/>
  <c r="N17" i="10"/>
  <c r="X14" i="10"/>
  <c r="H16" i="10"/>
  <c r="V18" i="10"/>
  <c r="X18" i="10"/>
  <c r="H15" i="10"/>
  <c r="U18" i="10"/>
  <c r="Y4" i="17"/>
  <c r="S20" i="10"/>
  <c r="H7" i="10"/>
  <c r="AA4" i="10"/>
  <c r="K13" i="10"/>
  <c r="AA21" i="10"/>
  <c r="K14" i="10"/>
  <c r="Q12" i="10"/>
  <c r="AA16" i="10"/>
  <c r="L4" i="10"/>
  <c r="H19" i="10"/>
  <c r="L15" i="10"/>
  <c r="AA20" i="10"/>
  <c r="L20" i="10"/>
  <c r="U20" i="10"/>
  <c r="V5" i="10"/>
  <c r="F20" i="10"/>
  <c r="P21" i="10"/>
  <c r="V17" i="10"/>
  <c r="O15" i="10"/>
  <c r="P15" i="10"/>
  <c r="N4" i="17"/>
  <c r="T10" i="12"/>
  <c r="V18" i="17"/>
  <c r="P10" i="15"/>
  <c r="F10" i="15"/>
  <c r="AA10" i="15"/>
  <c r="Y16" i="10"/>
  <c r="K5" i="10"/>
  <c r="S12" i="10"/>
  <c r="I13" i="10"/>
  <c r="O12" i="10"/>
  <c r="P7" i="10"/>
  <c r="V4" i="10"/>
  <c r="F13" i="10"/>
  <c r="P20" i="10"/>
  <c r="V21" i="10"/>
  <c r="F14" i="10"/>
  <c r="P12" i="10"/>
  <c r="V16" i="10"/>
  <c r="Y7" i="10"/>
  <c r="I5" i="10"/>
  <c r="S13" i="10"/>
  <c r="Y20" i="10"/>
  <c r="I17" i="10"/>
  <c r="S14" i="10"/>
  <c r="Y12" i="10"/>
  <c r="I18" i="10"/>
  <c r="J7" i="10"/>
  <c r="T4" i="10"/>
  <c r="Z5" i="10"/>
  <c r="J20" i="10"/>
  <c r="T21" i="10"/>
  <c r="Z17" i="10"/>
  <c r="J12" i="10"/>
  <c r="T16" i="10"/>
  <c r="J15" i="10"/>
  <c r="I19" i="10"/>
  <c r="S15" i="10"/>
  <c r="J19" i="10"/>
  <c r="T15" i="10"/>
  <c r="K19" i="10"/>
  <c r="Q15" i="10"/>
  <c r="Z21" i="10"/>
  <c r="X15" i="10"/>
  <c r="V7" i="14"/>
  <c r="F7" i="22"/>
  <c r="Z31" i="17"/>
  <c r="Q28" i="17"/>
  <c r="L24" i="17"/>
  <c r="O8" i="19"/>
  <c r="AA18" i="17"/>
  <c r="I4" i="17"/>
  <c r="L18" i="17"/>
  <c r="I10" i="15"/>
  <c r="N10" i="15"/>
  <c r="Y21" i="10"/>
  <c r="AA17" i="10"/>
  <c r="AA7" i="10"/>
  <c r="O20" i="10"/>
  <c r="X7" i="10"/>
  <c r="H5" i="10"/>
  <c r="N13" i="10"/>
  <c r="X20" i="10"/>
  <c r="H17" i="10"/>
  <c r="N14" i="10"/>
  <c r="X12" i="10"/>
  <c r="H18" i="10"/>
  <c r="K4" i="10"/>
  <c r="Q5" i="10"/>
  <c r="AA13" i="10"/>
  <c r="K21" i="10"/>
  <c r="Q17" i="10"/>
  <c r="AA14" i="10"/>
  <c r="K16" i="10"/>
  <c r="T19" i="10"/>
  <c r="L13" i="10"/>
  <c r="L14" i="10"/>
  <c r="K18" i="10"/>
  <c r="Q19" i="10"/>
  <c r="AA15" i="10"/>
  <c r="S19" i="10"/>
  <c r="Y15" i="10"/>
  <c r="V6" i="17"/>
  <c r="N8" i="17"/>
  <c r="P19" i="17"/>
  <c r="V19" i="22"/>
  <c r="N28" i="22"/>
  <c r="O19" i="22"/>
  <c r="T19" i="17"/>
  <c r="O8" i="17"/>
  <c r="V28" i="17"/>
  <c r="K28" i="22"/>
  <c r="AA16" i="17"/>
  <c r="AA24" i="17"/>
  <c r="Z28" i="17"/>
  <c r="X17" i="17"/>
  <c r="Q21" i="17"/>
  <c r="V28" i="22"/>
  <c r="Y13" i="17"/>
  <c r="O13" i="17"/>
  <c r="L28" i="17"/>
  <c r="Z19" i="22"/>
  <c r="S19" i="22"/>
  <c r="S8" i="17"/>
  <c r="S25" i="19"/>
  <c r="Z13" i="22"/>
  <c r="Z28" i="22"/>
  <c r="AA19" i="22"/>
  <c r="S28" i="22"/>
  <c r="AA8" i="17"/>
  <c r="S18" i="17"/>
  <c r="X13" i="17"/>
  <c r="O18" i="17"/>
  <c r="Y13" i="12"/>
  <c r="Z29" i="22"/>
  <c r="O28" i="22"/>
  <c r="K18" i="17"/>
  <c r="Q13" i="12"/>
  <c r="Z8" i="21"/>
  <c r="P16" i="17"/>
  <c r="X19" i="17"/>
  <c r="J19" i="17"/>
  <c r="Z8" i="17"/>
  <c r="S23" i="15"/>
  <c r="AA33" i="21"/>
  <c r="X10" i="13"/>
  <c r="O24" i="19"/>
  <c r="S28" i="17"/>
  <c r="Q19" i="17"/>
  <c r="Q9" i="17"/>
  <c r="X6" i="17"/>
  <c r="X24" i="17"/>
  <c r="F8" i="17"/>
  <c r="F19" i="17"/>
  <c r="Y11" i="17"/>
  <c r="L8" i="17"/>
  <c r="T24" i="17"/>
  <c r="S19" i="17"/>
  <c r="K6" i="17"/>
  <c r="S9" i="17"/>
  <c r="K24" i="19"/>
  <c r="AA24" i="19"/>
  <c r="S13" i="17"/>
  <c r="AA21" i="17"/>
  <c r="AA17" i="17"/>
  <c r="U28" i="17"/>
  <c r="O17" i="17"/>
  <c r="J21" i="17"/>
  <c r="Z21" i="17"/>
  <c r="J17" i="17"/>
  <c r="Z17" i="17"/>
  <c r="P13" i="17"/>
  <c r="H21" i="17"/>
  <c r="H28" i="17"/>
  <c r="V19" i="17"/>
  <c r="U29" i="22"/>
  <c r="X8" i="17"/>
  <c r="K17" i="17"/>
  <c r="U8" i="17"/>
  <c r="O28" i="17"/>
  <c r="N9" i="17"/>
  <c r="Q17" i="17"/>
  <c r="V10" i="13"/>
  <c r="N26" i="17"/>
  <c r="Q13" i="17"/>
  <c r="I21" i="17"/>
  <c r="O23" i="15"/>
  <c r="U13" i="17"/>
  <c r="Q6" i="17"/>
  <c r="Y8" i="17"/>
  <c r="N13" i="17"/>
  <c r="F21" i="17"/>
  <c r="V21" i="17"/>
  <c r="F17" i="17"/>
  <c r="V17" i="17"/>
  <c r="U13" i="22"/>
  <c r="H8" i="17"/>
  <c r="O21" i="17"/>
  <c r="X21" i="17"/>
  <c r="H17" i="17"/>
  <c r="T16" i="17"/>
  <c r="T31" i="17"/>
  <c r="F26" i="17"/>
  <c r="Z6" i="17"/>
  <c r="O6" i="17"/>
  <c r="I6" i="17"/>
  <c r="Q25" i="19"/>
  <c r="F13" i="17"/>
  <c r="V13" i="17"/>
  <c r="N21" i="17"/>
  <c r="N17" i="17"/>
  <c r="L17" i="17"/>
  <c r="V9" i="17"/>
  <c r="Y21" i="17"/>
  <c r="U6" i="17"/>
  <c r="V26" i="17"/>
  <c r="F16" i="17"/>
  <c r="N19" i="17"/>
  <c r="N10" i="13"/>
  <c r="V16" i="17"/>
  <c r="F9" i="17"/>
  <c r="H19" i="17"/>
  <c r="Q11" i="17"/>
  <c r="T26" i="17"/>
  <c r="I17" i="17"/>
  <c r="K9" i="17"/>
  <c r="AA9" i="17"/>
  <c r="S24" i="19"/>
  <c r="K25" i="19"/>
  <c r="U21" i="17"/>
  <c r="U9" i="17"/>
  <c r="P28" i="17"/>
  <c r="P31" i="17"/>
  <c r="T29" i="22"/>
  <c r="Q13" i="22"/>
  <c r="Y29" i="22"/>
  <c r="H24" i="17"/>
  <c r="F27" i="17"/>
  <c r="T7" i="14"/>
  <c r="P15" i="17"/>
  <c r="T15" i="17"/>
  <c r="K21" i="20"/>
  <c r="AA21" i="20"/>
  <c r="AA26" i="17"/>
  <c r="K16" i="17"/>
  <c r="J14" i="17"/>
  <c r="Z14" i="17"/>
  <c r="O14" i="17"/>
  <c r="X14" i="17"/>
  <c r="T28" i="17"/>
  <c r="I15" i="17"/>
  <c r="Y15" i="17"/>
  <c r="I12" i="12"/>
  <c r="J11" i="12"/>
  <c r="Z11" i="12"/>
  <c r="P11" i="12"/>
  <c r="J29" i="22"/>
  <c r="S8" i="20"/>
  <c r="K31" i="17"/>
  <c r="AA31" i="17"/>
  <c r="U31" i="17"/>
  <c r="N24" i="17"/>
  <c r="V31" i="17"/>
  <c r="L19" i="17"/>
  <c r="AA19" i="17"/>
  <c r="S6" i="17"/>
  <c r="AA25" i="19"/>
  <c r="U23" i="13"/>
  <c r="L16" i="17"/>
  <c r="I25" i="19"/>
  <c r="Y25" i="19"/>
  <c r="H14" i="17"/>
  <c r="P29" i="22"/>
  <c r="S26" i="17"/>
  <c r="L14" i="17"/>
  <c r="N7" i="14"/>
  <c r="F11" i="12"/>
  <c r="T6" i="12"/>
  <c r="L11" i="12"/>
  <c r="T7" i="12"/>
  <c r="F29" i="22"/>
  <c r="O8" i="20"/>
  <c r="AA22" i="17"/>
  <c r="Q31" i="17"/>
  <c r="N15" i="17"/>
  <c r="S15" i="17"/>
  <c r="S11" i="17"/>
  <c r="U27" i="17"/>
  <c r="U16" i="17"/>
  <c r="N6" i="12"/>
  <c r="O22" i="17"/>
  <c r="F14" i="17"/>
  <c r="V14" i="17"/>
  <c r="K14" i="17"/>
  <c r="AA14" i="17"/>
  <c r="V24" i="17"/>
  <c r="H6" i="12"/>
  <c r="X6" i="12"/>
  <c r="H29" i="22"/>
  <c r="Q7" i="14"/>
  <c r="Q18" i="17"/>
  <c r="Q26" i="17"/>
  <c r="U24" i="17"/>
  <c r="P22" i="17"/>
  <c r="T12" i="17"/>
  <c r="P12" i="17"/>
  <c r="Q12" i="17"/>
  <c r="P25" i="17"/>
  <c r="S12" i="17"/>
  <c r="T25" i="17"/>
  <c r="I7" i="14"/>
  <c r="N27" i="17"/>
  <c r="I18" i="17"/>
  <c r="S16" i="17"/>
  <c r="U15" i="17"/>
  <c r="AA27" i="17"/>
  <c r="Y30" i="17"/>
  <c r="Y23" i="17"/>
  <c r="Z30" i="17"/>
  <c r="Z23" i="17"/>
  <c r="I10" i="17"/>
  <c r="I5" i="17"/>
  <c r="P10" i="17"/>
  <c r="P5" i="17"/>
  <c r="X25" i="17"/>
  <c r="S30" i="17"/>
  <c r="S23" i="17"/>
  <c r="H30" i="17"/>
  <c r="H23" i="17"/>
  <c r="L7" i="10"/>
  <c r="L5" i="23"/>
  <c r="J7" i="14"/>
  <c r="AA7" i="14"/>
  <c r="K27" i="17"/>
  <c r="J30" i="17"/>
  <c r="J23" i="17"/>
  <c r="AA20" i="17"/>
  <c r="AA7" i="17"/>
  <c r="X30" i="17"/>
  <c r="X23" i="17"/>
  <c r="S10" i="17"/>
  <c r="S5" i="17"/>
  <c r="Z10" i="17"/>
  <c r="Z5" i="17"/>
  <c r="X14" i="20"/>
  <c r="Y22" i="17"/>
  <c r="O11" i="12"/>
  <c r="Y18" i="17"/>
  <c r="P6" i="12"/>
  <c r="X11" i="12"/>
  <c r="H7" i="14"/>
  <c r="Y7" i="14"/>
  <c r="P27" i="17"/>
  <c r="K20" i="17"/>
  <c r="K7" i="17"/>
  <c r="P11" i="17"/>
  <c r="P20" i="17"/>
  <c r="P7" i="17"/>
  <c r="J10" i="17"/>
  <c r="J5" i="17"/>
  <c r="X15" i="17"/>
  <c r="Z6" i="12"/>
  <c r="Z7" i="12"/>
  <c r="I13" i="17"/>
  <c r="L29" i="22"/>
  <c r="F7" i="14"/>
  <c r="H6" i="20"/>
  <c r="F31" i="17"/>
  <c r="F6" i="12"/>
  <c r="V6" i="12"/>
  <c r="N11" i="12"/>
  <c r="P7" i="14"/>
  <c r="P22" i="20"/>
  <c r="N31" i="17"/>
  <c r="K11" i="12"/>
  <c r="AA11" i="12"/>
  <c r="L6" i="12"/>
  <c r="T11" i="12"/>
  <c r="X29" i="22"/>
  <c r="F23" i="13"/>
  <c r="U7" i="14"/>
  <c r="I13" i="22"/>
  <c r="Y13" i="22"/>
  <c r="Q29" i="22"/>
  <c r="H26" i="17"/>
  <c r="H27" i="17"/>
  <c r="X16" i="17"/>
  <c r="H6" i="17"/>
  <c r="P8" i="17"/>
  <c r="X31" i="17"/>
  <c r="Z15" i="19"/>
  <c r="U30" i="17"/>
  <c r="U23" i="17"/>
  <c r="N29" i="22"/>
  <c r="Z26" i="17"/>
  <c r="Z27" i="17"/>
  <c r="J16" i="17"/>
  <c r="J24" i="17"/>
  <c r="J31" i="17"/>
  <c r="I22" i="17"/>
  <c r="O7" i="14"/>
  <c r="O21" i="20"/>
  <c r="L27" i="17"/>
  <c r="T8" i="17"/>
  <c r="J28" i="13"/>
  <c r="Y28" i="17"/>
  <c r="O26" i="17"/>
  <c r="O27" i="17"/>
  <c r="O16" i="17"/>
  <c r="O31" i="17"/>
  <c r="AA13" i="17"/>
  <c r="AA11" i="17"/>
  <c r="K22" i="17"/>
  <c r="Q20" i="17"/>
  <c r="Q7" i="17"/>
  <c r="U22" i="17"/>
  <c r="U20" i="17"/>
  <c r="U7" i="17"/>
  <c r="H10" i="17"/>
  <c r="H5" i="17"/>
  <c r="U26" i="17"/>
  <c r="I27" i="17"/>
  <c r="Y27" i="17"/>
  <c r="I16" i="17"/>
  <c r="Y16" i="17"/>
  <c r="Y6" i="17"/>
  <c r="Q8" i="17"/>
  <c r="I24" i="17"/>
  <c r="Y24" i="17"/>
  <c r="I31" i="17"/>
  <c r="Y31" i="17"/>
  <c r="O11" i="17"/>
  <c r="Q30" i="17"/>
  <c r="Q23" i="17"/>
  <c r="F11" i="17"/>
  <c r="V11" i="17"/>
  <c r="F22" i="17"/>
  <c r="V22" i="17"/>
  <c r="N30" i="17"/>
  <c r="N23" i="17"/>
  <c r="F20" i="17"/>
  <c r="F7" i="17"/>
  <c r="V20" i="17"/>
  <c r="V7" i="17"/>
  <c r="L10" i="17"/>
  <c r="L5" i="17"/>
  <c r="O20" i="17"/>
  <c r="O7" i="17"/>
  <c r="T13" i="17"/>
  <c r="L21" i="17"/>
  <c r="T11" i="17"/>
  <c r="T22" i="17"/>
  <c r="L30" i="17"/>
  <c r="L23" i="17"/>
  <c r="T20" i="17"/>
  <c r="T7" i="17"/>
  <c r="X10" i="17"/>
  <c r="X5" i="17"/>
  <c r="O10" i="17"/>
  <c r="O5" i="17"/>
  <c r="L12" i="17"/>
  <c r="U10" i="17"/>
  <c r="U5" i="17"/>
  <c r="N10" i="17"/>
  <c r="N5" i="17"/>
  <c r="U12" i="17"/>
  <c r="X12" i="17"/>
  <c r="Y12" i="17"/>
  <c r="F12" i="17"/>
  <c r="V12" i="17"/>
  <c r="P14" i="17"/>
  <c r="T14" i="17"/>
  <c r="Q15" i="17"/>
  <c r="F15" i="17"/>
  <c r="V15" i="17"/>
  <c r="N14" i="17"/>
  <c r="K15" i="17"/>
  <c r="AA15" i="17"/>
  <c r="S14" i="17"/>
  <c r="Z9" i="17"/>
  <c r="S7" i="14"/>
  <c r="S21" i="20"/>
  <c r="AA8" i="20"/>
  <c r="T27" i="17"/>
  <c r="T6" i="17"/>
  <c r="K23" i="15"/>
  <c r="S10" i="13"/>
  <c r="S27" i="17"/>
  <c r="S31" i="17"/>
  <c r="AA28" i="17"/>
  <c r="S22" i="17"/>
  <c r="I26" i="17"/>
  <c r="Y26" i="17"/>
  <c r="U19" i="17"/>
  <c r="U25" i="19"/>
  <c r="I20" i="17"/>
  <c r="I7" i="17"/>
  <c r="J13" i="17"/>
  <c r="Z13" i="17"/>
  <c r="J11" i="17"/>
  <c r="Z11" i="17"/>
  <c r="J22" i="17"/>
  <c r="Z22" i="17"/>
  <c r="J20" i="17"/>
  <c r="J7" i="17"/>
  <c r="Z20" i="17"/>
  <c r="Z7" i="17"/>
  <c r="K30" i="17"/>
  <c r="K23" i="17"/>
  <c r="AA30" i="17"/>
  <c r="AA23" i="17"/>
  <c r="S20" i="17"/>
  <c r="S7" i="17"/>
  <c r="H13" i="17"/>
  <c r="H11" i="17"/>
  <c r="X11" i="17"/>
  <c r="P17" i="17"/>
  <c r="H22" i="17"/>
  <c r="X22" i="17"/>
  <c r="P30" i="17"/>
  <c r="P23" i="17"/>
  <c r="H20" i="17"/>
  <c r="H7" i="17"/>
  <c r="X20" i="17"/>
  <c r="X7" i="17"/>
  <c r="T10" i="17"/>
  <c r="T5" i="17"/>
  <c r="F10" i="17"/>
  <c r="F5" i="17"/>
  <c r="AA10" i="17"/>
  <c r="AA5" i="17"/>
  <c r="H25" i="17"/>
  <c r="L25" i="17"/>
  <c r="J12" i="17"/>
  <c r="Z12" i="17"/>
  <c r="K12" i="17"/>
  <c r="AA12" i="17"/>
  <c r="J15" i="17"/>
  <c r="Z15" i="17"/>
  <c r="O15" i="17"/>
  <c r="S11" i="12"/>
  <c r="Z7" i="14"/>
  <c r="L7" i="14"/>
  <c r="I29" i="22"/>
  <c r="X27" i="17"/>
  <c r="H16" i="17"/>
  <c r="P9" i="17"/>
  <c r="H31" i="17"/>
  <c r="V29" i="22"/>
  <c r="J26" i="17"/>
  <c r="J27" i="17"/>
  <c r="Z16" i="17"/>
  <c r="Z24" i="17"/>
  <c r="T9" i="17"/>
  <c r="L31" i="17"/>
  <c r="Q22" i="17"/>
  <c r="O19" i="17"/>
  <c r="O9" i="17"/>
  <c r="K13" i="17"/>
  <c r="S21" i="17"/>
  <c r="K11" i="17"/>
  <c r="I30" i="17"/>
  <c r="I23" i="17"/>
  <c r="U11" i="17"/>
  <c r="Q27" i="17"/>
  <c r="Q16" i="17"/>
  <c r="I19" i="17"/>
  <c r="Y19" i="17"/>
  <c r="Q24" i="17"/>
  <c r="I9" i="17"/>
  <c r="Y9" i="17"/>
  <c r="Y20" i="17"/>
  <c r="Y7" i="17"/>
  <c r="N11" i="17"/>
  <c r="N22" i="17"/>
  <c r="F30" i="17"/>
  <c r="F23" i="17"/>
  <c r="V30" i="17"/>
  <c r="V23" i="17"/>
  <c r="N20" i="17"/>
  <c r="N7" i="17"/>
  <c r="O30" i="17"/>
  <c r="O23" i="17"/>
  <c r="Q10" i="17"/>
  <c r="Q5" i="17"/>
  <c r="L13" i="17"/>
  <c r="L11" i="17"/>
  <c r="T17" i="17"/>
  <c r="L22" i="17"/>
  <c r="T30" i="17"/>
  <c r="T23" i="17"/>
  <c r="L20" i="17"/>
  <c r="L7" i="17"/>
  <c r="Y10" i="17"/>
  <c r="Y5" i="17"/>
  <c r="K10" i="17"/>
  <c r="K5" i="17"/>
  <c r="V10" i="17"/>
  <c r="V5" i="17"/>
  <c r="H12" i="17"/>
  <c r="I12" i="17"/>
  <c r="N12" i="17"/>
  <c r="H15" i="17"/>
  <c r="O12" i="17"/>
  <c r="L15" i="17"/>
  <c r="V11" i="12"/>
  <c r="K8" i="20"/>
  <c r="N32" i="21"/>
  <c r="Z28" i="21"/>
  <c r="V6" i="20"/>
  <c r="Q7" i="12"/>
  <c r="J5" i="21"/>
  <c r="AA32" i="21"/>
  <c r="S12" i="21"/>
  <c r="H12" i="21"/>
  <c r="U6" i="20"/>
  <c r="H11" i="12"/>
  <c r="I18" i="20"/>
  <c r="Y18" i="20"/>
  <c r="J23" i="21"/>
  <c r="S10" i="12"/>
  <c r="S7" i="12"/>
  <c r="Q24" i="19"/>
  <c r="U8" i="19"/>
  <c r="U5" i="12"/>
  <c r="U11" i="12"/>
  <c r="U8" i="20"/>
  <c r="U7" i="22"/>
  <c r="I15" i="22"/>
  <c r="Y15" i="22"/>
  <c r="Q28" i="22"/>
  <c r="Q8" i="19"/>
  <c r="S8" i="12"/>
  <c r="U18" i="20"/>
  <c r="Q19" i="22"/>
  <c r="I7" i="22"/>
  <c r="Y7" i="22"/>
  <c r="U28" i="22"/>
  <c r="V5" i="21"/>
  <c r="F12" i="21"/>
  <c r="L27" i="21"/>
  <c r="N12" i="21"/>
  <c r="Q15" i="22"/>
  <c r="H27" i="19"/>
  <c r="P25" i="19"/>
  <c r="Y16" i="19"/>
  <c r="Y7" i="12"/>
  <c r="Q18" i="20"/>
  <c r="K7" i="19"/>
  <c r="AA7" i="21"/>
  <c r="U13" i="12"/>
  <c r="Q10" i="12"/>
  <c r="O7" i="12"/>
  <c r="U21" i="20"/>
  <c r="Z25" i="19"/>
  <c r="X27" i="21"/>
  <c r="U23" i="15"/>
  <c r="S9" i="12"/>
  <c r="N6" i="20"/>
  <c r="U15" i="22"/>
  <c r="T23" i="15"/>
  <c r="T25" i="19"/>
  <c r="I23" i="15"/>
  <c r="Y23" i="15"/>
  <c r="K7" i="12"/>
  <c r="AA7" i="12"/>
  <c r="Q21" i="20"/>
  <c r="I8" i="20"/>
  <c r="Y8" i="20"/>
  <c r="L15" i="19"/>
  <c r="Q23" i="15"/>
  <c r="P6" i="20"/>
  <c r="S6" i="20"/>
  <c r="P23" i="15"/>
  <c r="X24" i="19"/>
  <c r="T16" i="20"/>
  <c r="I21" i="20"/>
  <c r="Y21" i="20"/>
  <c r="Q8" i="20"/>
  <c r="I19" i="22"/>
  <c r="Y19" i="22"/>
  <c r="Q7" i="22"/>
  <c r="X20" i="19"/>
  <c r="U19" i="22"/>
  <c r="I28" i="22"/>
  <c r="Y28" i="22"/>
  <c r="I24" i="19"/>
  <c r="Y24" i="19"/>
  <c r="I8" i="19"/>
  <c r="Y8" i="19"/>
  <c r="E6" i="20"/>
  <c r="Z6" i="20"/>
  <c r="J6" i="20"/>
  <c r="L16" i="20"/>
  <c r="X6" i="20"/>
  <c r="E22" i="20"/>
  <c r="U22" i="20"/>
  <c r="J22" i="20"/>
  <c r="Z22" i="20"/>
  <c r="S22" i="20"/>
  <c r="I6" i="20"/>
  <c r="Y6" i="20"/>
  <c r="N22" i="20"/>
  <c r="P18" i="20"/>
  <c r="I22" i="20"/>
  <c r="Y22" i="20"/>
  <c r="C6" i="20"/>
  <c r="C16" i="20"/>
  <c r="X22" i="20"/>
  <c r="N16" i="20"/>
  <c r="D22" i="20"/>
  <c r="L22" i="20"/>
  <c r="D16" i="20"/>
  <c r="T6" i="20"/>
  <c r="X16" i="20"/>
  <c r="H22" i="20"/>
  <c r="E12" i="20"/>
  <c r="U12" i="20"/>
  <c r="E16" i="20"/>
  <c r="U16" i="20"/>
  <c r="J16" i="20"/>
  <c r="Z16" i="20"/>
  <c r="S12" i="20"/>
  <c r="S16" i="20"/>
  <c r="Y12" i="20"/>
  <c r="T22" i="20"/>
  <c r="I16" i="20"/>
  <c r="F6" i="20"/>
  <c r="K6" i="20"/>
  <c r="AA6" i="20"/>
  <c r="K12" i="20"/>
  <c r="AA12" i="20"/>
  <c r="K16" i="20"/>
  <c r="AA16" i="20"/>
  <c r="K22" i="20"/>
  <c r="AA22" i="20"/>
  <c r="I12" i="20"/>
  <c r="Y16" i="20"/>
  <c r="P16" i="20"/>
  <c r="L6" i="20"/>
  <c r="H16" i="20"/>
  <c r="Q6" i="20"/>
  <c r="Q12" i="20"/>
  <c r="Q16" i="20"/>
  <c r="Q22" i="20"/>
  <c r="F16" i="20"/>
  <c r="V16" i="20"/>
  <c r="F22" i="20"/>
  <c r="V22" i="20"/>
  <c r="O6" i="20"/>
  <c r="O12" i="20"/>
  <c r="O16" i="20"/>
  <c r="O22" i="20"/>
  <c r="D6" i="20"/>
  <c r="P29" i="21"/>
  <c r="C17" i="21"/>
  <c r="H17" i="21"/>
  <c r="E29" i="21"/>
  <c r="Y17" i="21"/>
  <c r="Q17" i="21"/>
  <c r="V17" i="21"/>
  <c r="L17" i="21"/>
  <c r="E17" i="21"/>
  <c r="D6" i="12"/>
  <c r="E26" i="21"/>
  <c r="X26" i="21"/>
  <c r="I26" i="21"/>
  <c r="U17" i="21"/>
  <c r="D15" i="15"/>
  <c r="I28" i="15"/>
  <c r="I11" i="17"/>
  <c r="L22" i="15"/>
  <c r="L26" i="17"/>
  <c r="K22" i="15"/>
  <c r="K26" i="17"/>
  <c r="I10" i="19"/>
  <c r="I25" i="17"/>
  <c r="Y10" i="19"/>
  <c r="Y25" i="17"/>
  <c r="F10" i="19"/>
  <c r="F25" i="17"/>
  <c r="V10" i="19"/>
  <c r="V25" i="17"/>
  <c r="K10" i="19"/>
  <c r="K25" i="17"/>
  <c r="AA10" i="19"/>
  <c r="AA25" i="17"/>
  <c r="X22" i="15"/>
  <c r="X26" i="17"/>
  <c r="J10" i="19"/>
  <c r="J25" i="17"/>
  <c r="Z10" i="19"/>
  <c r="Z25" i="17"/>
  <c r="O10" i="19"/>
  <c r="O25" i="17"/>
  <c r="Q10" i="19"/>
  <c r="Q25" i="17"/>
  <c r="N10" i="19"/>
  <c r="N25" i="17"/>
  <c r="S10" i="19"/>
  <c r="S25" i="17"/>
  <c r="J4" i="21"/>
  <c r="P11" i="21"/>
  <c r="E10" i="19"/>
  <c r="E25" i="17"/>
  <c r="U10" i="19"/>
  <c r="U25" i="17"/>
  <c r="D13" i="19"/>
  <c r="D31" i="17"/>
  <c r="O10" i="12"/>
  <c r="Q16" i="22"/>
  <c r="Q25" i="22"/>
  <c r="Y12" i="15"/>
  <c r="L31" i="19"/>
  <c r="K31" i="19"/>
  <c r="AA31" i="19"/>
  <c r="K13" i="19"/>
  <c r="AA13" i="19"/>
  <c r="I22" i="15"/>
  <c r="Y22" i="15"/>
  <c r="I31" i="19"/>
  <c r="Y31" i="19"/>
  <c r="I13" i="19"/>
  <c r="Y13" i="19"/>
  <c r="Q28" i="21"/>
  <c r="U20" i="21"/>
  <c r="T14" i="21"/>
  <c r="U29" i="19"/>
  <c r="V14" i="21"/>
  <c r="V29" i="21"/>
  <c r="N20" i="21"/>
  <c r="I23" i="19"/>
  <c r="F23" i="19"/>
  <c r="V23" i="19"/>
  <c r="K23" i="19"/>
  <c r="AA23" i="19"/>
  <c r="N17" i="21"/>
  <c r="P23" i="21"/>
  <c r="T17" i="21"/>
  <c r="AA10" i="12"/>
  <c r="AA8" i="12"/>
  <c r="U9" i="12"/>
  <c r="I11" i="12"/>
  <c r="E13" i="12"/>
  <c r="J13" i="12"/>
  <c r="P12" i="20"/>
  <c r="S13" i="12"/>
  <c r="P22" i="15"/>
  <c r="X23" i="15"/>
  <c r="AA15" i="19"/>
  <c r="K30" i="21"/>
  <c r="K31" i="21"/>
  <c r="X29" i="21"/>
  <c r="V4" i="21"/>
  <c r="L4" i="21"/>
  <c r="K10" i="12"/>
  <c r="Y5" i="12"/>
  <c r="U12" i="12"/>
  <c r="U6" i="12"/>
  <c r="F9" i="12"/>
  <c r="V9" i="12"/>
  <c r="N8" i="12"/>
  <c r="N4" i="12"/>
  <c r="AA6" i="12"/>
  <c r="T9" i="12"/>
  <c r="L8" i="12"/>
  <c r="L4" i="12"/>
  <c r="E9" i="20"/>
  <c r="U9" i="20"/>
  <c r="U15" i="20"/>
  <c r="E19" i="20"/>
  <c r="U19" i="20"/>
  <c r="E14" i="22"/>
  <c r="U14" i="22"/>
  <c r="E17" i="22"/>
  <c r="U17" i="22"/>
  <c r="H31" i="19"/>
  <c r="X13" i="19"/>
  <c r="J7" i="19"/>
  <c r="Z7" i="21"/>
  <c r="O28" i="21"/>
  <c r="P28" i="21"/>
  <c r="O16" i="22"/>
  <c r="O25" i="22"/>
  <c r="Q7" i="19"/>
  <c r="I15" i="19"/>
  <c r="Y15" i="19"/>
  <c r="Y31" i="21"/>
  <c r="I29" i="15"/>
  <c r="P17" i="21"/>
  <c r="C13" i="12"/>
  <c r="K8" i="12"/>
  <c r="K6" i="12"/>
  <c r="T15" i="19"/>
  <c r="T30" i="21"/>
  <c r="I28" i="21"/>
  <c r="X14" i="21"/>
  <c r="J14" i="22"/>
  <c r="Z14" i="22"/>
  <c r="J17" i="22"/>
  <c r="Z17" i="22"/>
  <c r="Z22" i="22"/>
  <c r="Z4" i="22"/>
  <c r="S9" i="20"/>
  <c r="K14" i="20"/>
  <c r="AA14" i="20"/>
  <c r="S15" i="20"/>
  <c r="S19" i="20"/>
  <c r="K17" i="20"/>
  <c r="AA17" i="20"/>
  <c r="K13" i="20"/>
  <c r="AA13" i="20"/>
  <c r="S14" i="22"/>
  <c r="S17" i="22"/>
  <c r="O7" i="19"/>
  <c r="O5" i="21"/>
  <c r="H15" i="19"/>
  <c r="U22" i="15"/>
  <c r="E31" i="19"/>
  <c r="U31" i="19"/>
  <c r="E13" i="19"/>
  <c r="U13" i="19"/>
  <c r="AA26" i="21"/>
  <c r="I14" i="21"/>
  <c r="E23" i="19"/>
  <c r="U23" i="19"/>
  <c r="S17" i="21"/>
  <c r="J17" i="21"/>
  <c r="I17" i="21"/>
  <c r="T22" i="15"/>
  <c r="H22" i="15"/>
  <c r="K8" i="22"/>
  <c r="AA8" i="22"/>
  <c r="F7" i="19"/>
  <c r="X4" i="21"/>
  <c r="F17" i="21"/>
  <c r="O17" i="21"/>
  <c r="O9" i="12"/>
  <c r="C11" i="12"/>
  <c r="I14" i="20"/>
  <c r="Y14" i="20"/>
  <c r="Q15" i="20"/>
  <c r="Q19" i="20"/>
  <c r="I16" i="22"/>
  <c r="Y16" i="22"/>
  <c r="I25" i="22"/>
  <c r="Y25" i="22"/>
  <c r="N33" i="21"/>
  <c r="S22" i="15"/>
  <c r="AA7" i="19"/>
  <c r="S15" i="19"/>
  <c r="K14" i="21"/>
  <c r="E14" i="21"/>
  <c r="Z26" i="21"/>
  <c r="Y4" i="12"/>
  <c r="C7" i="12"/>
  <c r="Z9" i="12"/>
  <c r="H9" i="12"/>
  <c r="P8" i="12"/>
  <c r="P4" i="12"/>
  <c r="I9" i="20"/>
  <c r="I15" i="20"/>
  <c r="Y19" i="20"/>
  <c r="I14" i="22"/>
  <c r="Y17" i="22"/>
  <c r="Q8" i="22"/>
  <c r="N14" i="22"/>
  <c r="F8" i="22"/>
  <c r="X20" i="21"/>
  <c r="O8" i="12"/>
  <c r="C6" i="12"/>
  <c r="I9" i="12"/>
  <c r="J9" i="12"/>
  <c r="J7" i="12"/>
  <c r="H17" i="20"/>
  <c r="X13" i="20"/>
  <c r="O6" i="12"/>
  <c r="X9" i="12"/>
  <c r="X22" i="22"/>
  <c r="Y9" i="20"/>
  <c r="Q14" i="20"/>
  <c r="Y15" i="20"/>
  <c r="I19" i="20"/>
  <c r="Q17" i="20"/>
  <c r="Q13" i="20"/>
  <c r="Y14" i="22"/>
  <c r="I17" i="22"/>
  <c r="N17" i="22"/>
  <c r="V8" i="22"/>
  <c r="O14" i="20"/>
  <c r="O17" i="20"/>
  <c r="O13" i="20"/>
  <c r="O8" i="22"/>
  <c r="Y11" i="12"/>
  <c r="I10" i="12"/>
  <c r="I13" i="12"/>
  <c r="F10" i="12"/>
  <c r="X4" i="20"/>
  <c r="L7" i="12"/>
  <c r="J16" i="22"/>
  <c r="Z16" i="22"/>
  <c r="J25" i="22"/>
  <c r="Z25" i="22"/>
  <c r="Q19" i="15"/>
  <c r="S16" i="22"/>
  <c r="S13" i="22"/>
  <c r="S25" i="22"/>
  <c r="K15" i="22"/>
  <c r="AA15" i="22"/>
  <c r="K16" i="15"/>
  <c r="P15" i="19"/>
  <c r="P32" i="21"/>
  <c r="E7" i="19"/>
  <c r="U7" i="19"/>
  <c r="AA20" i="21"/>
  <c r="E20" i="21"/>
  <c r="Q14" i="21"/>
  <c r="T20" i="21"/>
  <c r="D16" i="15"/>
  <c r="D11" i="12"/>
  <c r="V18" i="21"/>
  <c r="U4" i="12"/>
  <c r="V11" i="20"/>
  <c r="U8" i="12"/>
  <c r="I4" i="12"/>
  <c r="C8" i="20"/>
  <c r="Y10" i="12"/>
  <c r="I8" i="12"/>
  <c r="Y6" i="12"/>
  <c r="Q12" i="12"/>
  <c r="I7" i="12"/>
  <c r="N5" i="12"/>
  <c r="F13" i="12"/>
  <c r="V13" i="12"/>
  <c r="F7" i="12"/>
  <c r="V7" i="12"/>
  <c r="H8" i="22"/>
  <c r="O13" i="12"/>
  <c r="K4" i="12"/>
  <c r="AA4" i="12"/>
  <c r="K5" i="12"/>
  <c r="AA12" i="12"/>
  <c r="C13" i="20"/>
  <c r="L10" i="12"/>
  <c r="T13" i="12"/>
  <c r="J15" i="22"/>
  <c r="Z15" i="22"/>
  <c r="J5" i="22"/>
  <c r="Z23" i="15"/>
  <c r="K16" i="22"/>
  <c r="AA16" i="22"/>
  <c r="K13" i="22"/>
  <c r="AA13" i="22"/>
  <c r="K25" i="22"/>
  <c r="AA25" i="22"/>
  <c r="S15" i="22"/>
  <c r="E15" i="19"/>
  <c r="U15" i="19"/>
  <c r="L26" i="19"/>
  <c r="K20" i="21"/>
  <c r="L23" i="19"/>
  <c r="Z18" i="21"/>
  <c r="J20" i="21"/>
  <c r="Z20" i="21"/>
  <c r="E28" i="19"/>
  <c r="U28" i="19"/>
  <c r="Z17" i="19"/>
  <c r="Z12" i="19"/>
  <c r="O17" i="19"/>
  <c r="O22" i="19"/>
  <c r="D13" i="12"/>
  <c r="D10" i="12"/>
  <c r="D28" i="21"/>
  <c r="D5" i="12"/>
  <c r="N10" i="12"/>
  <c r="E5" i="20"/>
  <c r="S5" i="20"/>
  <c r="K24" i="22"/>
  <c r="K18" i="22"/>
  <c r="K27" i="22"/>
  <c r="U7" i="12"/>
  <c r="T18" i="22"/>
  <c r="T27" i="22"/>
  <c r="K9" i="12"/>
  <c r="Q8" i="12"/>
  <c r="Q5" i="12"/>
  <c r="T8" i="22"/>
  <c r="C10" i="12"/>
  <c r="Z13" i="12"/>
  <c r="H24" i="22"/>
  <c r="X8" i="22"/>
  <c r="S5" i="12"/>
  <c r="K12" i="12"/>
  <c r="O4" i="12"/>
  <c r="L8" i="22"/>
  <c r="O5" i="12"/>
  <c r="C20" i="21"/>
  <c r="P10" i="12"/>
  <c r="P5" i="12"/>
  <c r="H13" i="12"/>
  <c r="X13" i="12"/>
  <c r="P12" i="12"/>
  <c r="H7" i="12"/>
  <c r="X7" i="12"/>
  <c r="P10" i="22"/>
  <c r="H5" i="22"/>
  <c r="P8" i="22"/>
  <c r="I5" i="20"/>
  <c r="Y5" i="20"/>
  <c r="Q23" i="22"/>
  <c r="I6" i="22"/>
  <c r="Y6" i="22"/>
  <c r="Q24" i="22"/>
  <c r="Q18" i="22"/>
  <c r="Q27" i="22"/>
  <c r="H24" i="15"/>
  <c r="H23" i="13"/>
  <c r="F16" i="22"/>
  <c r="V16" i="22"/>
  <c r="F13" i="22"/>
  <c r="V13" i="22"/>
  <c r="F25" i="22"/>
  <c r="V25" i="22"/>
  <c r="N15" i="22"/>
  <c r="F18" i="22"/>
  <c r="F27" i="22"/>
  <c r="V18" i="22"/>
  <c r="V27" i="22"/>
  <c r="J6" i="15"/>
  <c r="J10" i="13"/>
  <c r="V8" i="19"/>
  <c r="O23" i="22"/>
  <c r="O24" i="22"/>
  <c r="O13" i="22"/>
  <c r="O18" i="22"/>
  <c r="O27" i="22"/>
  <c r="K6" i="15"/>
  <c r="K10" i="13"/>
  <c r="AA6" i="15"/>
  <c r="AA10" i="13"/>
  <c r="S24" i="15"/>
  <c r="S23" i="13"/>
  <c r="S7" i="19"/>
  <c r="K15" i="19"/>
  <c r="S14" i="19"/>
  <c r="S28" i="13"/>
  <c r="X18" i="22"/>
  <c r="X27" i="22"/>
  <c r="C4" i="12"/>
  <c r="L12" i="12"/>
  <c r="V14" i="19"/>
  <c r="V28" i="13"/>
  <c r="AA23" i="22"/>
  <c r="O24" i="15"/>
  <c r="O23" i="13"/>
  <c r="E12" i="12"/>
  <c r="U10" i="12"/>
  <c r="Q6" i="12"/>
  <c r="AA9" i="12"/>
  <c r="Q9" i="12"/>
  <c r="Y8" i="12"/>
  <c r="Q4" i="12"/>
  <c r="V10" i="12"/>
  <c r="N9" i="12"/>
  <c r="F8" i="12"/>
  <c r="V8" i="12"/>
  <c r="F5" i="12"/>
  <c r="V5" i="12"/>
  <c r="N13" i="12"/>
  <c r="F12" i="12"/>
  <c r="V12" i="12"/>
  <c r="N7" i="12"/>
  <c r="F4" i="12"/>
  <c r="V4" i="12"/>
  <c r="O12" i="12"/>
  <c r="S4" i="12"/>
  <c r="C8" i="12"/>
  <c r="C14" i="20"/>
  <c r="L9" i="12"/>
  <c r="T8" i="12"/>
  <c r="T5" i="12"/>
  <c r="T12" i="12"/>
  <c r="T4" i="12"/>
  <c r="E14" i="20"/>
  <c r="U14" i="20"/>
  <c r="E17" i="20"/>
  <c r="U17" i="20"/>
  <c r="E13" i="20"/>
  <c r="U13" i="20"/>
  <c r="E23" i="22"/>
  <c r="U23" i="22"/>
  <c r="E24" i="22"/>
  <c r="U24" i="22"/>
  <c r="E16" i="22"/>
  <c r="U16" i="22"/>
  <c r="E25" i="22"/>
  <c r="U25" i="22"/>
  <c r="E8" i="22"/>
  <c r="U8" i="22"/>
  <c r="E18" i="22"/>
  <c r="E27" i="22"/>
  <c r="U18" i="22"/>
  <c r="U27" i="22"/>
  <c r="H6" i="15"/>
  <c r="H10" i="13"/>
  <c r="P24" i="15"/>
  <c r="P23" i="13"/>
  <c r="J25" i="21"/>
  <c r="Z31" i="21"/>
  <c r="J13" i="22"/>
  <c r="J8" i="22"/>
  <c r="Z8" i="22"/>
  <c r="J18" i="22"/>
  <c r="J27" i="22"/>
  <c r="Z18" i="22"/>
  <c r="Z27" i="22"/>
  <c r="J23" i="15"/>
  <c r="Z24" i="15"/>
  <c r="Z23" i="13"/>
  <c r="K9" i="20"/>
  <c r="AA9" i="20"/>
  <c r="S14" i="20"/>
  <c r="K15" i="20"/>
  <c r="AA15" i="20"/>
  <c r="K19" i="20"/>
  <c r="AA19" i="20"/>
  <c r="S17" i="20"/>
  <c r="S13" i="20"/>
  <c r="K5" i="20"/>
  <c r="AA5" i="20"/>
  <c r="S23" i="22"/>
  <c r="K6" i="22"/>
  <c r="AA6" i="22"/>
  <c r="S24" i="22"/>
  <c r="K14" i="22"/>
  <c r="AA14" i="22"/>
  <c r="K17" i="22"/>
  <c r="AA17" i="22"/>
  <c r="S8" i="22"/>
  <c r="S18" i="22"/>
  <c r="S27" i="22"/>
  <c r="L24" i="15"/>
  <c r="L23" i="13"/>
  <c r="Z14" i="19"/>
  <c r="Z28" i="13"/>
  <c r="O22" i="15"/>
  <c r="O31" i="19"/>
  <c r="O13" i="19"/>
  <c r="O15" i="19"/>
  <c r="S19" i="15"/>
  <c r="H14" i="19"/>
  <c r="H28" i="13"/>
  <c r="X14" i="19"/>
  <c r="X28" i="13"/>
  <c r="U25" i="15"/>
  <c r="N12" i="12"/>
  <c r="L18" i="22"/>
  <c r="L27" i="22"/>
  <c r="L5" i="12"/>
  <c r="P18" i="22"/>
  <c r="P27" i="22"/>
  <c r="U5" i="20"/>
  <c r="E6" i="22"/>
  <c r="AA18" i="22"/>
  <c r="AA27" i="22"/>
  <c r="T6" i="15"/>
  <c r="T10" i="13"/>
  <c r="E5" i="12"/>
  <c r="E9" i="12"/>
  <c r="I5" i="12"/>
  <c r="Y12" i="12"/>
  <c r="I6" i="12"/>
  <c r="Y9" i="12"/>
  <c r="Q11" i="12"/>
  <c r="C18" i="22"/>
  <c r="C27" i="22"/>
  <c r="J10" i="12"/>
  <c r="J8" i="12"/>
  <c r="Z8" i="12"/>
  <c r="J5" i="12"/>
  <c r="Z5" i="12"/>
  <c r="J12" i="12"/>
  <c r="Z12" i="12"/>
  <c r="J4" i="12"/>
  <c r="Z4" i="12"/>
  <c r="H18" i="22"/>
  <c r="H27" i="22"/>
  <c r="S6" i="12"/>
  <c r="K13" i="12"/>
  <c r="AA13" i="12"/>
  <c r="S12" i="12"/>
  <c r="AA5" i="12"/>
  <c r="C12" i="12"/>
  <c r="H10" i="12"/>
  <c r="X10" i="12"/>
  <c r="P9" i="12"/>
  <c r="H8" i="12"/>
  <c r="X8" i="12"/>
  <c r="H5" i="12"/>
  <c r="X5" i="12"/>
  <c r="P13" i="12"/>
  <c r="H12" i="12"/>
  <c r="X12" i="12"/>
  <c r="P7" i="12"/>
  <c r="H4" i="12"/>
  <c r="X4" i="12"/>
  <c r="Q9" i="20"/>
  <c r="I17" i="20"/>
  <c r="Y17" i="20"/>
  <c r="I13" i="20"/>
  <c r="Y13" i="20"/>
  <c r="Q5" i="20"/>
  <c r="I23" i="22"/>
  <c r="Y23" i="22"/>
  <c r="Q6" i="22"/>
  <c r="I24" i="22"/>
  <c r="Y24" i="22"/>
  <c r="Q14" i="22"/>
  <c r="Q17" i="22"/>
  <c r="I8" i="22"/>
  <c r="Y8" i="22"/>
  <c r="I18" i="22"/>
  <c r="I27" i="22"/>
  <c r="Y18" i="22"/>
  <c r="Y27" i="22"/>
  <c r="H23" i="15"/>
  <c r="P6" i="15"/>
  <c r="P10" i="13"/>
  <c r="X24" i="15"/>
  <c r="X23" i="13"/>
  <c r="J15" i="19"/>
  <c r="N16" i="22"/>
  <c r="F14" i="22"/>
  <c r="V14" i="22"/>
  <c r="N13" i="22"/>
  <c r="N25" i="22"/>
  <c r="F15" i="22"/>
  <c r="V15" i="22"/>
  <c r="F17" i="22"/>
  <c r="V17" i="22"/>
  <c r="N8" i="22"/>
  <c r="N18" i="22"/>
  <c r="N27" i="22"/>
  <c r="J22" i="15"/>
  <c r="Z6" i="15"/>
  <c r="Z10" i="13"/>
  <c r="F14" i="19"/>
  <c r="F28" i="13"/>
  <c r="O9" i="20"/>
  <c r="O15" i="20"/>
  <c r="O19" i="20"/>
  <c r="O5" i="20"/>
  <c r="O6" i="22"/>
  <c r="O14" i="22"/>
  <c r="C8" i="22"/>
  <c r="U6" i="22"/>
  <c r="J24" i="15"/>
  <c r="J23" i="13"/>
  <c r="K23" i="22"/>
  <c r="S6" i="22"/>
  <c r="AA24" i="22"/>
  <c r="O14" i="19"/>
  <c r="O28" i="13"/>
  <c r="P14" i="19"/>
  <c r="P28" i="13"/>
  <c r="U18" i="15"/>
  <c r="E6" i="15"/>
  <c r="E10" i="13"/>
  <c r="U6" i="15"/>
  <c r="U10" i="13"/>
  <c r="U33" i="21"/>
  <c r="AA18" i="15"/>
  <c r="S20" i="21"/>
  <c r="I20" i="21"/>
  <c r="J17" i="19"/>
  <c r="J12" i="19"/>
  <c r="J22" i="19"/>
  <c r="Z22" i="19"/>
  <c r="O12" i="19"/>
  <c r="D12" i="12"/>
  <c r="AA23" i="21"/>
  <c r="T14" i="19"/>
  <c r="T28" i="13"/>
  <c r="T28" i="21"/>
  <c r="I6" i="15"/>
  <c r="I10" i="13"/>
  <c r="Y6" i="15"/>
  <c r="Y10" i="13"/>
  <c r="Q24" i="15"/>
  <c r="Q23" i="13"/>
  <c r="Q14" i="19"/>
  <c r="Q28" i="13"/>
  <c r="Q11" i="21"/>
  <c r="Y18" i="15"/>
  <c r="L20" i="21"/>
  <c r="O20" i="21"/>
  <c r="L28" i="19"/>
  <c r="I28" i="19"/>
  <c r="Y28" i="19"/>
  <c r="Q17" i="19"/>
  <c r="Q12" i="19"/>
  <c r="Q22" i="19"/>
  <c r="F28" i="19"/>
  <c r="V28" i="19"/>
  <c r="N12" i="19"/>
  <c r="N22" i="19"/>
  <c r="AA28" i="19"/>
  <c r="S17" i="19"/>
  <c r="S12" i="19"/>
  <c r="S22" i="19"/>
  <c r="K17" i="21"/>
  <c r="AA17" i="21"/>
  <c r="X17" i="21"/>
  <c r="D20" i="21"/>
  <c r="D9" i="12"/>
  <c r="E21" i="15"/>
  <c r="E14" i="19"/>
  <c r="E28" i="13"/>
  <c r="U14" i="19"/>
  <c r="U28" i="13"/>
  <c r="U26" i="15"/>
  <c r="I18" i="21"/>
  <c r="H20" i="21"/>
  <c r="J29" i="21"/>
  <c r="E17" i="19"/>
  <c r="U17" i="19"/>
  <c r="E12" i="19"/>
  <c r="U12" i="19"/>
  <c r="E22" i="19"/>
  <c r="U22" i="19"/>
  <c r="J28" i="19"/>
  <c r="Z28" i="19"/>
  <c r="J23" i="19"/>
  <c r="Z23" i="19"/>
  <c r="O28" i="19"/>
  <c r="O23" i="19"/>
  <c r="D18" i="22"/>
  <c r="D27" i="22"/>
  <c r="O15" i="22"/>
  <c r="O17" i="22"/>
  <c r="L6" i="15"/>
  <c r="L10" i="13"/>
  <c r="T24" i="15"/>
  <c r="T23" i="13"/>
  <c r="K24" i="15"/>
  <c r="K23" i="13"/>
  <c r="AA24" i="15"/>
  <c r="AA23" i="13"/>
  <c r="S31" i="19"/>
  <c r="S13" i="19"/>
  <c r="K14" i="19"/>
  <c r="K28" i="13"/>
  <c r="AA14" i="19"/>
  <c r="AA28" i="13"/>
  <c r="K5" i="21"/>
  <c r="S8" i="21"/>
  <c r="S33" i="21"/>
  <c r="L14" i="19"/>
  <c r="L28" i="13"/>
  <c r="T31" i="21"/>
  <c r="Q6" i="15"/>
  <c r="Q10" i="13"/>
  <c r="I24" i="15"/>
  <c r="I23" i="13"/>
  <c r="Y24" i="15"/>
  <c r="Y23" i="13"/>
  <c r="I7" i="19"/>
  <c r="Q31" i="19"/>
  <c r="Q13" i="19"/>
  <c r="Q15" i="19"/>
  <c r="I14" i="19"/>
  <c r="I28" i="13"/>
  <c r="Y14" i="19"/>
  <c r="Y28" i="13"/>
  <c r="O16" i="15"/>
  <c r="P20" i="21"/>
  <c r="V4" i="15"/>
  <c r="Q20" i="21"/>
  <c r="H23" i="19"/>
  <c r="U29" i="21"/>
  <c r="V26" i="21"/>
  <c r="Y20" i="21"/>
  <c r="F20" i="21"/>
  <c r="V20" i="21"/>
  <c r="Q28" i="19"/>
  <c r="I17" i="19"/>
  <c r="Y17" i="19"/>
  <c r="I12" i="19"/>
  <c r="Y12" i="19"/>
  <c r="Q23" i="19"/>
  <c r="I22" i="19"/>
  <c r="Y22" i="19"/>
  <c r="N28" i="19"/>
  <c r="F17" i="19"/>
  <c r="V17" i="19"/>
  <c r="F12" i="19"/>
  <c r="V12" i="19"/>
  <c r="N23" i="19"/>
  <c r="F22" i="19"/>
  <c r="V22" i="19"/>
  <c r="S28" i="19"/>
  <c r="K17" i="19"/>
  <c r="AA17" i="19"/>
  <c r="K12" i="19"/>
  <c r="AA12" i="19"/>
  <c r="S23" i="19"/>
  <c r="K22" i="19"/>
  <c r="AA22" i="19"/>
  <c r="Z17" i="21"/>
  <c r="D8" i="12"/>
  <c r="D8" i="22"/>
  <c r="D4" i="12"/>
  <c r="Y23" i="19"/>
  <c r="Y7" i="19"/>
  <c r="O6" i="15"/>
  <c r="Z8" i="19"/>
  <c r="Q22" i="15"/>
  <c r="J14" i="19"/>
  <c r="D9" i="22"/>
  <c r="D4" i="20"/>
  <c r="E24" i="15"/>
  <c r="U24" i="15"/>
  <c r="U19" i="15"/>
  <c r="AA22" i="15"/>
  <c r="C7" i="20"/>
  <c r="C21" i="20"/>
  <c r="C17" i="20"/>
  <c r="C4" i="20"/>
  <c r="Z22" i="15"/>
  <c r="L23" i="15"/>
  <c r="X15" i="19"/>
  <c r="E22" i="15"/>
  <c r="X6" i="15"/>
  <c r="U24" i="19"/>
  <c r="X4" i="15"/>
  <c r="V19" i="20"/>
  <c r="F19" i="22"/>
  <c r="X15" i="20"/>
  <c r="H8" i="20"/>
  <c r="P23" i="22"/>
  <c r="N13" i="19"/>
  <c r="L21" i="22"/>
  <c r="N14" i="20"/>
  <c r="F18" i="20"/>
  <c r="C14" i="21"/>
  <c r="Y7" i="20"/>
  <c r="H9" i="20"/>
  <c r="X5" i="20"/>
  <c r="H19" i="22"/>
  <c r="V25" i="21"/>
  <c r="N28" i="21"/>
  <c r="N4" i="21"/>
  <c r="L5" i="22"/>
  <c r="X20" i="22"/>
  <c r="H21" i="22"/>
  <c r="Z4" i="20"/>
  <c r="Z15" i="20"/>
  <c r="J8" i="20"/>
  <c r="J18" i="20"/>
  <c r="J19" i="22"/>
  <c r="V13" i="19"/>
  <c r="H20" i="20"/>
  <c r="J9" i="20"/>
  <c r="J12" i="20"/>
  <c r="Z19" i="20"/>
  <c r="Z5" i="20"/>
  <c r="Z6" i="22"/>
  <c r="C16" i="19"/>
  <c r="F21" i="20"/>
  <c r="N8" i="20"/>
  <c r="H20" i="22"/>
  <c r="C4" i="17"/>
  <c r="D4" i="17"/>
  <c r="C30" i="21"/>
  <c r="T9" i="22"/>
  <c r="F14" i="20"/>
  <c r="T20" i="22"/>
  <c r="E7" i="20"/>
  <c r="N19" i="20"/>
  <c r="V24" i="22"/>
  <c r="S7" i="20"/>
  <c r="V9" i="20"/>
  <c r="F19" i="20"/>
  <c r="N24" i="22"/>
  <c r="F10" i="20"/>
  <c r="C6" i="14"/>
  <c r="D21" i="22"/>
  <c r="D32" i="21"/>
  <c r="D13" i="20"/>
  <c r="D19" i="15"/>
  <c r="D13" i="21"/>
  <c r="D24" i="19"/>
  <c r="D7" i="12"/>
  <c r="C21" i="21"/>
  <c r="F20" i="20"/>
  <c r="N17" i="19"/>
  <c r="N15" i="19"/>
  <c r="K28" i="19"/>
  <c r="C16" i="21"/>
  <c r="C6" i="21"/>
  <c r="C9" i="21"/>
  <c r="O13" i="21"/>
  <c r="X24" i="21"/>
  <c r="F6" i="21"/>
  <c r="V6" i="21"/>
  <c r="N13" i="21"/>
  <c r="P19" i="21"/>
  <c r="L16" i="21"/>
  <c r="I19" i="21"/>
  <c r="Y15" i="21"/>
  <c r="F15" i="21"/>
  <c r="V15" i="21"/>
  <c r="C26" i="21"/>
  <c r="C29" i="21"/>
  <c r="C19" i="21"/>
  <c r="H10" i="21"/>
  <c r="P15" i="21"/>
  <c r="P16" i="21"/>
  <c r="X9" i="21"/>
  <c r="E10" i="21"/>
  <c r="J21" i="21"/>
  <c r="Z21" i="21"/>
  <c r="V31" i="21"/>
  <c r="C24" i="21"/>
  <c r="AA6" i="21"/>
  <c r="K24" i="21"/>
  <c r="T6" i="21"/>
  <c r="L10" i="21"/>
  <c r="N11" i="21"/>
  <c r="C11" i="21"/>
  <c r="P24" i="21"/>
  <c r="C13" i="21"/>
  <c r="N20" i="20"/>
  <c r="V21" i="20"/>
  <c r="F13" i="20"/>
  <c r="F23" i="22"/>
  <c r="I12" i="15"/>
  <c r="F23" i="21"/>
  <c r="F30" i="21"/>
  <c r="F32" i="21"/>
  <c r="V8" i="21"/>
  <c r="H13" i="21"/>
  <c r="K22" i="21"/>
  <c r="S24" i="21"/>
  <c r="I22" i="21"/>
  <c r="Y22" i="21"/>
  <c r="I13" i="21"/>
  <c r="Y13" i="21"/>
  <c r="T9" i="21"/>
  <c r="T10" i="21"/>
  <c r="J19" i="21"/>
  <c r="Z19" i="21"/>
  <c r="F4" i="20"/>
  <c r="N9" i="20"/>
  <c r="F24" i="22"/>
  <c r="F8" i="21"/>
  <c r="V33" i="21"/>
  <c r="Q22" i="22"/>
  <c r="I9" i="22"/>
  <c r="Y9" i="22"/>
  <c r="I10" i="22"/>
  <c r="Y10" i="22"/>
  <c r="Q4" i="22"/>
  <c r="I21" i="22"/>
  <c r="Y21" i="22"/>
  <c r="Q5" i="22"/>
  <c r="Q25" i="15"/>
  <c r="Q16" i="15"/>
  <c r="K28" i="21"/>
  <c r="AA28" i="21"/>
  <c r="AA11" i="21"/>
  <c r="T25" i="21"/>
  <c r="L5" i="21"/>
  <c r="T8" i="21"/>
  <c r="L7" i="21"/>
  <c r="T32" i="21"/>
  <c r="L12" i="21"/>
  <c r="T23" i="21"/>
  <c r="T33" i="21"/>
  <c r="L11" i="21"/>
  <c r="Q33" i="21"/>
  <c r="H24" i="21"/>
  <c r="L26" i="21"/>
  <c r="L22" i="21"/>
  <c r="E24" i="21"/>
  <c r="N14" i="21"/>
  <c r="N29" i="21"/>
  <c r="F18" i="21"/>
  <c r="I9" i="21"/>
  <c r="Y9" i="21"/>
  <c r="Q19" i="21"/>
  <c r="I21" i="21"/>
  <c r="Y21" i="21"/>
  <c r="I16" i="21"/>
  <c r="Y16" i="21"/>
  <c r="N10" i="21"/>
  <c r="F21" i="21"/>
  <c r="V21" i="21"/>
  <c r="S10" i="21"/>
  <c r="S19" i="21"/>
  <c r="K21" i="21"/>
  <c r="S15" i="21"/>
  <c r="K16" i="21"/>
  <c r="Q21" i="15"/>
  <c r="C18" i="21"/>
  <c r="V23" i="21"/>
  <c r="V30" i="21"/>
  <c r="K13" i="21"/>
  <c r="T22" i="21"/>
  <c r="Q22" i="21"/>
  <c r="I24" i="21"/>
  <c r="Q13" i="21"/>
  <c r="J22" i="21"/>
  <c r="Z22" i="21"/>
  <c r="T15" i="21"/>
  <c r="E19" i="21"/>
  <c r="E15" i="21"/>
  <c r="J16" i="21"/>
  <c r="Z16" i="21"/>
  <c r="O21" i="21"/>
  <c r="S6" i="15"/>
  <c r="D13" i="10"/>
  <c r="C10" i="10" s="1"/>
  <c r="AA23" i="15"/>
  <c r="F15" i="20"/>
  <c r="N17" i="20"/>
  <c r="V18" i="20"/>
  <c r="V15" i="20"/>
  <c r="F8" i="20"/>
  <c r="V32" i="21"/>
  <c r="F27" i="21"/>
  <c r="V12" i="21"/>
  <c r="N31" i="21"/>
  <c r="O11" i="21"/>
  <c r="Y29" i="21"/>
  <c r="J26" i="21"/>
  <c r="O16" i="21"/>
  <c r="V8" i="20"/>
  <c r="V20" i="20"/>
  <c r="N13" i="20"/>
  <c r="L9" i="22"/>
  <c r="Y22" i="22"/>
  <c r="Q10" i="22"/>
  <c r="Q21" i="22"/>
  <c r="I5" i="22"/>
  <c r="Q28" i="15"/>
  <c r="F7" i="21"/>
  <c r="N23" i="21"/>
  <c r="Y6" i="19"/>
  <c r="K32" i="21"/>
  <c r="T5" i="21"/>
  <c r="T7" i="21"/>
  <c r="N21" i="20"/>
  <c r="F12" i="20"/>
  <c r="N23" i="22"/>
  <c r="I7" i="20"/>
  <c r="V7" i="19"/>
  <c r="T5" i="22"/>
  <c r="Q9" i="22"/>
  <c r="I4" i="22"/>
  <c r="Y4" i="22"/>
  <c r="Y5" i="22"/>
  <c r="N25" i="21"/>
  <c r="V27" i="21"/>
  <c r="F28" i="21"/>
  <c r="Y25" i="15"/>
  <c r="S27" i="21"/>
  <c r="AA30" i="21"/>
  <c r="K23" i="21"/>
  <c r="S4" i="21"/>
  <c r="S28" i="21"/>
  <c r="S11" i="21"/>
  <c r="I4" i="15"/>
  <c r="L25" i="21"/>
  <c r="L8" i="21"/>
  <c r="U26" i="21"/>
  <c r="E18" i="21"/>
  <c r="N26" i="21"/>
  <c r="F29" i="21"/>
  <c r="V12" i="20"/>
  <c r="F5" i="20"/>
  <c r="F6" i="22"/>
  <c r="F25" i="21"/>
  <c r="F9" i="20"/>
  <c r="V5" i="20"/>
  <c r="V6" i="22"/>
  <c r="N27" i="21"/>
  <c r="V10" i="20"/>
  <c r="N7" i="21"/>
  <c r="N5" i="21"/>
  <c r="F33" i="21"/>
  <c r="C22" i="21"/>
  <c r="F31" i="21"/>
  <c r="Y21" i="15"/>
  <c r="N30" i="21"/>
  <c r="F4" i="21"/>
  <c r="V28" i="21"/>
  <c r="J11" i="21"/>
  <c r="H11" i="21"/>
  <c r="P13" i="21"/>
  <c r="K6" i="21"/>
  <c r="AA24" i="21"/>
  <c r="T16" i="21"/>
  <c r="Y10" i="21"/>
  <c r="Q9" i="21"/>
  <c r="C6" i="19"/>
  <c r="C14" i="22"/>
  <c r="N15" i="20"/>
  <c r="V17" i="20"/>
  <c r="C4" i="22"/>
  <c r="Q7" i="20"/>
  <c r="N12" i="20"/>
  <c r="V13" i="20"/>
  <c r="V23" i="22"/>
  <c r="X20" i="20"/>
  <c r="P6" i="22"/>
  <c r="F25" i="19"/>
  <c r="T4" i="22"/>
  <c r="P9" i="22"/>
  <c r="H4" i="22"/>
  <c r="X5" i="22"/>
  <c r="Q12" i="15"/>
  <c r="J9" i="22"/>
  <c r="Z9" i="22"/>
  <c r="J10" i="22"/>
  <c r="Z10" i="22"/>
  <c r="J21" i="22"/>
  <c r="Z21" i="22"/>
  <c r="Z7" i="19"/>
  <c r="F5" i="21"/>
  <c r="V7" i="21"/>
  <c r="I9" i="15"/>
  <c r="K22" i="22"/>
  <c r="AA22" i="22"/>
  <c r="S9" i="22"/>
  <c r="E6" i="21"/>
  <c r="N6" i="21"/>
  <c r="F13" i="21"/>
  <c r="V13" i="21"/>
  <c r="X21" i="21"/>
  <c r="L9" i="21"/>
  <c r="N15" i="21"/>
  <c r="K9" i="21"/>
  <c r="D11" i="22"/>
  <c r="Q21" i="21"/>
  <c r="Q16" i="21"/>
  <c r="F10" i="21"/>
  <c r="V10" i="21"/>
  <c r="N21" i="21"/>
  <c r="K10" i="21"/>
  <c r="AA10" i="21"/>
  <c r="K19" i="21"/>
  <c r="AA19" i="21"/>
  <c r="K15" i="21"/>
  <c r="AA15" i="21"/>
  <c r="S10" i="22"/>
  <c r="K4" i="22"/>
  <c r="AA4" i="22"/>
  <c r="S21" i="22"/>
  <c r="K5" i="22"/>
  <c r="AA5" i="22"/>
  <c r="I21" i="15"/>
  <c r="O25" i="21"/>
  <c r="O8" i="21"/>
  <c r="O30" i="21"/>
  <c r="O23" i="21"/>
  <c r="O33" i="21"/>
  <c r="Y4" i="15"/>
  <c r="H28" i="21"/>
  <c r="P33" i="21"/>
  <c r="E27" i="21"/>
  <c r="U27" i="21"/>
  <c r="E12" i="21"/>
  <c r="U12" i="21"/>
  <c r="E4" i="21"/>
  <c r="U4" i="21"/>
  <c r="E28" i="21"/>
  <c r="E11" i="21"/>
  <c r="U11" i="21"/>
  <c r="Q4" i="15"/>
  <c r="O24" i="21"/>
  <c r="X22" i="21"/>
  <c r="K26" i="21"/>
  <c r="S29" i="21"/>
  <c r="AA18" i="21"/>
  <c r="AA13" i="21"/>
  <c r="L29" i="21"/>
  <c r="T13" i="21"/>
  <c r="Y26" i="21"/>
  <c r="Q29" i="21"/>
  <c r="Q6" i="21"/>
  <c r="Q24" i="21"/>
  <c r="H19" i="21"/>
  <c r="J14" i="21"/>
  <c r="Z29" i="21"/>
  <c r="J24" i="21"/>
  <c r="Z24" i="21"/>
  <c r="X19" i="21"/>
  <c r="P10" i="21"/>
  <c r="H21" i="21"/>
  <c r="X16" i="21"/>
  <c r="L21" i="21"/>
  <c r="E9" i="21"/>
  <c r="U9" i="21"/>
  <c r="E21" i="21"/>
  <c r="U21" i="21"/>
  <c r="E16" i="21"/>
  <c r="U16" i="21"/>
  <c r="J10" i="21"/>
  <c r="Z10" i="21"/>
  <c r="O10" i="21"/>
  <c r="O19" i="21"/>
  <c r="O15" i="21"/>
  <c r="D6" i="22"/>
  <c r="D24" i="22"/>
  <c r="D27" i="19"/>
  <c r="D29" i="21"/>
  <c r="D12" i="19"/>
  <c r="D23" i="22"/>
  <c r="D7" i="22"/>
  <c r="D10" i="21"/>
  <c r="L15" i="22"/>
  <c r="N11" i="22"/>
  <c r="C21" i="22"/>
  <c r="H11" i="22"/>
  <c r="X24" i="22"/>
  <c r="H12" i="20"/>
  <c r="X19" i="20"/>
  <c r="H18" i="20"/>
  <c r="X6" i="22"/>
  <c r="P14" i="22"/>
  <c r="X28" i="22"/>
  <c r="T7" i="22"/>
  <c r="P16" i="22"/>
  <c r="X15" i="22"/>
  <c r="X4" i="22"/>
  <c r="Y11" i="22"/>
  <c r="I20" i="22"/>
  <c r="Y20" i="22"/>
  <c r="N20" i="22"/>
  <c r="F22" i="22"/>
  <c r="L24" i="19"/>
  <c r="T7" i="19"/>
  <c r="L13" i="19"/>
  <c r="L7" i="22"/>
  <c r="P14" i="20"/>
  <c r="P13" i="20"/>
  <c r="H25" i="22"/>
  <c r="L28" i="22"/>
  <c r="H7" i="22"/>
  <c r="I11" i="22"/>
  <c r="C19" i="22"/>
  <c r="V4" i="20"/>
  <c r="N5" i="20"/>
  <c r="N6" i="22"/>
  <c r="C29" i="15"/>
  <c r="O7" i="20"/>
  <c r="C13" i="19"/>
  <c r="N4" i="20"/>
  <c r="V14" i="20"/>
  <c r="F17" i="20"/>
  <c r="N18" i="20"/>
  <c r="N19" i="22"/>
  <c r="C28" i="22"/>
  <c r="C27" i="21"/>
  <c r="Z7" i="20"/>
  <c r="P11" i="20"/>
  <c r="N24" i="19"/>
  <c r="Y16" i="15"/>
  <c r="J11" i="20"/>
  <c r="T22" i="22"/>
  <c r="L10" i="22"/>
  <c r="Y9" i="15"/>
  <c r="C16" i="22"/>
  <c r="T7" i="20"/>
  <c r="L10" i="20"/>
  <c r="P21" i="22"/>
  <c r="I25" i="15"/>
  <c r="N8" i="21"/>
  <c r="Y28" i="15"/>
  <c r="S22" i="22"/>
  <c r="K9" i="22"/>
  <c r="AA9" i="22"/>
  <c r="H23" i="22"/>
  <c r="D16" i="21"/>
  <c r="K10" i="22"/>
  <c r="AA10" i="22"/>
  <c r="S4" i="22"/>
  <c r="K21" i="22"/>
  <c r="AA21" i="22"/>
  <c r="S5" i="22"/>
  <c r="Q9" i="15"/>
  <c r="Y19" i="15"/>
  <c r="O4" i="21"/>
  <c r="Q18" i="15"/>
  <c r="H32" i="21"/>
  <c r="X32" i="21"/>
  <c r="P27" i="21"/>
  <c r="H30" i="21"/>
  <c r="X30" i="21"/>
  <c r="P12" i="21"/>
  <c r="H23" i="21"/>
  <c r="X23" i="21"/>
  <c r="P4" i="21"/>
  <c r="H31" i="21"/>
  <c r="H33" i="21"/>
  <c r="X33" i="21"/>
  <c r="E32" i="21"/>
  <c r="U32" i="21"/>
  <c r="E30" i="21"/>
  <c r="U30" i="21"/>
  <c r="E23" i="21"/>
  <c r="U23" i="21"/>
  <c r="E31" i="21"/>
  <c r="U31" i="21"/>
  <c r="E33" i="21"/>
  <c r="O26" i="21"/>
  <c r="P17" i="19"/>
  <c r="H26" i="21"/>
  <c r="X18" i="21"/>
  <c r="X13" i="21"/>
  <c r="U5" i="19"/>
  <c r="S6" i="21"/>
  <c r="P21" i="21"/>
  <c r="T26" i="21"/>
  <c r="L6" i="21"/>
  <c r="Y14" i="21"/>
  <c r="Q26" i="21"/>
  <c r="Q18" i="21"/>
  <c r="Y6" i="21"/>
  <c r="L15" i="21"/>
  <c r="P10" i="19"/>
  <c r="H22" i="19"/>
  <c r="U10" i="21"/>
  <c r="J9" i="21"/>
  <c r="Z9" i="21"/>
  <c r="D8" i="19"/>
  <c r="D14" i="20"/>
  <c r="D18" i="19"/>
  <c r="D30" i="21"/>
  <c r="D12" i="20"/>
  <c r="D4" i="21"/>
  <c r="D6" i="21"/>
  <c r="D9" i="21"/>
  <c r="D12" i="21"/>
  <c r="C5" i="22"/>
  <c r="C15" i="21"/>
  <c r="L4" i="22"/>
  <c r="T21" i="22"/>
  <c r="H6" i="22"/>
  <c r="X9" i="22"/>
  <c r="P4" i="22"/>
  <c r="V11" i="21"/>
  <c r="P22" i="21"/>
  <c r="S13" i="21"/>
  <c r="L13" i="21"/>
  <c r="T21" i="21"/>
  <c r="F24" i="21"/>
  <c r="V24" i="21"/>
  <c r="T19" i="21"/>
  <c r="I10" i="21"/>
  <c r="Y19" i="21"/>
  <c r="N9" i="21"/>
  <c r="S9" i="21"/>
  <c r="E15" i="20"/>
  <c r="T16" i="22"/>
  <c r="T25" i="22"/>
  <c r="C24" i="22"/>
  <c r="X16" i="22"/>
  <c r="P7" i="22"/>
  <c r="H28" i="22"/>
  <c r="J6" i="22"/>
  <c r="L16" i="22"/>
  <c r="T15" i="22"/>
  <c r="L20" i="22"/>
  <c r="C11" i="22"/>
  <c r="C20" i="22"/>
  <c r="L24" i="22"/>
  <c r="X19" i="22"/>
  <c r="P13" i="22"/>
  <c r="H15" i="22"/>
  <c r="X17" i="22"/>
  <c r="E11" i="22"/>
  <c r="U11" i="22"/>
  <c r="E20" i="22"/>
  <c r="U20" i="22"/>
  <c r="E9" i="22"/>
  <c r="U9" i="22"/>
  <c r="E10" i="22"/>
  <c r="U10" i="22"/>
  <c r="E21" i="22"/>
  <c r="U21" i="22"/>
  <c r="J20" i="22"/>
  <c r="Z20" i="22"/>
  <c r="S11" i="22"/>
  <c r="S20" i="22"/>
  <c r="J27" i="21"/>
  <c r="Z12" i="21"/>
  <c r="X11" i="21"/>
  <c r="P6" i="21"/>
  <c r="L24" i="21"/>
  <c r="J6" i="21"/>
  <c r="Z6" i="21"/>
  <c r="J15" i="21"/>
  <c r="Z15" i="21"/>
  <c r="D28" i="22"/>
  <c r="D13" i="22"/>
  <c r="C22" i="22"/>
  <c r="L22" i="22"/>
  <c r="C10" i="21"/>
  <c r="C13" i="22"/>
  <c r="P22" i="22"/>
  <c r="H10" i="22"/>
  <c r="X21" i="22"/>
  <c r="C23" i="22"/>
  <c r="O22" i="22"/>
  <c r="O4" i="22"/>
  <c r="O5" i="22"/>
  <c r="I11" i="21"/>
  <c r="O22" i="21"/>
  <c r="X10" i="21"/>
  <c r="U24" i="21"/>
  <c r="F22" i="21"/>
  <c r="V22" i="21"/>
  <c r="H9" i="21"/>
  <c r="Q10" i="21"/>
  <c r="N19" i="21"/>
  <c r="F16" i="21"/>
  <c r="V16" i="21"/>
  <c r="AA9" i="21"/>
  <c r="AA21" i="21"/>
  <c r="D6" i="19"/>
  <c r="D19" i="22"/>
  <c r="D5" i="22"/>
  <c r="D8" i="15"/>
  <c r="D16" i="22"/>
  <c r="D10" i="22"/>
  <c r="T6" i="10"/>
  <c r="T12" i="22"/>
  <c r="C30" i="19"/>
  <c r="U7" i="20"/>
  <c r="F11" i="22"/>
  <c r="C7" i="22"/>
  <c r="L14" i="22"/>
  <c r="C11" i="20"/>
  <c r="C31" i="21"/>
  <c r="C5" i="20"/>
  <c r="C6" i="22"/>
  <c r="X11" i="22"/>
  <c r="X10" i="20"/>
  <c r="P4" i="20"/>
  <c r="P9" i="20"/>
  <c r="H21" i="20"/>
  <c r="P8" i="20"/>
  <c r="X23" i="22"/>
  <c r="P19" i="22"/>
  <c r="H13" i="22"/>
  <c r="X25" i="22"/>
  <c r="P17" i="22"/>
  <c r="H9" i="22"/>
  <c r="X10" i="22"/>
  <c r="P5" i="22"/>
  <c r="J4" i="20"/>
  <c r="T14" i="22"/>
  <c r="L25" i="22"/>
  <c r="C14" i="19"/>
  <c r="L11" i="22"/>
  <c r="T15" i="20"/>
  <c r="T5" i="20"/>
  <c r="L23" i="22"/>
  <c r="T6" i="22"/>
  <c r="H14" i="22"/>
  <c r="X7" i="22"/>
  <c r="P28" i="22"/>
  <c r="H22" i="22"/>
  <c r="V25" i="19"/>
  <c r="E11" i="20"/>
  <c r="U11" i="20"/>
  <c r="E4" i="20"/>
  <c r="U4" i="20"/>
  <c r="E22" i="22"/>
  <c r="U22" i="22"/>
  <c r="E4" i="22"/>
  <c r="U4" i="22"/>
  <c r="E5" i="22"/>
  <c r="U5" i="22"/>
  <c r="J32" i="21"/>
  <c r="Z30" i="21"/>
  <c r="J33" i="21"/>
  <c r="J22" i="22"/>
  <c r="J4" i="22"/>
  <c r="Z5" i="22"/>
  <c r="J8" i="19"/>
  <c r="F11" i="21"/>
  <c r="K11" i="22"/>
  <c r="AA11" i="22"/>
  <c r="S11" i="20"/>
  <c r="K10" i="20"/>
  <c r="AA10" i="20"/>
  <c r="K20" i="20"/>
  <c r="AA20" i="20"/>
  <c r="T28" i="22"/>
  <c r="T13" i="22"/>
  <c r="C17" i="22"/>
  <c r="C15" i="22"/>
  <c r="T10" i="22"/>
  <c r="C9" i="22"/>
  <c r="P24" i="22"/>
  <c r="H16" i="22"/>
  <c r="X13" i="22"/>
  <c r="P15" i="22"/>
  <c r="P6" i="10"/>
  <c r="P12" i="22"/>
  <c r="Z11" i="22"/>
  <c r="Z23" i="22"/>
  <c r="J24" i="22"/>
  <c r="T19" i="22"/>
  <c r="L13" i="22"/>
  <c r="T17" i="22"/>
  <c r="C25" i="22"/>
  <c r="T11" i="22"/>
  <c r="T23" i="22"/>
  <c r="L19" i="22"/>
  <c r="X14" i="22"/>
  <c r="P25" i="22"/>
  <c r="H17" i="22"/>
  <c r="Q11" i="22"/>
  <c r="Q20" i="22"/>
  <c r="I22" i="22"/>
  <c r="J8" i="21"/>
  <c r="Z32" i="21"/>
  <c r="J31" i="21"/>
  <c r="Z33" i="21"/>
  <c r="F20" i="22"/>
  <c r="V20" i="22"/>
  <c r="N22" i="22"/>
  <c r="F9" i="22"/>
  <c r="V9" i="22"/>
  <c r="F10" i="22"/>
  <c r="V10" i="22"/>
  <c r="N4" i="22"/>
  <c r="F21" i="22"/>
  <c r="V21" i="22"/>
  <c r="N5" i="22"/>
  <c r="D6" i="10"/>
  <c r="C2" i="10" s="1"/>
  <c r="D12" i="22"/>
  <c r="V11" i="22"/>
  <c r="L17" i="22"/>
  <c r="P11" i="22"/>
  <c r="J11" i="22"/>
  <c r="J23" i="22"/>
  <c r="Z24" i="22"/>
  <c r="C10" i="22"/>
  <c r="L6" i="22"/>
  <c r="T24" i="22"/>
  <c r="P20" i="22"/>
  <c r="Z25" i="21"/>
  <c r="J30" i="21"/>
  <c r="Z23" i="21"/>
  <c r="V22" i="22"/>
  <c r="N9" i="22"/>
  <c r="N10" i="22"/>
  <c r="F4" i="22"/>
  <c r="V4" i="22"/>
  <c r="N21" i="22"/>
  <c r="F5" i="22"/>
  <c r="V5" i="22"/>
  <c r="S4" i="20"/>
  <c r="K20" i="22"/>
  <c r="AA20" i="22"/>
  <c r="T24" i="19"/>
  <c r="L25" i="19"/>
  <c r="T13" i="19"/>
  <c r="O7" i="21"/>
  <c r="O27" i="21"/>
  <c r="O12" i="21"/>
  <c r="O18" i="21"/>
  <c r="H25" i="21"/>
  <c r="X25" i="21"/>
  <c r="P5" i="21"/>
  <c r="H8" i="21"/>
  <c r="X8" i="21"/>
  <c r="P7" i="21"/>
  <c r="X31" i="21"/>
  <c r="E25" i="21"/>
  <c r="U25" i="21"/>
  <c r="E8" i="21"/>
  <c r="U8" i="21"/>
  <c r="S4" i="15"/>
  <c r="X19" i="19"/>
  <c r="H22" i="21"/>
  <c r="K19" i="19"/>
  <c r="S14" i="21"/>
  <c r="K18" i="21"/>
  <c r="AA22" i="21"/>
  <c r="T29" i="19"/>
  <c r="L14" i="21"/>
  <c r="Q19" i="19"/>
  <c r="I29" i="21"/>
  <c r="I6" i="21"/>
  <c r="Y24" i="21"/>
  <c r="X10" i="19"/>
  <c r="J19" i="19"/>
  <c r="Z19" i="19"/>
  <c r="J18" i="21"/>
  <c r="J13" i="21"/>
  <c r="Z13" i="21"/>
  <c r="L19" i="21"/>
  <c r="U19" i="21"/>
  <c r="U15" i="21"/>
  <c r="O9" i="21"/>
  <c r="D11" i="21"/>
  <c r="D9" i="20"/>
  <c r="D22" i="21"/>
  <c r="D8" i="21"/>
  <c r="D15" i="22"/>
  <c r="D28" i="19"/>
  <c r="D22" i="22"/>
  <c r="D25" i="21"/>
  <c r="D19" i="21"/>
  <c r="O11" i="22"/>
  <c r="O20" i="22"/>
  <c r="O9" i="22"/>
  <c r="O10" i="22"/>
  <c r="O21" i="22"/>
  <c r="K33" i="21"/>
  <c r="L30" i="21"/>
  <c r="T12" i="21"/>
  <c r="L31" i="21"/>
  <c r="T11" i="21"/>
  <c r="O6" i="21"/>
  <c r="P26" i="21"/>
  <c r="H6" i="21"/>
  <c r="T17" i="19"/>
  <c r="AA14" i="21"/>
  <c r="K29" i="21"/>
  <c r="L18" i="21"/>
  <c r="E22" i="21"/>
  <c r="U22" i="21"/>
  <c r="E13" i="21"/>
  <c r="U13" i="21"/>
  <c r="F14" i="21"/>
  <c r="N18" i="21"/>
  <c r="N22" i="21"/>
  <c r="P9" i="21"/>
  <c r="P28" i="19"/>
  <c r="H12" i="19"/>
  <c r="X22" i="19"/>
  <c r="H16" i="21"/>
  <c r="T28" i="19"/>
  <c r="L12" i="19"/>
  <c r="I15" i="21"/>
  <c r="F19" i="21"/>
  <c r="V19" i="21"/>
  <c r="N16" i="21"/>
  <c r="S21" i="21"/>
  <c r="S16" i="21"/>
  <c r="D25" i="22"/>
  <c r="D15" i="21"/>
  <c r="D24" i="21"/>
  <c r="D20" i="22"/>
  <c r="D7" i="19"/>
  <c r="D17" i="22"/>
  <c r="Z11" i="21"/>
  <c r="K27" i="21"/>
  <c r="S30" i="21"/>
  <c r="AA12" i="21"/>
  <c r="K4" i="21"/>
  <c r="S31" i="21"/>
  <c r="K11" i="21"/>
  <c r="L28" i="21"/>
  <c r="O19" i="19"/>
  <c r="Q32" i="21"/>
  <c r="I27" i="21"/>
  <c r="Y27" i="21"/>
  <c r="Q30" i="21"/>
  <c r="I12" i="21"/>
  <c r="Y12" i="21"/>
  <c r="Q23" i="21"/>
  <c r="I4" i="21"/>
  <c r="Y4" i="21"/>
  <c r="Q31" i="21"/>
  <c r="Y28" i="21"/>
  <c r="Y11" i="21"/>
  <c r="X16" i="19"/>
  <c r="P19" i="19"/>
  <c r="P18" i="21"/>
  <c r="X6" i="21"/>
  <c r="S26" i="21"/>
  <c r="AA29" i="21"/>
  <c r="S22" i="21"/>
  <c r="L4" i="19"/>
  <c r="T24" i="21"/>
  <c r="I16" i="19"/>
  <c r="U6" i="21"/>
  <c r="X15" i="21"/>
  <c r="N24" i="21"/>
  <c r="H15" i="21"/>
  <c r="Q15" i="21"/>
  <c r="F9" i="21"/>
  <c r="V9" i="21"/>
  <c r="AA16" i="21"/>
  <c r="D14" i="22"/>
  <c r="D21" i="21"/>
  <c r="I11" i="20"/>
  <c r="Y11" i="20"/>
  <c r="Q10" i="20"/>
  <c r="Q20" i="20"/>
  <c r="I4" i="20"/>
  <c r="Y4" i="20"/>
  <c r="O10" i="20"/>
  <c r="O20" i="20"/>
  <c r="J25" i="19"/>
  <c r="L7" i="19"/>
  <c r="T31" i="19"/>
  <c r="L8" i="19"/>
  <c r="N7" i="19"/>
  <c r="C24" i="19"/>
  <c r="X11" i="20"/>
  <c r="H15" i="20"/>
  <c r="X12" i="20"/>
  <c r="P17" i="20"/>
  <c r="H5" i="20"/>
  <c r="X18" i="20"/>
  <c r="Z14" i="20"/>
  <c r="J21" i="20"/>
  <c r="J17" i="20"/>
  <c r="Z13" i="20"/>
  <c r="L11" i="20"/>
  <c r="H7" i="19"/>
  <c r="P31" i="19"/>
  <c r="X25" i="19"/>
  <c r="H8" i="19"/>
  <c r="J12" i="21"/>
  <c r="Z4" i="21"/>
  <c r="AA25" i="21"/>
  <c r="K8" i="21"/>
  <c r="S7" i="21"/>
  <c r="AA31" i="21"/>
  <c r="P27" i="19"/>
  <c r="L32" i="21"/>
  <c r="T27" i="21"/>
  <c r="L23" i="21"/>
  <c r="T4" i="21"/>
  <c r="L33" i="21"/>
  <c r="H14" i="21"/>
  <c r="S18" i="21"/>
  <c r="O14" i="21"/>
  <c r="P14" i="21"/>
  <c r="E29" i="19"/>
  <c r="AA7" i="20"/>
  <c r="C31" i="19"/>
  <c r="C5" i="19"/>
  <c r="J14" i="20"/>
  <c r="Z21" i="20"/>
  <c r="Z17" i="20"/>
  <c r="J13" i="20"/>
  <c r="N25" i="19"/>
  <c r="P24" i="19"/>
  <c r="X7" i="19"/>
  <c r="H25" i="19"/>
  <c r="P13" i="19"/>
  <c r="Z27" i="21"/>
  <c r="J28" i="21"/>
  <c r="O29" i="21"/>
  <c r="H29" i="21"/>
  <c r="T22" i="19"/>
  <c r="C32" i="21"/>
  <c r="C4" i="21"/>
  <c r="X9" i="20"/>
  <c r="P21" i="20"/>
  <c r="H19" i="20"/>
  <c r="X8" i="20"/>
  <c r="Z10" i="20"/>
  <c r="J20" i="20"/>
  <c r="C7" i="21"/>
  <c r="Z5" i="21"/>
  <c r="K25" i="21"/>
  <c r="S5" i="21"/>
  <c r="AA8" i="21"/>
  <c r="I25" i="21"/>
  <c r="Y25" i="21"/>
  <c r="Q5" i="21"/>
  <c r="I8" i="21"/>
  <c r="Y8" i="21"/>
  <c r="Q7" i="21"/>
  <c r="I32" i="21"/>
  <c r="Y32" i="21"/>
  <c r="Q27" i="21"/>
  <c r="I30" i="21"/>
  <c r="Y30" i="21"/>
  <c r="Q12" i="21"/>
  <c r="I23" i="21"/>
  <c r="Y23" i="21"/>
  <c r="Q4" i="21"/>
  <c r="I31" i="21"/>
  <c r="I33" i="21"/>
  <c r="Y33" i="21"/>
  <c r="U18" i="21"/>
  <c r="D7" i="21"/>
  <c r="D23" i="21"/>
  <c r="D26" i="21"/>
  <c r="D11" i="19"/>
  <c r="C12" i="20"/>
  <c r="C22" i="15"/>
  <c r="C25" i="21"/>
  <c r="C8" i="21"/>
  <c r="K7" i="20"/>
  <c r="C33" i="21"/>
  <c r="Z9" i="20"/>
  <c r="J15" i="20"/>
  <c r="Z12" i="20"/>
  <c r="J19" i="20"/>
  <c r="Z8" i="20"/>
  <c r="J5" i="20"/>
  <c r="Z18" i="20"/>
  <c r="C12" i="21"/>
  <c r="K11" i="20"/>
  <c r="AA11" i="20"/>
  <c r="S10" i="20"/>
  <c r="O32" i="21"/>
  <c r="O31" i="21"/>
  <c r="P25" i="21"/>
  <c r="H5" i="21"/>
  <c r="X5" i="21"/>
  <c r="P8" i="21"/>
  <c r="H7" i="21"/>
  <c r="X7" i="21"/>
  <c r="H27" i="21"/>
  <c r="P30" i="21"/>
  <c r="X12" i="21"/>
  <c r="H4" i="21"/>
  <c r="P31" i="21"/>
  <c r="X28" i="21"/>
  <c r="E5" i="21"/>
  <c r="U5" i="21"/>
  <c r="E7" i="21"/>
  <c r="U7" i="21"/>
  <c r="U28" i="21"/>
  <c r="O19" i="15"/>
  <c r="H18" i="21"/>
  <c r="T18" i="21"/>
  <c r="Y18" i="21"/>
  <c r="Z14" i="21"/>
  <c r="D18" i="21"/>
  <c r="D5" i="21"/>
  <c r="D33" i="21"/>
  <c r="C23" i="21"/>
  <c r="C15" i="20"/>
  <c r="C5" i="21"/>
  <c r="F7" i="20"/>
  <c r="H11" i="20"/>
  <c r="P10" i="20"/>
  <c r="H4" i="20"/>
  <c r="J10" i="20"/>
  <c r="Z20" i="20"/>
  <c r="C25" i="19"/>
  <c r="C28" i="21"/>
  <c r="T20" i="20"/>
  <c r="T21" i="20"/>
  <c r="Q11" i="20"/>
  <c r="I10" i="20"/>
  <c r="Y10" i="20"/>
  <c r="I20" i="20"/>
  <c r="Y20" i="20"/>
  <c r="Q4" i="20"/>
  <c r="O11" i="20"/>
  <c r="O4" i="20"/>
  <c r="J7" i="21"/>
  <c r="S25" i="21"/>
  <c r="AA5" i="21"/>
  <c r="K7" i="21"/>
  <c r="S32" i="21"/>
  <c r="AA27" i="21"/>
  <c r="K12" i="21"/>
  <c r="S23" i="21"/>
  <c r="AA4" i="21"/>
  <c r="Q25" i="21"/>
  <c r="I5" i="21"/>
  <c r="Y5" i="21"/>
  <c r="Q8" i="21"/>
  <c r="I7" i="21"/>
  <c r="Y7" i="21"/>
  <c r="T29" i="21"/>
  <c r="U14" i="21"/>
  <c r="F26" i="21"/>
  <c r="D15" i="20"/>
  <c r="D14" i="21"/>
  <c r="D27" i="21"/>
  <c r="D31" i="21"/>
  <c r="F11" i="20"/>
  <c r="C25" i="15"/>
  <c r="C17" i="19"/>
  <c r="J7" i="20"/>
  <c r="N6" i="15"/>
  <c r="F15" i="19"/>
  <c r="N23" i="15"/>
  <c r="C11" i="19"/>
  <c r="L14" i="20"/>
  <c r="T19" i="20"/>
  <c r="L13" i="20"/>
  <c r="N22" i="15"/>
  <c r="S27" i="19"/>
  <c r="AA20" i="19"/>
  <c r="L20" i="19"/>
  <c r="O27" i="19"/>
  <c r="Y18" i="19"/>
  <c r="P16" i="19"/>
  <c r="T26" i="19"/>
  <c r="X4" i="19"/>
  <c r="H26" i="19"/>
  <c r="P5" i="19"/>
  <c r="X28" i="19"/>
  <c r="Q4" i="19"/>
  <c r="Y29" i="19"/>
  <c r="I5" i="19"/>
  <c r="T9" i="19"/>
  <c r="S4" i="19"/>
  <c r="AA29" i="19"/>
  <c r="K5" i="19"/>
  <c r="T10" i="19"/>
  <c r="L22" i="19"/>
  <c r="U21" i="19"/>
  <c r="D7" i="20"/>
  <c r="D11" i="20"/>
  <c r="D19" i="20"/>
  <c r="D25" i="19"/>
  <c r="C19" i="20"/>
  <c r="N10" i="20"/>
  <c r="F13" i="19"/>
  <c r="C9" i="20"/>
  <c r="N11" i="20"/>
  <c r="N7" i="20"/>
  <c r="P20" i="20"/>
  <c r="H7" i="20"/>
  <c r="X7" i="20"/>
  <c r="T10" i="20"/>
  <c r="L4" i="20"/>
  <c r="L9" i="20"/>
  <c r="T14" i="20"/>
  <c r="L12" i="20"/>
  <c r="L8" i="20"/>
  <c r="T13" i="20"/>
  <c r="L18" i="20"/>
  <c r="D8" i="20"/>
  <c r="D17" i="20"/>
  <c r="D10" i="20"/>
  <c r="D20" i="20"/>
  <c r="V7" i="20"/>
  <c r="C4" i="19"/>
  <c r="C26" i="19"/>
  <c r="C18" i="20"/>
  <c r="C20" i="20"/>
  <c r="H10" i="20"/>
  <c r="H14" i="20"/>
  <c r="P15" i="20"/>
  <c r="X21" i="20"/>
  <c r="P19" i="20"/>
  <c r="X17" i="20"/>
  <c r="H13" i="20"/>
  <c r="P5" i="20"/>
  <c r="Z11" i="20"/>
  <c r="F31" i="19"/>
  <c r="L7" i="20"/>
  <c r="T11" i="20"/>
  <c r="L20" i="20"/>
  <c r="T4" i="20"/>
  <c r="T9" i="20"/>
  <c r="L21" i="20"/>
  <c r="T12" i="20"/>
  <c r="L17" i="20"/>
  <c r="T8" i="20"/>
  <c r="T18" i="20"/>
  <c r="E10" i="20"/>
  <c r="U10" i="20"/>
  <c r="E20" i="20"/>
  <c r="U20" i="20"/>
  <c r="S20" i="20"/>
  <c r="K4" i="20"/>
  <c r="AA4" i="20"/>
  <c r="D21" i="20"/>
  <c r="C10" i="20"/>
  <c r="P7" i="20"/>
  <c r="L15" i="20"/>
  <c r="L19" i="20"/>
  <c r="T17" i="20"/>
  <c r="L5" i="20"/>
  <c r="F19" i="19"/>
  <c r="V19" i="19"/>
  <c r="D5" i="20"/>
  <c r="D18" i="20"/>
  <c r="C15" i="19"/>
  <c r="C29" i="19"/>
  <c r="C23" i="19"/>
  <c r="C10" i="19"/>
  <c r="F24" i="19"/>
  <c r="C7" i="19"/>
  <c r="C22" i="19"/>
  <c r="V24" i="19"/>
  <c r="V15" i="19"/>
  <c r="C9" i="19"/>
  <c r="C21" i="19"/>
  <c r="C20" i="19"/>
  <c r="C7" i="15"/>
  <c r="N8" i="19"/>
  <c r="C8" i="19"/>
  <c r="C18" i="19"/>
  <c r="C12" i="19"/>
  <c r="V31" i="19"/>
  <c r="C28" i="19"/>
  <c r="C19" i="19"/>
  <c r="C27" i="19"/>
  <c r="N31" i="19"/>
  <c r="O30" i="19"/>
  <c r="O6" i="19"/>
  <c r="K6" i="19"/>
  <c r="H11" i="19"/>
  <c r="P30" i="19"/>
  <c r="E27" i="19"/>
  <c r="U27" i="19"/>
  <c r="E18" i="19"/>
  <c r="AA11" i="19"/>
  <c r="J20" i="19"/>
  <c r="Z20" i="19"/>
  <c r="U18" i="19"/>
  <c r="S6" i="19"/>
  <c r="T11" i="19"/>
  <c r="T16" i="19"/>
  <c r="Q11" i="19"/>
  <c r="I30" i="19"/>
  <c r="Y30" i="19"/>
  <c r="J18" i="19"/>
  <c r="Z18" i="19"/>
  <c r="J11" i="19"/>
  <c r="Z11" i="19"/>
  <c r="J29" i="19"/>
  <c r="Z29" i="19"/>
  <c r="J5" i="19"/>
  <c r="AA5" i="19"/>
  <c r="X9" i="19"/>
  <c r="K29" i="19"/>
  <c r="S26" i="19"/>
  <c r="Z5" i="19"/>
  <c r="J9" i="19"/>
  <c r="Z9" i="19"/>
  <c r="O9" i="19"/>
  <c r="D15" i="19"/>
  <c r="F8" i="19"/>
  <c r="J24" i="19"/>
  <c r="Z31" i="19"/>
  <c r="J13" i="19"/>
  <c r="X27" i="19"/>
  <c r="AA27" i="19"/>
  <c r="L18" i="19"/>
  <c r="L27" i="19"/>
  <c r="T20" i="19"/>
  <c r="O11" i="19"/>
  <c r="S18" i="19"/>
  <c r="P6" i="19"/>
  <c r="P11" i="19"/>
  <c r="X30" i="19"/>
  <c r="O16" i="19"/>
  <c r="I27" i="19"/>
  <c r="Y27" i="19"/>
  <c r="Q20" i="19"/>
  <c r="I18" i="19"/>
  <c r="K30" i="19"/>
  <c r="S19" i="19"/>
  <c r="F27" i="19"/>
  <c r="V27" i="19"/>
  <c r="N20" i="19"/>
  <c r="F18" i="19"/>
  <c r="AA18" i="19"/>
  <c r="X6" i="19"/>
  <c r="L19" i="19"/>
  <c r="U11" i="19"/>
  <c r="E19" i="19"/>
  <c r="U19" i="19"/>
  <c r="U16" i="19"/>
  <c r="T4" i="19"/>
  <c r="L5" i="19"/>
  <c r="P22" i="19"/>
  <c r="N18" i="19"/>
  <c r="F6" i="19"/>
  <c r="V6" i="19"/>
  <c r="N11" i="19"/>
  <c r="F30" i="19"/>
  <c r="V30" i="19"/>
  <c r="N19" i="19"/>
  <c r="L16" i="19"/>
  <c r="E26" i="19"/>
  <c r="H29" i="19"/>
  <c r="P26" i="19"/>
  <c r="X5" i="19"/>
  <c r="H10" i="19"/>
  <c r="F16" i="19"/>
  <c r="V16" i="19"/>
  <c r="Y4" i="19"/>
  <c r="I26" i="19"/>
  <c r="Q5" i="19"/>
  <c r="F4" i="19"/>
  <c r="V4" i="19"/>
  <c r="N29" i="19"/>
  <c r="F26" i="19"/>
  <c r="V26" i="19"/>
  <c r="N5" i="19"/>
  <c r="H21" i="19"/>
  <c r="O29" i="19"/>
  <c r="O5" i="19"/>
  <c r="I21" i="19"/>
  <c r="Y21" i="19"/>
  <c r="Q9" i="19"/>
  <c r="F21" i="19"/>
  <c r="V21" i="19"/>
  <c r="N9" i="19"/>
  <c r="K21" i="19"/>
  <c r="AA21" i="19"/>
  <c r="S9" i="19"/>
  <c r="D23" i="19"/>
  <c r="D21" i="19"/>
  <c r="D17" i="19"/>
  <c r="F24" i="15"/>
  <c r="N14" i="19"/>
  <c r="H24" i="19"/>
  <c r="P7" i="19"/>
  <c r="X31" i="19"/>
  <c r="H13" i="19"/>
  <c r="H18" i="19"/>
  <c r="H20" i="19"/>
  <c r="Z18" i="15"/>
  <c r="K20" i="19"/>
  <c r="I6" i="19"/>
  <c r="T5" i="19"/>
  <c r="T27" i="19"/>
  <c r="X18" i="19"/>
  <c r="U6" i="19"/>
  <c r="X11" i="19"/>
  <c r="H19" i="19"/>
  <c r="E20" i="19"/>
  <c r="U20" i="19"/>
  <c r="O18" i="19"/>
  <c r="L6" i="19"/>
  <c r="K11" i="19"/>
  <c r="S30" i="19"/>
  <c r="AA19" i="19"/>
  <c r="H16" i="19"/>
  <c r="X21" i="19"/>
  <c r="J27" i="19"/>
  <c r="Z27" i="19"/>
  <c r="K18" i="19"/>
  <c r="H6" i="19"/>
  <c r="E11" i="19"/>
  <c r="L30" i="19"/>
  <c r="T19" i="19"/>
  <c r="E5" i="19"/>
  <c r="I11" i="19"/>
  <c r="Y11" i="19"/>
  <c r="Q30" i="19"/>
  <c r="I19" i="19"/>
  <c r="Y19" i="19"/>
  <c r="E16" i="19"/>
  <c r="AA16" i="19"/>
  <c r="L29" i="19"/>
  <c r="E21" i="19"/>
  <c r="J6" i="19"/>
  <c r="Z6" i="19"/>
  <c r="J30" i="19"/>
  <c r="Z30" i="19"/>
  <c r="Q16" i="19"/>
  <c r="E4" i="19"/>
  <c r="U26" i="19"/>
  <c r="H4" i="19"/>
  <c r="P29" i="19"/>
  <c r="X26" i="19"/>
  <c r="L21" i="19"/>
  <c r="P12" i="19"/>
  <c r="J16" i="19"/>
  <c r="Z16" i="19"/>
  <c r="I29" i="19"/>
  <c r="Q26" i="19"/>
  <c r="Y5" i="19"/>
  <c r="L10" i="19"/>
  <c r="J4" i="19"/>
  <c r="Z4" i="19"/>
  <c r="J26" i="19"/>
  <c r="Z26" i="19"/>
  <c r="P21" i="19"/>
  <c r="H17" i="19"/>
  <c r="X12" i="19"/>
  <c r="K4" i="19"/>
  <c r="AA4" i="19"/>
  <c r="S29" i="19"/>
  <c r="K26" i="19"/>
  <c r="AA26" i="19"/>
  <c r="S5" i="19"/>
  <c r="T21" i="19"/>
  <c r="L17" i="19"/>
  <c r="E9" i="19"/>
  <c r="U9" i="19"/>
  <c r="J21" i="19"/>
  <c r="Z21" i="19"/>
  <c r="O21" i="19"/>
  <c r="D20" i="19"/>
  <c r="D30" i="19"/>
  <c r="D5" i="19"/>
  <c r="D9" i="19"/>
  <c r="D22" i="19"/>
  <c r="D10" i="19"/>
  <c r="Z24" i="19"/>
  <c r="J31" i="19"/>
  <c r="Z13" i="19"/>
  <c r="P20" i="19"/>
  <c r="K27" i="19"/>
  <c r="S20" i="19"/>
  <c r="Q18" i="19"/>
  <c r="O20" i="19"/>
  <c r="T6" i="19"/>
  <c r="E6" i="19"/>
  <c r="AA6" i="19"/>
  <c r="H30" i="19"/>
  <c r="Q27" i="19"/>
  <c r="I20" i="19"/>
  <c r="Y20" i="19"/>
  <c r="T18" i="19"/>
  <c r="Q6" i="19"/>
  <c r="S11" i="19"/>
  <c r="AA30" i="19"/>
  <c r="S16" i="19"/>
  <c r="N27" i="19"/>
  <c r="F20" i="19"/>
  <c r="V20" i="19"/>
  <c r="P18" i="19"/>
  <c r="L11" i="19"/>
  <c r="T30" i="19"/>
  <c r="E30" i="19"/>
  <c r="U30" i="19"/>
  <c r="K16" i="19"/>
  <c r="H28" i="19"/>
  <c r="V18" i="19"/>
  <c r="N6" i="19"/>
  <c r="F11" i="19"/>
  <c r="V11" i="19"/>
  <c r="N30" i="19"/>
  <c r="U4" i="19"/>
  <c r="P4" i="19"/>
  <c r="X29" i="19"/>
  <c r="H5" i="19"/>
  <c r="P9" i="19"/>
  <c r="X23" i="19"/>
  <c r="N16" i="19"/>
  <c r="I4" i="19"/>
  <c r="Q29" i="19"/>
  <c r="Y26" i="19"/>
  <c r="T12" i="19"/>
  <c r="N4" i="19"/>
  <c r="F29" i="19"/>
  <c r="V29" i="19"/>
  <c r="N26" i="19"/>
  <c r="F5" i="19"/>
  <c r="V5" i="19"/>
  <c r="H9" i="19"/>
  <c r="X17" i="19"/>
  <c r="P23" i="19"/>
  <c r="O4" i="19"/>
  <c r="O26" i="19"/>
  <c r="L9" i="19"/>
  <c r="T23" i="19"/>
  <c r="Q21" i="19"/>
  <c r="I9" i="19"/>
  <c r="Y9" i="19"/>
  <c r="N21" i="19"/>
  <c r="F9" i="19"/>
  <c r="V9" i="19"/>
  <c r="S21" i="19"/>
  <c r="K9" i="19"/>
  <c r="AA9" i="19"/>
  <c r="D14" i="19"/>
  <c r="D4" i="19"/>
  <c r="D26" i="19"/>
  <c r="D19" i="19"/>
  <c r="D29" i="19"/>
  <c r="D16" i="19"/>
  <c r="D31" i="19"/>
  <c r="F19" i="16"/>
  <c r="F12" i="18"/>
  <c r="F22" i="16"/>
  <c r="F26" i="18"/>
  <c r="V30" i="16"/>
  <c r="V10" i="18"/>
  <c r="V20" i="16"/>
  <c r="V18" i="18"/>
  <c r="N8" i="16"/>
  <c r="N27" i="18"/>
  <c r="N24" i="16"/>
  <c r="C9" i="16"/>
  <c r="C7" i="18"/>
  <c r="F10" i="16"/>
  <c r="F13" i="18"/>
  <c r="P26" i="16"/>
  <c r="P16" i="18"/>
  <c r="P29" i="16"/>
  <c r="P5" i="18"/>
  <c r="P12" i="16"/>
  <c r="P6" i="18"/>
  <c r="P16" i="16"/>
  <c r="P9" i="16"/>
  <c r="P7" i="18"/>
  <c r="P17" i="16"/>
  <c r="P9" i="18"/>
  <c r="P23" i="16"/>
  <c r="P24" i="18"/>
  <c r="J26" i="16"/>
  <c r="J16" i="18"/>
  <c r="J29" i="16"/>
  <c r="J5" i="18"/>
  <c r="J12" i="16"/>
  <c r="J6" i="18"/>
  <c r="J16" i="16"/>
  <c r="J9" i="16"/>
  <c r="J7" i="18"/>
  <c r="Z22" i="16"/>
  <c r="Z26" i="18"/>
  <c r="Z4" i="16"/>
  <c r="Z11" i="18"/>
  <c r="C8" i="16"/>
  <c r="C27" i="18"/>
  <c r="L8" i="16"/>
  <c r="L27" i="18"/>
  <c r="L6" i="16"/>
  <c r="L20" i="18"/>
  <c r="E31" i="16"/>
  <c r="E15" i="18"/>
  <c r="E26" i="16"/>
  <c r="E16" i="18"/>
  <c r="E29" i="16"/>
  <c r="E5" i="18"/>
  <c r="E12" i="16"/>
  <c r="E6" i="18"/>
  <c r="E16" i="16"/>
  <c r="E9" i="16"/>
  <c r="E7" i="18"/>
  <c r="N10" i="16"/>
  <c r="N13" i="18"/>
  <c r="N18" i="16"/>
  <c r="N25" i="18"/>
  <c r="N27" i="16"/>
  <c r="F12" i="16"/>
  <c r="F6" i="18"/>
  <c r="F23" i="16"/>
  <c r="F24" i="18"/>
  <c r="V28" i="16"/>
  <c r="V4" i="18"/>
  <c r="V21" i="16"/>
  <c r="V8" i="18"/>
  <c r="C11" i="16"/>
  <c r="C19" i="18"/>
  <c r="X8" i="16"/>
  <c r="X27" i="18"/>
  <c r="X28" i="16"/>
  <c r="X4" i="18"/>
  <c r="X6" i="16"/>
  <c r="X20" i="18"/>
  <c r="X15" i="16"/>
  <c r="X21" i="18"/>
  <c r="X24" i="16"/>
  <c r="H13" i="16"/>
  <c r="H14" i="18"/>
  <c r="H18" i="16"/>
  <c r="H25" i="18"/>
  <c r="C24" i="16"/>
  <c r="T31" i="16"/>
  <c r="T15" i="18"/>
  <c r="T19" i="16"/>
  <c r="T12" i="18"/>
  <c r="T14" i="16"/>
  <c r="T23" i="18"/>
  <c r="T27" i="16"/>
  <c r="T25" i="16"/>
  <c r="T22" i="18"/>
  <c r="T22" i="16"/>
  <c r="T26" i="18"/>
  <c r="T4" i="16"/>
  <c r="T11" i="18"/>
  <c r="U31" i="16"/>
  <c r="U15" i="18"/>
  <c r="U26" i="16"/>
  <c r="U16" i="18"/>
  <c r="U19" i="16"/>
  <c r="U12" i="18"/>
  <c r="U29" i="16"/>
  <c r="U5" i="18"/>
  <c r="U14" i="16"/>
  <c r="U23" i="18"/>
  <c r="U12" i="16"/>
  <c r="U6" i="18"/>
  <c r="U27" i="16"/>
  <c r="U16" i="16"/>
  <c r="U25" i="16"/>
  <c r="U22" i="18"/>
  <c r="U9" i="16"/>
  <c r="U7" i="18"/>
  <c r="U22" i="16"/>
  <c r="U26" i="18"/>
  <c r="U17" i="16"/>
  <c r="U9" i="18"/>
  <c r="U4" i="16"/>
  <c r="U11" i="18"/>
  <c r="U23" i="16"/>
  <c r="U24" i="18"/>
  <c r="F31" i="16"/>
  <c r="F15" i="18"/>
  <c r="N11" i="16"/>
  <c r="N19" i="18"/>
  <c r="V12" i="16"/>
  <c r="V6" i="18"/>
  <c r="F25" i="16"/>
  <c r="F22" i="18"/>
  <c r="N13" i="16"/>
  <c r="N14" i="18"/>
  <c r="V23" i="16"/>
  <c r="V24" i="18"/>
  <c r="C4" i="16"/>
  <c r="C11" i="18"/>
  <c r="F28" i="16"/>
  <c r="F4" i="18"/>
  <c r="N14" i="16"/>
  <c r="N23" i="18"/>
  <c r="V16" i="16"/>
  <c r="C25" i="16"/>
  <c r="C22" i="18"/>
  <c r="F6" i="16"/>
  <c r="F20" i="18"/>
  <c r="F5" i="16"/>
  <c r="F17" i="18"/>
  <c r="V19" i="16"/>
  <c r="V12" i="18"/>
  <c r="V22" i="16"/>
  <c r="V26" i="18"/>
  <c r="C17" i="16"/>
  <c r="C9" i="18"/>
  <c r="N16" i="16"/>
  <c r="F18" i="16"/>
  <c r="F25" i="18"/>
  <c r="C13" i="16"/>
  <c r="C14" i="18"/>
  <c r="H30" i="16"/>
  <c r="H10" i="18"/>
  <c r="H11" i="16"/>
  <c r="H19" i="18"/>
  <c r="H10" i="16"/>
  <c r="H13" i="18"/>
  <c r="H7" i="16"/>
  <c r="H20" i="16"/>
  <c r="H18" i="18"/>
  <c r="X21" i="16"/>
  <c r="X8" i="18"/>
  <c r="X5" i="16"/>
  <c r="X17" i="18"/>
  <c r="Z31" i="16"/>
  <c r="Z15" i="18"/>
  <c r="Z19" i="16"/>
  <c r="Z12" i="18"/>
  <c r="Z14" i="16"/>
  <c r="Z23" i="18"/>
  <c r="Z27" i="16"/>
  <c r="Z25" i="16"/>
  <c r="Z22" i="18"/>
  <c r="J17" i="16"/>
  <c r="J9" i="18"/>
  <c r="J23" i="16"/>
  <c r="J24" i="18"/>
  <c r="L28" i="16"/>
  <c r="L4" i="18"/>
  <c r="L15" i="16"/>
  <c r="L21" i="18"/>
  <c r="L24" i="16"/>
  <c r="L21" i="16"/>
  <c r="L8" i="18"/>
  <c r="L5" i="16"/>
  <c r="L17" i="18"/>
  <c r="E19" i="16"/>
  <c r="E12" i="18"/>
  <c r="E14" i="16"/>
  <c r="E23" i="18"/>
  <c r="E27" i="16"/>
  <c r="E25" i="16"/>
  <c r="E22" i="18"/>
  <c r="E22" i="16"/>
  <c r="E26" i="18"/>
  <c r="E17" i="16"/>
  <c r="E9" i="18"/>
  <c r="E4" i="16"/>
  <c r="E11" i="18"/>
  <c r="E23" i="16"/>
  <c r="E24" i="18"/>
  <c r="N30" i="16"/>
  <c r="N10" i="18"/>
  <c r="V29" i="16"/>
  <c r="V5" i="18"/>
  <c r="F27" i="16"/>
  <c r="N20" i="16"/>
  <c r="N18" i="18"/>
  <c r="V17" i="16"/>
  <c r="V9" i="18"/>
  <c r="N24" i="15"/>
  <c r="C31" i="16"/>
  <c r="C15" i="18"/>
  <c r="C16" i="16"/>
  <c r="V26" i="16"/>
  <c r="V16" i="18"/>
  <c r="F14" i="16"/>
  <c r="F23" i="18"/>
  <c r="N7" i="16"/>
  <c r="V9" i="16"/>
  <c r="V7" i="18"/>
  <c r="F4" i="16"/>
  <c r="F11" i="18"/>
  <c r="C14" i="16"/>
  <c r="C23" i="18"/>
  <c r="N31" i="16"/>
  <c r="N15" i="18"/>
  <c r="V11" i="16"/>
  <c r="V19" i="18"/>
  <c r="F15" i="16"/>
  <c r="F21" i="18"/>
  <c r="N25" i="16"/>
  <c r="N22" i="18"/>
  <c r="V13" i="16"/>
  <c r="V14" i="18"/>
  <c r="C26" i="16"/>
  <c r="C16" i="18"/>
  <c r="N28" i="16"/>
  <c r="N4" i="18"/>
  <c r="V14" i="16"/>
  <c r="V23" i="18"/>
  <c r="F16" i="16"/>
  <c r="N21" i="16"/>
  <c r="N8" i="18"/>
  <c r="V4" i="16"/>
  <c r="V11" i="18"/>
  <c r="C29" i="16"/>
  <c r="C5" i="18"/>
  <c r="C12" i="16"/>
  <c r="C6" i="18"/>
  <c r="C22" i="16"/>
  <c r="C26" i="18"/>
  <c r="N26" i="16"/>
  <c r="N16" i="18"/>
  <c r="V6" i="16"/>
  <c r="V20" i="18"/>
  <c r="F7" i="16"/>
  <c r="N9" i="16"/>
  <c r="N7" i="18"/>
  <c r="V5" i="16"/>
  <c r="V17" i="18"/>
  <c r="C30" i="16"/>
  <c r="C10" i="18"/>
  <c r="C20" i="16"/>
  <c r="C18" i="18"/>
  <c r="P8" i="16"/>
  <c r="P27" i="18"/>
  <c r="X31" i="16"/>
  <c r="X15" i="18"/>
  <c r="H26" i="16"/>
  <c r="H16" i="18"/>
  <c r="P28" i="16"/>
  <c r="P4" i="18"/>
  <c r="X19" i="16"/>
  <c r="X12" i="18"/>
  <c r="H29" i="16"/>
  <c r="H5" i="18"/>
  <c r="P6" i="16"/>
  <c r="P20" i="18"/>
  <c r="X14" i="16"/>
  <c r="X23" i="18"/>
  <c r="H12" i="16"/>
  <c r="H6" i="18"/>
  <c r="P15" i="16"/>
  <c r="P21" i="18"/>
  <c r="X27" i="16"/>
  <c r="H16" i="16"/>
  <c r="P24" i="16"/>
  <c r="X25" i="16"/>
  <c r="X22" i="18"/>
  <c r="H9" i="16"/>
  <c r="H7" i="18"/>
  <c r="P21" i="16"/>
  <c r="P8" i="18"/>
  <c r="X22" i="16"/>
  <c r="X26" i="18"/>
  <c r="H17" i="16"/>
  <c r="H9" i="18"/>
  <c r="P5" i="16"/>
  <c r="P17" i="18"/>
  <c r="X4" i="16"/>
  <c r="X11" i="18"/>
  <c r="H23" i="16"/>
  <c r="H24" i="18"/>
  <c r="J8" i="16"/>
  <c r="J27" i="18"/>
  <c r="Z30" i="16"/>
  <c r="Z10" i="18"/>
  <c r="K8" i="16"/>
  <c r="K27" i="18"/>
  <c r="AA8" i="16"/>
  <c r="AA27" i="18"/>
  <c r="S31" i="16"/>
  <c r="S15" i="18"/>
  <c r="K30" i="16"/>
  <c r="K10" i="18"/>
  <c r="AA30" i="16"/>
  <c r="AA10" i="18"/>
  <c r="S26" i="16"/>
  <c r="S16" i="18"/>
  <c r="K28" i="16"/>
  <c r="K4" i="18"/>
  <c r="AA28" i="16"/>
  <c r="AA4" i="18"/>
  <c r="S19" i="16"/>
  <c r="S12" i="18"/>
  <c r="K11" i="16"/>
  <c r="K19" i="18"/>
  <c r="AA11" i="16"/>
  <c r="AA19" i="18"/>
  <c r="S29" i="16"/>
  <c r="S5" i="18"/>
  <c r="K6" i="16"/>
  <c r="K20" i="18"/>
  <c r="AA6" i="16"/>
  <c r="AA20" i="18"/>
  <c r="S14" i="16"/>
  <c r="S23" i="18"/>
  <c r="K10" i="16"/>
  <c r="K13" i="18"/>
  <c r="AA10" i="16"/>
  <c r="AA13" i="18"/>
  <c r="S12" i="16"/>
  <c r="S6" i="18"/>
  <c r="K15" i="16"/>
  <c r="K21" i="18"/>
  <c r="AA15" i="16"/>
  <c r="AA21" i="18"/>
  <c r="S27" i="16"/>
  <c r="K7" i="16"/>
  <c r="AA7" i="16"/>
  <c r="S16" i="16"/>
  <c r="K24" i="16"/>
  <c r="AA24" i="16"/>
  <c r="S25" i="16"/>
  <c r="S22" i="18"/>
  <c r="K20" i="16"/>
  <c r="K18" i="18"/>
  <c r="AA20" i="16"/>
  <c r="AA18" i="18"/>
  <c r="S9" i="16"/>
  <c r="S7" i="18"/>
  <c r="K21" i="16"/>
  <c r="K8" i="18"/>
  <c r="AA21" i="16"/>
  <c r="AA8" i="18"/>
  <c r="S22" i="16"/>
  <c r="S26" i="18"/>
  <c r="K13" i="16"/>
  <c r="K14" i="18"/>
  <c r="AA13" i="16"/>
  <c r="AA14" i="18"/>
  <c r="S17" i="16"/>
  <c r="S9" i="18"/>
  <c r="K5" i="16"/>
  <c r="K17" i="18"/>
  <c r="AA5" i="16"/>
  <c r="AA17" i="18"/>
  <c r="S4" i="16"/>
  <c r="S11" i="18"/>
  <c r="K18" i="16"/>
  <c r="K25" i="18"/>
  <c r="AA18" i="16"/>
  <c r="AA25" i="18"/>
  <c r="S23" i="16"/>
  <c r="S24" i="18"/>
  <c r="D20" i="16"/>
  <c r="D18" i="18"/>
  <c r="D26" i="16"/>
  <c r="D16" i="18"/>
  <c r="D6" i="16"/>
  <c r="D20" i="18"/>
  <c r="D14" i="16"/>
  <c r="D23" i="18"/>
  <c r="D24" i="16"/>
  <c r="D31" i="16"/>
  <c r="D15" i="18"/>
  <c r="D21" i="16"/>
  <c r="D8" i="18"/>
  <c r="V7" i="16"/>
  <c r="F21" i="16"/>
  <c r="F8" i="18"/>
  <c r="N4" i="16"/>
  <c r="N11" i="18"/>
  <c r="V31" i="16"/>
  <c r="V15" i="18"/>
  <c r="F29" i="16"/>
  <c r="F5" i="18"/>
  <c r="N15" i="16"/>
  <c r="N21" i="18"/>
  <c r="V25" i="16"/>
  <c r="V22" i="18"/>
  <c r="F17" i="16"/>
  <c r="F9" i="18"/>
  <c r="C23" i="16"/>
  <c r="C24" i="18"/>
  <c r="C19" i="16"/>
  <c r="C12" i="18"/>
  <c r="V8" i="16"/>
  <c r="V27" i="18"/>
  <c r="F11" i="16"/>
  <c r="F19" i="18"/>
  <c r="N12" i="16"/>
  <c r="N6" i="18"/>
  <c r="V24" i="16"/>
  <c r="F13" i="16"/>
  <c r="F14" i="18"/>
  <c r="N23" i="16"/>
  <c r="N24" i="18"/>
  <c r="C10" i="16"/>
  <c r="C13" i="18"/>
  <c r="C18" i="16"/>
  <c r="C25" i="18"/>
  <c r="H31" i="16"/>
  <c r="H15" i="18"/>
  <c r="P30" i="16"/>
  <c r="P10" i="18"/>
  <c r="X26" i="16"/>
  <c r="X16" i="18"/>
  <c r="H19" i="16"/>
  <c r="H12" i="18"/>
  <c r="P11" i="16"/>
  <c r="P19" i="18"/>
  <c r="X29" i="16"/>
  <c r="X5" i="18"/>
  <c r="H14" i="16"/>
  <c r="H23" i="18"/>
  <c r="P10" i="16"/>
  <c r="P13" i="18"/>
  <c r="X12" i="16"/>
  <c r="X6" i="18"/>
  <c r="H27" i="16"/>
  <c r="P7" i="16"/>
  <c r="X16" i="16"/>
  <c r="H25" i="16"/>
  <c r="H22" i="18"/>
  <c r="P20" i="16"/>
  <c r="P18" i="18"/>
  <c r="X9" i="16"/>
  <c r="X7" i="18"/>
  <c r="H22" i="16"/>
  <c r="H26" i="18"/>
  <c r="P13" i="16"/>
  <c r="P14" i="18"/>
  <c r="X17" i="16"/>
  <c r="X9" i="18"/>
  <c r="H4" i="16"/>
  <c r="H11" i="18"/>
  <c r="P18" i="16"/>
  <c r="P25" i="18"/>
  <c r="X23" i="16"/>
  <c r="X24" i="18"/>
  <c r="Z8" i="16"/>
  <c r="Z27" i="18"/>
  <c r="J30" i="16"/>
  <c r="J10" i="18"/>
  <c r="Z28" i="16"/>
  <c r="Z4" i="18"/>
  <c r="J11" i="16"/>
  <c r="J19" i="18"/>
  <c r="Z6" i="16"/>
  <c r="Z20" i="18"/>
  <c r="J10" i="16"/>
  <c r="J13" i="18"/>
  <c r="Z15" i="16"/>
  <c r="Z21" i="18"/>
  <c r="J7" i="16"/>
  <c r="Z24" i="16"/>
  <c r="J20" i="16"/>
  <c r="J18" i="18"/>
  <c r="Z21" i="16"/>
  <c r="Z8" i="18"/>
  <c r="J13" i="16"/>
  <c r="J14" i="18"/>
  <c r="Z5" i="16"/>
  <c r="Z17" i="18"/>
  <c r="J18" i="16"/>
  <c r="J25" i="18"/>
  <c r="C28" i="16"/>
  <c r="C4" i="18"/>
  <c r="C21" i="16"/>
  <c r="C8" i="18"/>
  <c r="T8" i="16"/>
  <c r="T27" i="18"/>
  <c r="L26" i="16"/>
  <c r="L16" i="18"/>
  <c r="T28" i="16"/>
  <c r="T4" i="18"/>
  <c r="L29" i="16"/>
  <c r="L5" i="18"/>
  <c r="T6" i="16"/>
  <c r="T20" i="18"/>
  <c r="L12" i="16"/>
  <c r="L6" i="18"/>
  <c r="T15" i="16"/>
  <c r="T21" i="18"/>
  <c r="L16" i="16"/>
  <c r="T24" i="16"/>
  <c r="L9" i="16"/>
  <c r="L7" i="18"/>
  <c r="T21" i="16"/>
  <c r="T8" i="18"/>
  <c r="L17" i="16"/>
  <c r="L9" i="18"/>
  <c r="T5" i="16"/>
  <c r="T17" i="18"/>
  <c r="L23" i="16"/>
  <c r="L24" i="18"/>
  <c r="Q8" i="16"/>
  <c r="Q27" i="18"/>
  <c r="I31" i="16"/>
  <c r="I15" i="18"/>
  <c r="Y31" i="16"/>
  <c r="Y15" i="18"/>
  <c r="Q30" i="16"/>
  <c r="Q10" i="18"/>
  <c r="I26" i="16"/>
  <c r="I16" i="18"/>
  <c r="Y26" i="16"/>
  <c r="Y16" i="18"/>
  <c r="Q28" i="16"/>
  <c r="Q4" i="18"/>
  <c r="I19" i="16"/>
  <c r="I12" i="18"/>
  <c r="Y19" i="16"/>
  <c r="Y12" i="18"/>
  <c r="Q11" i="16"/>
  <c r="Q19" i="18"/>
  <c r="I29" i="16"/>
  <c r="I5" i="18"/>
  <c r="Y29" i="16"/>
  <c r="Y5" i="18"/>
  <c r="Q6" i="16"/>
  <c r="Q20" i="18"/>
  <c r="I14" i="16"/>
  <c r="I23" i="18"/>
  <c r="Y14" i="16"/>
  <c r="Y23" i="18"/>
  <c r="Q10" i="16"/>
  <c r="Q13" i="18"/>
  <c r="I12" i="16"/>
  <c r="I6" i="18"/>
  <c r="Y12" i="16"/>
  <c r="Y6" i="18"/>
  <c r="Q15" i="16"/>
  <c r="Q21" i="18"/>
  <c r="I27" i="16"/>
  <c r="Y27" i="16"/>
  <c r="Q7" i="16"/>
  <c r="I16" i="16"/>
  <c r="Y16" i="16"/>
  <c r="Q24" i="16"/>
  <c r="I25" i="16"/>
  <c r="I22" i="18"/>
  <c r="Y25" i="16"/>
  <c r="Y22" i="18"/>
  <c r="Q20" i="16"/>
  <c r="Q18" i="18"/>
  <c r="I9" i="16"/>
  <c r="I7" i="18"/>
  <c r="Y9" i="16"/>
  <c r="Y7" i="18"/>
  <c r="Q21" i="16"/>
  <c r="Q8" i="18"/>
  <c r="I22" i="16"/>
  <c r="I26" i="18"/>
  <c r="Y22" i="16"/>
  <c r="Y26" i="18"/>
  <c r="Q13" i="16"/>
  <c r="Q14" i="18"/>
  <c r="I17" i="16"/>
  <c r="I9" i="18"/>
  <c r="Y17" i="16"/>
  <c r="Y9" i="18"/>
  <c r="Q5" i="16"/>
  <c r="Q17" i="18"/>
  <c r="I4" i="16"/>
  <c r="I11" i="18"/>
  <c r="Y4" i="16"/>
  <c r="Y11" i="18"/>
  <c r="Q18" i="16"/>
  <c r="Q25" i="18"/>
  <c r="I23" i="16"/>
  <c r="I24" i="18"/>
  <c r="Y23" i="16"/>
  <c r="Y24" i="18"/>
  <c r="O8" i="16"/>
  <c r="O27" i="18"/>
  <c r="O30" i="16"/>
  <c r="O10" i="18"/>
  <c r="O28" i="16"/>
  <c r="O4" i="18"/>
  <c r="O11" i="16"/>
  <c r="O19" i="18"/>
  <c r="O6" i="16"/>
  <c r="O20" i="18"/>
  <c r="O10" i="16"/>
  <c r="O13" i="18"/>
  <c r="O15" i="16"/>
  <c r="O21" i="18"/>
  <c r="O7" i="16"/>
  <c r="O24" i="16"/>
  <c r="O20" i="16"/>
  <c r="O18" i="18"/>
  <c r="O21" i="16"/>
  <c r="O8" i="18"/>
  <c r="O13" i="16"/>
  <c r="O14" i="18"/>
  <c r="O5" i="16"/>
  <c r="O17" i="18"/>
  <c r="O18" i="16"/>
  <c r="O25" i="18"/>
  <c r="F16" i="15"/>
  <c r="V16" i="15"/>
  <c r="N19" i="15"/>
  <c r="F18" i="15"/>
  <c r="V18" i="15"/>
  <c r="L7" i="15"/>
  <c r="O18" i="15"/>
  <c r="T16" i="15"/>
  <c r="L19" i="15"/>
  <c r="D9" i="16"/>
  <c r="D7" i="18"/>
  <c r="D11" i="16"/>
  <c r="D19" i="18"/>
  <c r="D16" i="16"/>
  <c r="D19" i="16"/>
  <c r="D12" i="18"/>
  <c r="D18" i="16"/>
  <c r="D25" i="18"/>
  <c r="D8" i="16"/>
  <c r="D27" i="18"/>
  <c r="D23" i="16"/>
  <c r="D24" i="18"/>
  <c r="D27" i="16"/>
  <c r="D7" i="16"/>
  <c r="F8" i="16"/>
  <c r="F27" i="18"/>
  <c r="N19" i="16"/>
  <c r="N12" i="18"/>
  <c r="V10" i="16"/>
  <c r="V13" i="18"/>
  <c r="F24" i="16"/>
  <c r="N22" i="16"/>
  <c r="N26" i="18"/>
  <c r="V18" i="16"/>
  <c r="V25" i="18"/>
  <c r="F26" i="16"/>
  <c r="F16" i="18"/>
  <c r="N6" i="16"/>
  <c r="N20" i="18"/>
  <c r="V27" i="16"/>
  <c r="F9" i="16"/>
  <c r="F7" i="18"/>
  <c r="N5" i="16"/>
  <c r="N17" i="18"/>
  <c r="C27" i="16"/>
  <c r="F30" i="16"/>
  <c r="F10" i="18"/>
  <c r="N29" i="16"/>
  <c r="N5" i="18"/>
  <c r="V15" i="16"/>
  <c r="V21" i="18"/>
  <c r="F20" i="16"/>
  <c r="F18" i="18"/>
  <c r="N17" i="16"/>
  <c r="N9" i="18"/>
  <c r="C7" i="16"/>
  <c r="H8" i="16"/>
  <c r="H27" i="18"/>
  <c r="P31" i="16"/>
  <c r="P15" i="18"/>
  <c r="X30" i="16"/>
  <c r="X10" i="18"/>
  <c r="H28" i="16"/>
  <c r="H4" i="18"/>
  <c r="P19" i="16"/>
  <c r="P12" i="18"/>
  <c r="X11" i="16"/>
  <c r="X19" i="18"/>
  <c r="H6" i="16"/>
  <c r="H20" i="18"/>
  <c r="P14" i="16"/>
  <c r="P23" i="18"/>
  <c r="X10" i="16"/>
  <c r="X13" i="18"/>
  <c r="H15" i="16"/>
  <c r="H21" i="18"/>
  <c r="P27" i="16"/>
  <c r="X7" i="16"/>
  <c r="H24" i="16"/>
  <c r="P25" i="16"/>
  <c r="P22" i="18"/>
  <c r="X20" i="16"/>
  <c r="X18" i="18"/>
  <c r="H21" i="16"/>
  <c r="H8" i="18"/>
  <c r="P22" i="16"/>
  <c r="P26" i="18"/>
  <c r="X13" i="16"/>
  <c r="X14" i="18"/>
  <c r="H5" i="16"/>
  <c r="H17" i="18"/>
  <c r="P4" i="16"/>
  <c r="P11" i="18"/>
  <c r="X18" i="16"/>
  <c r="X25" i="18"/>
  <c r="J31" i="16"/>
  <c r="J15" i="18"/>
  <c r="Z26" i="16"/>
  <c r="Z16" i="18"/>
  <c r="J19" i="16"/>
  <c r="J12" i="18"/>
  <c r="Z29" i="16"/>
  <c r="Z5" i="18"/>
  <c r="J14" i="16"/>
  <c r="J23" i="18"/>
  <c r="Z12" i="16"/>
  <c r="Z6" i="18"/>
  <c r="J27" i="16"/>
  <c r="Z16" i="16"/>
  <c r="J25" i="16"/>
  <c r="J22" i="18"/>
  <c r="Z9" i="16"/>
  <c r="Z7" i="18"/>
  <c r="J22" i="16"/>
  <c r="J26" i="18"/>
  <c r="Z17" i="16"/>
  <c r="Z9" i="18"/>
  <c r="J4" i="16"/>
  <c r="J11" i="18"/>
  <c r="Z23" i="16"/>
  <c r="Z24" i="18"/>
  <c r="C6" i="16"/>
  <c r="C20" i="18"/>
  <c r="C5" i="16"/>
  <c r="C17" i="18"/>
  <c r="C23" i="15"/>
  <c r="L30" i="16"/>
  <c r="L10" i="18"/>
  <c r="T26" i="16"/>
  <c r="T16" i="18"/>
  <c r="L11" i="16"/>
  <c r="L19" i="18"/>
  <c r="T29" i="16"/>
  <c r="T5" i="18"/>
  <c r="L10" i="16"/>
  <c r="L13" i="18"/>
  <c r="T12" i="16"/>
  <c r="T6" i="18"/>
  <c r="L7" i="16"/>
  <c r="T16" i="16"/>
  <c r="L20" i="16"/>
  <c r="L18" i="18"/>
  <c r="T9" i="16"/>
  <c r="T7" i="18"/>
  <c r="L13" i="16"/>
  <c r="L14" i="18"/>
  <c r="T17" i="16"/>
  <c r="T9" i="18"/>
  <c r="L18" i="16"/>
  <c r="L25" i="18"/>
  <c r="T23" i="16"/>
  <c r="T24" i="18"/>
  <c r="E8" i="16"/>
  <c r="E27" i="18"/>
  <c r="U8" i="16"/>
  <c r="U27" i="18"/>
  <c r="E30" i="16"/>
  <c r="E10" i="18"/>
  <c r="U30" i="16"/>
  <c r="U10" i="18"/>
  <c r="E28" i="16"/>
  <c r="E4" i="18"/>
  <c r="U28" i="16"/>
  <c r="U4" i="18"/>
  <c r="E11" i="16"/>
  <c r="E19" i="18"/>
  <c r="U11" i="16"/>
  <c r="U19" i="18"/>
  <c r="E6" i="16"/>
  <c r="E20" i="18"/>
  <c r="U6" i="16"/>
  <c r="U20" i="18"/>
  <c r="E10" i="16"/>
  <c r="E13" i="18"/>
  <c r="U10" i="16"/>
  <c r="U13" i="18"/>
  <c r="E15" i="16"/>
  <c r="E21" i="18"/>
  <c r="U15" i="16"/>
  <c r="U21" i="18"/>
  <c r="E7" i="16"/>
  <c r="U7" i="16"/>
  <c r="E24" i="16"/>
  <c r="U24" i="16"/>
  <c r="E20" i="16"/>
  <c r="E18" i="18"/>
  <c r="U20" i="16"/>
  <c r="U18" i="18"/>
  <c r="E21" i="16"/>
  <c r="E8" i="18"/>
  <c r="U21" i="16"/>
  <c r="U8" i="18"/>
  <c r="E13" i="16"/>
  <c r="E14" i="18"/>
  <c r="U13" i="16"/>
  <c r="U14" i="18"/>
  <c r="E5" i="16"/>
  <c r="E17" i="18"/>
  <c r="U5" i="16"/>
  <c r="U17" i="18"/>
  <c r="E18" i="16"/>
  <c r="E25" i="18"/>
  <c r="U18" i="16"/>
  <c r="U25" i="18"/>
  <c r="S8" i="16"/>
  <c r="S27" i="18"/>
  <c r="K31" i="16"/>
  <c r="K15" i="18"/>
  <c r="AA31" i="16"/>
  <c r="AA15" i="18"/>
  <c r="S30" i="16"/>
  <c r="S10" i="18"/>
  <c r="K26" i="16"/>
  <c r="K16" i="18"/>
  <c r="AA26" i="16"/>
  <c r="AA16" i="18"/>
  <c r="S28" i="16"/>
  <c r="S4" i="18"/>
  <c r="K19" i="16"/>
  <c r="K12" i="18"/>
  <c r="AA19" i="16"/>
  <c r="AA12" i="18"/>
  <c r="S11" i="16"/>
  <c r="S19" i="18"/>
  <c r="K29" i="16"/>
  <c r="K5" i="18"/>
  <c r="AA29" i="16"/>
  <c r="AA5" i="18"/>
  <c r="S6" i="16"/>
  <c r="S20" i="18"/>
  <c r="K14" i="16"/>
  <c r="K23" i="18"/>
  <c r="AA14" i="16"/>
  <c r="AA23" i="18"/>
  <c r="S10" i="16"/>
  <c r="S13" i="18"/>
  <c r="K12" i="16"/>
  <c r="K6" i="18"/>
  <c r="AA12" i="16"/>
  <c r="AA6" i="18"/>
  <c r="S15" i="16"/>
  <c r="S21" i="18"/>
  <c r="K27" i="16"/>
  <c r="AA27" i="16"/>
  <c r="S7" i="16"/>
  <c r="K16" i="16"/>
  <c r="AA16" i="16"/>
  <c r="S24" i="16"/>
  <c r="K25" i="16"/>
  <c r="K22" i="18"/>
  <c r="AA25" i="16"/>
  <c r="AA22" i="18"/>
  <c r="S20" i="16"/>
  <c r="S18" i="18"/>
  <c r="K9" i="16"/>
  <c r="K7" i="18"/>
  <c r="AA9" i="16"/>
  <c r="AA7" i="18"/>
  <c r="S21" i="16"/>
  <c r="S8" i="18"/>
  <c r="K22" i="16"/>
  <c r="K26" i="18"/>
  <c r="AA22" i="16"/>
  <c r="AA26" i="18"/>
  <c r="S13" i="16"/>
  <c r="S14" i="18"/>
  <c r="K17" i="16"/>
  <c r="K9" i="18"/>
  <c r="AA17" i="16"/>
  <c r="AA9" i="18"/>
  <c r="S5" i="16"/>
  <c r="S17" i="18"/>
  <c r="K4" i="16"/>
  <c r="K11" i="18"/>
  <c r="AA4" i="16"/>
  <c r="AA11" i="18"/>
  <c r="S18" i="16"/>
  <c r="S25" i="18"/>
  <c r="K23" i="16"/>
  <c r="K24" i="18"/>
  <c r="AA23" i="16"/>
  <c r="AA24" i="18"/>
  <c r="K20" i="15"/>
  <c r="AA12" i="15"/>
  <c r="K9" i="15"/>
  <c r="S25" i="15"/>
  <c r="AA28" i="15"/>
  <c r="K4" i="15"/>
  <c r="L13" i="15"/>
  <c r="X18" i="15"/>
  <c r="Y15" i="15"/>
  <c r="Q20" i="15"/>
  <c r="D29" i="16"/>
  <c r="D5" i="18"/>
  <c r="D17" i="16"/>
  <c r="D9" i="18"/>
  <c r="D22" i="16"/>
  <c r="D26" i="18"/>
  <c r="D4" i="16"/>
  <c r="D11" i="18"/>
  <c r="D13" i="16"/>
  <c r="D14" i="18"/>
  <c r="D4" i="15"/>
  <c r="D24" i="15"/>
  <c r="D15" i="16"/>
  <c r="D21" i="18"/>
  <c r="J28" i="16"/>
  <c r="J4" i="18"/>
  <c r="Z11" i="16"/>
  <c r="Z19" i="18"/>
  <c r="J6" i="16"/>
  <c r="J20" i="18"/>
  <c r="Z10" i="16"/>
  <c r="Z13" i="18"/>
  <c r="J15" i="16"/>
  <c r="J21" i="18"/>
  <c r="Z7" i="16"/>
  <c r="J24" i="16"/>
  <c r="Z20" i="16"/>
  <c r="Z18" i="18"/>
  <c r="J21" i="16"/>
  <c r="J8" i="18"/>
  <c r="Z13" i="16"/>
  <c r="Z14" i="18"/>
  <c r="J5" i="16"/>
  <c r="J17" i="18"/>
  <c r="Z18" i="16"/>
  <c r="Z25" i="18"/>
  <c r="C15" i="16"/>
  <c r="C21" i="18"/>
  <c r="L31" i="16"/>
  <c r="L15" i="18"/>
  <c r="T30" i="16"/>
  <c r="T10" i="18"/>
  <c r="L19" i="16"/>
  <c r="L12" i="18"/>
  <c r="T11" i="16"/>
  <c r="T19" i="18"/>
  <c r="L14" i="16"/>
  <c r="L23" i="18"/>
  <c r="T10" i="16"/>
  <c r="T13" i="18"/>
  <c r="L27" i="16"/>
  <c r="T7" i="16"/>
  <c r="L25" i="16"/>
  <c r="L22" i="18"/>
  <c r="T20" i="16"/>
  <c r="T18" i="18"/>
  <c r="L22" i="16"/>
  <c r="L26" i="18"/>
  <c r="T13" i="16"/>
  <c r="T14" i="18"/>
  <c r="L4" i="16"/>
  <c r="L11" i="18"/>
  <c r="T18" i="16"/>
  <c r="T25" i="18"/>
  <c r="I8" i="16"/>
  <c r="I27" i="18"/>
  <c r="Y8" i="16"/>
  <c r="Y27" i="18"/>
  <c r="Q31" i="16"/>
  <c r="Q15" i="18"/>
  <c r="I30" i="16"/>
  <c r="I10" i="18"/>
  <c r="Y30" i="16"/>
  <c r="Y10" i="18"/>
  <c r="Q26" i="16"/>
  <c r="Q16" i="18"/>
  <c r="I28" i="16"/>
  <c r="I4" i="18"/>
  <c r="Y28" i="16"/>
  <c r="Y4" i="18"/>
  <c r="Q19" i="16"/>
  <c r="Q12" i="18"/>
  <c r="I11" i="16"/>
  <c r="I19" i="18"/>
  <c r="Y11" i="16"/>
  <c r="Y19" i="18"/>
  <c r="Q29" i="16"/>
  <c r="Q5" i="18"/>
  <c r="I6" i="16"/>
  <c r="I20" i="18"/>
  <c r="Y6" i="16"/>
  <c r="Y20" i="18"/>
  <c r="Q14" i="16"/>
  <c r="Q23" i="18"/>
  <c r="I10" i="16"/>
  <c r="I13" i="18"/>
  <c r="Y10" i="16"/>
  <c r="Y13" i="18"/>
  <c r="Q12" i="16"/>
  <c r="Q6" i="18"/>
  <c r="I15" i="16"/>
  <c r="I21" i="18"/>
  <c r="Y15" i="16"/>
  <c r="Y21" i="18"/>
  <c r="Q27" i="16"/>
  <c r="I7" i="16"/>
  <c r="Y7" i="16"/>
  <c r="Q16" i="16"/>
  <c r="I24" i="16"/>
  <c r="Y24" i="16"/>
  <c r="Q25" i="16"/>
  <c r="Q22" i="18"/>
  <c r="I20" i="16"/>
  <c r="I18" i="18"/>
  <c r="Y20" i="16"/>
  <c r="Y18" i="18"/>
  <c r="Q9" i="16"/>
  <c r="Q7" i="18"/>
  <c r="I21" i="16"/>
  <c r="I8" i="18"/>
  <c r="Y21" i="16"/>
  <c r="Y8" i="18"/>
  <c r="Q22" i="16"/>
  <c r="Q26" i="18"/>
  <c r="I13" i="16"/>
  <c r="I14" i="18"/>
  <c r="Y13" i="16"/>
  <c r="Y14" i="18"/>
  <c r="Q17" i="16"/>
  <c r="Q9" i="18"/>
  <c r="I5" i="16"/>
  <c r="I17" i="18"/>
  <c r="Y5" i="16"/>
  <c r="Y17" i="18"/>
  <c r="Q4" i="16"/>
  <c r="Q11" i="18"/>
  <c r="I18" i="16"/>
  <c r="I25" i="18"/>
  <c r="Y18" i="16"/>
  <c r="Y25" i="18"/>
  <c r="Q23" i="16"/>
  <c r="Q24" i="18"/>
  <c r="O31" i="16"/>
  <c r="O15" i="18"/>
  <c r="O26" i="16"/>
  <c r="O16" i="18"/>
  <c r="O19" i="16"/>
  <c r="O12" i="18"/>
  <c r="O29" i="16"/>
  <c r="O5" i="18"/>
  <c r="O14" i="16"/>
  <c r="O23" i="18"/>
  <c r="O12" i="16"/>
  <c r="O6" i="18"/>
  <c r="O27" i="16"/>
  <c r="O16" i="16"/>
  <c r="O25" i="16"/>
  <c r="O22" i="18"/>
  <c r="O9" i="16"/>
  <c r="O7" i="18"/>
  <c r="O22" i="16"/>
  <c r="O26" i="18"/>
  <c r="O17" i="16"/>
  <c r="O9" i="18"/>
  <c r="O4" i="16"/>
  <c r="O11" i="18"/>
  <c r="O23" i="16"/>
  <c r="O24" i="18"/>
  <c r="D25" i="16"/>
  <c r="D22" i="18"/>
  <c r="D28" i="16"/>
  <c r="D4" i="18"/>
  <c r="D10" i="16"/>
  <c r="D13" i="18"/>
  <c r="D12" i="16"/>
  <c r="D6" i="18"/>
  <c r="D5" i="16"/>
  <c r="D17" i="18"/>
  <c r="D30" i="16"/>
  <c r="D10" i="18"/>
  <c r="V5" i="15"/>
  <c r="H17" i="15"/>
  <c r="F17" i="15"/>
  <c r="C28" i="15"/>
  <c r="V14" i="15"/>
  <c r="C27" i="15"/>
  <c r="J5" i="15"/>
  <c r="T14" i="15"/>
  <c r="V17" i="15"/>
  <c r="X14" i="15"/>
  <c r="C14" i="15"/>
  <c r="C20" i="15"/>
  <c r="F5" i="15"/>
  <c r="N14" i="15"/>
  <c r="P5" i="15"/>
  <c r="X17" i="15"/>
  <c r="H14" i="15"/>
  <c r="E4" i="15"/>
  <c r="Z5" i="15"/>
  <c r="L5" i="15"/>
  <c r="T17" i="15"/>
  <c r="O5" i="15"/>
  <c r="K12" i="15"/>
  <c r="AA9" i="15"/>
  <c r="K28" i="15"/>
  <c r="S21" i="15"/>
  <c r="AA16" i="15"/>
  <c r="E25" i="15"/>
  <c r="U21" i="15"/>
  <c r="E19" i="15"/>
  <c r="E17" i="15"/>
  <c r="U17" i="15"/>
  <c r="E14" i="15"/>
  <c r="U14" i="15"/>
  <c r="I18" i="15"/>
  <c r="J19" i="15"/>
  <c r="Z19" i="15"/>
  <c r="Z4" i="15"/>
  <c r="K18" i="15"/>
  <c r="P16" i="15"/>
  <c r="H19" i="15"/>
  <c r="X19" i="15"/>
  <c r="P18" i="15"/>
  <c r="H4" i="15"/>
  <c r="Q15" i="15"/>
  <c r="E20" i="15"/>
  <c r="X29" i="15"/>
  <c r="L27" i="15"/>
  <c r="E26" i="15"/>
  <c r="K29" i="15"/>
  <c r="Y20" i="15"/>
  <c r="U15" i="15"/>
  <c r="I13" i="15"/>
  <c r="I26" i="15"/>
  <c r="Q27" i="15"/>
  <c r="Y11" i="15"/>
  <c r="I8" i="15"/>
  <c r="D13" i="15"/>
  <c r="D20" i="15"/>
  <c r="D11" i="15"/>
  <c r="N17" i="15"/>
  <c r="N5" i="15"/>
  <c r="C5" i="15"/>
  <c r="X5" i="15"/>
  <c r="P14" i="15"/>
  <c r="J17" i="15"/>
  <c r="Z14" i="15"/>
  <c r="T5" i="15"/>
  <c r="L14" i="15"/>
  <c r="S5" i="15"/>
  <c r="K17" i="15"/>
  <c r="AA17" i="15"/>
  <c r="K14" i="15"/>
  <c r="AA14" i="15"/>
  <c r="Q5" i="15"/>
  <c r="I17" i="15"/>
  <c r="Y17" i="15"/>
  <c r="I14" i="15"/>
  <c r="Y14" i="15"/>
  <c r="O17" i="15"/>
  <c r="O14" i="15"/>
  <c r="E5" i="15"/>
  <c r="U5" i="15"/>
  <c r="D5" i="15"/>
  <c r="C17" i="15"/>
  <c r="F14" i="15"/>
  <c r="H5" i="15"/>
  <c r="P17" i="15"/>
  <c r="I19" i="15"/>
  <c r="Z17" i="15"/>
  <c r="J14" i="15"/>
  <c r="U4" i="15"/>
  <c r="L17" i="15"/>
  <c r="K5" i="15"/>
  <c r="AA5" i="15"/>
  <c r="S17" i="15"/>
  <c r="S14" i="15"/>
  <c r="E15" i="15"/>
  <c r="I5" i="15"/>
  <c r="Y5" i="15"/>
  <c r="Q17" i="15"/>
  <c r="Q14" i="15"/>
  <c r="N16" i="15"/>
  <c r="F19" i="15"/>
  <c r="V19" i="15"/>
  <c r="N18" i="15"/>
  <c r="U20" i="15"/>
  <c r="L16" i="15"/>
  <c r="T19" i="15"/>
  <c r="L18" i="15"/>
  <c r="D14" i="15"/>
  <c r="D22" i="15"/>
  <c r="D17" i="15"/>
  <c r="C16" i="15"/>
  <c r="V22" i="15"/>
  <c r="F6" i="15"/>
  <c r="C8" i="15"/>
  <c r="C6" i="15"/>
  <c r="C13" i="15"/>
  <c r="C18" i="15"/>
  <c r="O21" i="15"/>
  <c r="J25" i="15"/>
  <c r="Z25" i="15"/>
  <c r="J21" i="15"/>
  <c r="Z21" i="15"/>
  <c r="J4" i="15"/>
  <c r="P15" i="15"/>
  <c r="P12" i="15"/>
  <c r="P9" i="15"/>
  <c r="H25" i="15"/>
  <c r="X25" i="15"/>
  <c r="P28" i="15"/>
  <c r="H21" i="15"/>
  <c r="X21" i="15"/>
  <c r="S29" i="15"/>
  <c r="O29" i="15"/>
  <c r="H15" i="15"/>
  <c r="T13" i="15"/>
  <c r="L11" i="15"/>
  <c r="E27" i="15"/>
  <c r="U7" i="15"/>
  <c r="P26" i="15"/>
  <c r="X27" i="15"/>
  <c r="H7" i="15"/>
  <c r="P8" i="15"/>
  <c r="J20" i="15"/>
  <c r="Z20" i="15"/>
  <c r="J15" i="15"/>
  <c r="E13" i="15"/>
  <c r="Z15" i="15"/>
  <c r="J26" i="15"/>
  <c r="Z26" i="15"/>
  <c r="J11" i="15"/>
  <c r="Z11" i="15"/>
  <c r="J8" i="15"/>
  <c r="Z8" i="15"/>
  <c r="S13" i="15"/>
  <c r="K26" i="15"/>
  <c r="AA26" i="15"/>
  <c r="S27" i="15"/>
  <c r="K11" i="15"/>
  <c r="AA11" i="15"/>
  <c r="S7" i="15"/>
  <c r="K8" i="15"/>
  <c r="AA8" i="15"/>
  <c r="D26" i="15"/>
  <c r="C12" i="15"/>
  <c r="C24" i="15"/>
  <c r="C19" i="15"/>
  <c r="C26" i="15"/>
  <c r="V24" i="15"/>
  <c r="V6" i="15"/>
  <c r="V23" i="15"/>
  <c r="I16" i="15"/>
  <c r="S12" i="15"/>
  <c r="K25" i="15"/>
  <c r="S28" i="15"/>
  <c r="AA21" i="15"/>
  <c r="K19" i="15"/>
  <c r="U12" i="15"/>
  <c r="E9" i="15"/>
  <c r="U28" i="15"/>
  <c r="E16" i="15"/>
  <c r="O12" i="15"/>
  <c r="O28" i="15"/>
  <c r="F12" i="15"/>
  <c r="V12" i="15"/>
  <c r="F9" i="15"/>
  <c r="V9" i="15"/>
  <c r="N25" i="15"/>
  <c r="F28" i="15"/>
  <c r="V28" i="15"/>
  <c r="N21" i="15"/>
  <c r="N4" i="15"/>
  <c r="H29" i="15"/>
  <c r="T12" i="15"/>
  <c r="T9" i="15"/>
  <c r="L25" i="15"/>
  <c r="T28" i="15"/>
  <c r="L21" i="15"/>
  <c r="T18" i="15"/>
  <c r="L4" i="15"/>
  <c r="T26" i="15"/>
  <c r="U8" i="15"/>
  <c r="P20" i="15"/>
  <c r="K15" i="15"/>
  <c r="T11" i="15"/>
  <c r="Y29" i="15"/>
  <c r="S20" i="15"/>
  <c r="P29" i="15"/>
  <c r="L26" i="15"/>
  <c r="I20" i="15"/>
  <c r="H13" i="15"/>
  <c r="U27" i="15"/>
  <c r="P13" i="15"/>
  <c r="X26" i="15"/>
  <c r="H11" i="15"/>
  <c r="P7" i="15"/>
  <c r="X8" i="15"/>
  <c r="N20" i="15"/>
  <c r="F29" i="15"/>
  <c r="V29" i="15"/>
  <c r="N15" i="15"/>
  <c r="K13" i="15"/>
  <c r="Q26" i="15"/>
  <c r="Y27" i="15"/>
  <c r="I7" i="15"/>
  <c r="Q8" i="15"/>
  <c r="F13" i="15"/>
  <c r="V13" i="15"/>
  <c r="N26" i="15"/>
  <c r="F27" i="15"/>
  <c r="V27" i="15"/>
  <c r="N11" i="15"/>
  <c r="F7" i="15"/>
  <c r="V7" i="15"/>
  <c r="N8" i="15"/>
  <c r="O26" i="15"/>
  <c r="O11" i="15"/>
  <c r="O8" i="15"/>
  <c r="D6" i="15"/>
  <c r="D25" i="15"/>
  <c r="D9" i="15"/>
  <c r="C21" i="15"/>
  <c r="C15" i="15"/>
  <c r="O25" i="15"/>
  <c r="J12" i="15"/>
  <c r="Z12" i="15"/>
  <c r="J9" i="15"/>
  <c r="Z9" i="15"/>
  <c r="J28" i="15"/>
  <c r="Z28" i="15"/>
  <c r="J16" i="15"/>
  <c r="Z16" i="15"/>
  <c r="J18" i="15"/>
  <c r="S18" i="15"/>
  <c r="AA4" i="15"/>
  <c r="H12" i="15"/>
  <c r="X12" i="15"/>
  <c r="H9" i="15"/>
  <c r="X9" i="15"/>
  <c r="P25" i="15"/>
  <c r="H28" i="15"/>
  <c r="X28" i="15"/>
  <c r="P21" i="15"/>
  <c r="H16" i="15"/>
  <c r="X16" i="15"/>
  <c r="P19" i="15"/>
  <c r="H18" i="15"/>
  <c r="P4" i="15"/>
  <c r="T29" i="15"/>
  <c r="AA20" i="15"/>
  <c r="L15" i="15"/>
  <c r="U11" i="15"/>
  <c r="X20" i="15"/>
  <c r="U29" i="15"/>
  <c r="T15" i="15"/>
  <c r="T7" i="15"/>
  <c r="O20" i="15"/>
  <c r="L29" i="15"/>
  <c r="I15" i="15"/>
  <c r="U13" i="15"/>
  <c r="X13" i="15"/>
  <c r="H27" i="15"/>
  <c r="P11" i="15"/>
  <c r="X7" i="15"/>
  <c r="J29" i="15"/>
  <c r="Z29" i="15"/>
  <c r="S15" i="15"/>
  <c r="Q13" i="15"/>
  <c r="Y26" i="15"/>
  <c r="I11" i="15"/>
  <c r="Q7" i="15"/>
  <c r="Y8" i="15"/>
  <c r="J13" i="15"/>
  <c r="Z13" i="15"/>
  <c r="J27" i="15"/>
  <c r="Z27" i="15"/>
  <c r="J7" i="15"/>
  <c r="Z7" i="15"/>
  <c r="AA13" i="15"/>
  <c r="S26" i="15"/>
  <c r="K27" i="15"/>
  <c r="AA27" i="15"/>
  <c r="S11" i="15"/>
  <c r="K7" i="15"/>
  <c r="AA7" i="15"/>
  <c r="S8" i="15"/>
  <c r="D12" i="15"/>
  <c r="D21" i="15"/>
  <c r="D29" i="15"/>
  <c r="C9" i="15"/>
  <c r="F23" i="15"/>
  <c r="F22" i="15"/>
  <c r="C4" i="15"/>
  <c r="C11" i="15"/>
  <c r="S9" i="15"/>
  <c r="AA25" i="15"/>
  <c r="K21" i="15"/>
  <c r="S16" i="15"/>
  <c r="AA19" i="15"/>
  <c r="E12" i="15"/>
  <c r="U9" i="15"/>
  <c r="E28" i="15"/>
  <c r="U16" i="15"/>
  <c r="E18" i="15"/>
  <c r="O9" i="15"/>
  <c r="N12" i="15"/>
  <c r="N9" i="15"/>
  <c r="F25" i="15"/>
  <c r="V25" i="15"/>
  <c r="N28" i="15"/>
  <c r="F21" i="15"/>
  <c r="V21" i="15"/>
  <c r="F4" i="15"/>
  <c r="O4" i="15"/>
  <c r="T8" i="15"/>
  <c r="L12" i="15"/>
  <c r="L9" i="15"/>
  <c r="T25" i="15"/>
  <c r="L28" i="15"/>
  <c r="T21" i="15"/>
  <c r="T4" i="15"/>
  <c r="L20" i="15"/>
  <c r="E11" i="15"/>
  <c r="AA15" i="15"/>
  <c r="E8" i="15"/>
  <c r="H20" i="15"/>
  <c r="E29" i="15"/>
  <c r="AA29" i="15"/>
  <c r="T27" i="15"/>
  <c r="L8" i="15"/>
  <c r="T20" i="15"/>
  <c r="Q29" i="15"/>
  <c r="O15" i="15"/>
  <c r="E7" i="15"/>
  <c r="H26" i="15"/>
  <c r="P27" i="15"/>
  <c r="X11" i="15"/>
  <c r="H8" i="15"/>
  <c r="F20" i="15"/>
  <c r="V20" i="15"/>
  <c r="N29" i="15"/>
  <c r="F15" i="15"/>
  <c r="X15" i="15"/>
  <c r="Y13" i="15"/>
  <c r="I27" i="15"/>
  <c r="Q11" i="15"/>
  <c r="Y7" i="15"/>
  <c r="V15" i="15"/>
  <c r="N13" i="15"/>
  <c r="F26" i="15"/>
  <c r="V26" i="15"/>
  <c r="N27" i="15"/>
  <c r="F11" i="15"/>
  <c r="V11" i="15"/>
  <c r="N7" i="15"/>
  <c r="F8" i="15"/>
  <c r="V8" i="15"/>
  <c r="O13" i="15"/>
  <c r="O27" i="15"/>
  <c r="O7" i="15"/>
  <c r="D7" i="15"/>
  <c r="D27" i="15"/>
  <c r="D18" i="15"/>
  <c r="D28" i="15"/>
  <c r="Q24" i="13"/>
  <c r="N4" i="14"/>
  <c r="N19" i="13"/>
  <c r="I4" i="13"/>
  <c r="L19" i="13"/>
  <c r="L4" i="14"/>
  <c r="T17" i="14"/>
  <c r="T5" i="13"/>
  <c r="Q25" i="13"/>
  <c r="Y12" i="13"/>
  <c r="O4" i="14"/>
  <c r="O19" i="13"/>
  <c r="O14" i="14"/>
  <c r="O20" i="13"/>
  <c r="K5" i="14"/>
  <c r="K14" i="13"/>
  <c r="S13" i="14"/>
  <c r="S21" i="13"/>
  <c r="AA25" i="13"/>
  <c r="K6" i="13"/>
  <c r="S24" i="13"/>
  <c r="AA11" i="13"/>
  <c r="Q13" i="13"/>
  <c r="U13" i="14"/>
  <c r="U21" i="13"/>
  <c r="E4" i="13"/>
  <c r="U24" i="13"/>
  <c r="E12" i="13"/>
  <c r="U13" i="13"/>
  <c r="E10" i="14"/>
  <c r="E29" i="13"/>
  <c r="U10" i="14"/>
  <c r="U29" i="13"/>
  <c r="E17" i="14"/>
  <c r="E5" i="13"/>
  <c r="U17" i="14"/>
  <c r="U5" i="13"/>
  <c r="O13" i="14"/>
  <c r="O21" i="13"/>
  <c r="O24" i="13"/>
  <c r="I13" i="13"/>
  <c r="Y8" i="13"/>
  <c r="J13" i="14"/>
  <c r="J21" i="13"/>
  <c r="Z13" i="14"/>
  <c r="Z21" i="13"/>
  <c r="J4" i="13"/>
  <c r="Z4" i="13"/>
  <c r="J24" i="13"/>
  <c r="Z24" i="13"/>
  <c r="J12" i="13"/>
  <c r="Z12" i="13"/>
  <c r="J16" i="13"/>
  <c r="Z16" i="13"/>
  <c r="P8" i="14"/>
  <c r="P15" i="13"/>
  <c r="K13" i="13"/>
  <c r="AA13" i="13"/>
  <c r="S16" i="13"/>
  <c r="K8" i="13"/>
  <c r="AA8" i="13"/>
  <c r="P5" i="14"/>
  <c r="P14" i="13"/>
  <c r="H13" i="14"/>
  <c r="H21" i="13"/>
  <c r="X13" i="14"/>
  <c r="X21" i="13"/>
  <c r="P25" i="13"/>
  <c r="H4" i="13"/>
  <c r="X4" i="13"/>
  <c r="P6" i="13"/>
  <c r="H24" i="13"/>
  <c r="X24" i="13"/>
  <c r="P11" i="13"/>
  <c r="H12" i="13"/>
  <c r="X12" i="13"/>
  <c r="P13" i="13"/>
  <c r="H16" i="13"/>
  <c r="X16" i="13"/>
  <c r="P8" i="13"/>
  <c r="S12" i="14"/>
  <c r="S18" i="13"/>
  <c r="Q8" i="14"/>
  <c r="Q15" i="13"/>
  <c r="E27" i="13"/>
  <c r="X12" i="14"/>
  <c r="X18" i="13"/>
  <c r="L11" i="14"/>
  <c r="L26" i="13"/>
  <c r="O12" i="14"/>
  <c r="O18" i="13"/>
  <c r="E6" i="14"/>
  <c r="E7" i="13"/>
  <c r="K12" i="14"/>
  <c r="K18" i="13"/>
  <c r="H8" i="14"/>
  <c r="H15" i="13"/>
  <c r="T9" i="14"/>
  <c r="T9" i="13"/>
  <c r="L16" i="14"/>
  <c r="L22" i="13"/>
  <c r="Y27" i="13"/>
  <c r="U8" i="14"/>
  <c r="U15" i="13"/>
  <c r="E11" i="14"/>
  <c r="E26" i="13"/>
  <c r="U15" i="14"/>
  <c r="I9" i="14"/>
  <c r="I9" i="13"/>
  <c r="P6" i="14"/>
  <c r="P7" i="13"/>
  <c r="X11" i="14"/>
  <c r="X26" i="13"/>
  <c r="H15" i="14"/>
  <c r="P18" i="14"/>
  <c r="P17" i="13"/>
  <c r="J27" i="13"/>
  <c r="Z27" i="13"/>
  <c r="J8" i="14"/>
  <c r="J15" i="13"/>
  <c r="E9" i="14"/>
  <c r="E9" i="13"/>
  <c r="I6" i="14"/>
  <c r="I7" i="13"/>
  <c r="Q11" i="14"/>
  <c r="Q26" i="13"/>
  <c r="Y16" i="14"/>
  <c r="Y22" i="13"/>
  <c r="I18" i="14"/>
  <c r="I17" i="13"/>
  <c r="Z8" i="14"/>
  <c r="Z15" i="13"/>
  <c r="J6" i="14"/>
  <c r="J7" i="13"/>
  <c r="Z6" i="14"/>
  <c r="Z7" i="13"/>
  <c r="J16" i="14"/>
  <c r="J22" i="13"/>
  <c r="Z16" i="14"/>
  <c r="Z22" i="13"/>
  <c r="J18" i="14"/>
  <c r="J17" i="13"/>
  <c r="Z18" i="14"/>
  <c r="Z17" i="13"/>
  <c r="S9" i="14"/>
  <c r="S9" i="13"/>
  <c r="K6" i="14"/>
  <c r="K7" i="13"/>
  <c r="AA6" i="14"/>
  <c r="AA7" i="13"/>
  <c r="S11" i="14"/>
  <c r="S26" i="13"/>
  <c r="K16" i="14"/>
  <c r="K22" i="13"/>
  <c r="AA16" i="14"/>
  <c r="AA22" i="13"/>
  <c r="S15" i="14"/>
  <c r="K18" i="14"/>
  <c r="K17" i="13"/>
  <c r="AA18" i="14"/>
  <c r="AA17" i="13"/>
  <c r="D9" i="14"/>
  <c r="D9" i="13"/>
  <c r="D27" i="13"/>
  <c r="D8" i="13"/>
  <c r="D22" i="13"/>
  <c r="D16" i="14"/>
  <c r="D6" i="14"/>
  <c r="D7" i="13"/>
  <c r="C6" i="13"/>
  <c r="C12" i="14"/>
  <c r="C18" i="13"/>
  <c r="C27" i="13"/>
  <c r="N17" i="14"/>
  <c r="N5" i="13"/>
  <c r="X17" i="14"/>
  <c r="X5" i="13"/>
  <c r="Z4" i="14"/>
  <c r="Z19" i="13"/>
  <c r="C11" i="13"/>
  <c r="C11" i="14"/>
  <c r="C26" i="13"/>
  <c r="V10" i="14"/>
  <c r="V29" i="13"/>
  <c r="C5" i="14"/>
  <c r="C14" i="13"/>
  <c r="C14" i="14"/>
  <c r="C20" i="13"/>
  <c r="C12" i="13"/>
  <c r="C7" i="13"/>
  <c r="V14" i="14"/>
  <c r="V20" i="13"/>
  <c r="V17" i="14"/>
  <c r="V5" i="13"/>
  <c r="C13" i="14"/>
  <c r="C21" i="13"/>
  <c r="V4" i="14"/>
  <c r="V19" i="13"/>
  <c r="I6" i="13"/>
  <c r="P29" i="13"/>
  <c r="P10" i="14"/>
  <c r="X4" i="14"/>
  <c r="X19" i="13"/>
  <c r="H14" i="14"/>
  <c r="H20" i="13"/>
  <c r="Q6" i="13"/>
  <c r="Z10" i="14"/>
  <c r="Z29" i="13"/>
  <c r="J17" i="14"/>
  <c r="J5" i="13"/>
  <c r="Y5" i="14"/>
  <c r="Y14" i="13"/>
  <c r="I11" i="13"/>
  <c r="L10" i="14"/>
  <c r="L29" i="13"/>
  <c r="T4" i="14"/>
  <c r="T19" i="13"/>
  <c r="Y4" i="13"/>
  <c r="K10" i="14"/>
  <c r="K29" i="13"/>
  <c r="AA10" i="14"/>
  <c r="AA29" i="13"/>
  <c r="S4" i="14"/>
  <c r="S19" i="13"/>
  <c r="K17" i="14"/>
  <c r="K5" i="13"/>
  <c r="AA17" i="14"/>
  <c r="AA5" i="13"/>
  <c r="S14" i="14"/>
  <c r="S20" i="13"/>
  <c r="S5" i="14"/>
  <c r="S14" i="13"/>
  <c r="AA13" i="14"/>
  <c r="AA21" i="13"/>
  <c r="K4" i="13"/>
  <c r="S6" i="13"/>
  <c r="AA24" i="13"/>
  <c r="K12" i="13"/>
  <c r="I16" i="13"/>
  <c r="U5" i="14"/>
  <c r="U14" i="13"/>
  <c r="E25" i="13"/>
  <c r="U6" i="13"/>
  <c r="E11" i="13"/>
  <c r="I10" i="14"/>
  <c r="I29" i="13"/>
  <c r="Y29" i="13"/>
  <c r="Y10" i="14"/>
  <c r="Q4" i="14"/>
  <c r="Q19" i="13"/>
  <c r="I17" i="14"/>
  <c r="I5" i="13"/>
  <c r="Y17" i="14"/>
  <c r="Y5" i="13"/>
  <c r="Q14" i="14"/>
  <c r="Q20" i="13"/>
  <c r="O5" i="14"/>
  <c r="O14" i="13"/>
  <c r="O6" i="13"/>
  <c r="Y13" i="13"/>
  <c r="F5" i="14"/>
  <c r="F14" i="13"/>
  <c r="V5" i="14"/>
  <c r="V14" i="13"/>
  <c r="N13" i="14"/>
  <c r="N21" i="13"/>
  <c r="F25" i="13"/>
  <c r="V25" i="13"/>
  <c r="N4" i="13"/>
  <c r="F6" i="13"/>
  <c r="V6" i="13"/>
  <c r="N24" i="13"/>
  <c r="F11" i="13"/>
  <c r="V11" i="13"/>
  <c r="N12" i="13"/>
  <c r="F13" i="13"/>
  <c r="V13" i="13"/>
  <c r="N16" i="13"/>
  <c r="F8" i="13"/>
  <c r="V8" i="13"/>
  <c r="L15" i="14"/>
  <c r="O13" i="13"/>
  <c r="O8" i="13"/>
  <c r="H12" i="14"/>
  <c r="H18" i="13"/>
  <c r="T5" i="14"/>
  <c r="T14" i="13"/>
  <c r="L13" i="14"/>
  <c r="L21" i="13"/>
  <c r="T25" i="13"/>
  <c r="L4" i="13"/>
  <c r="T6" i="13"/>
  <c r="L24" i="13"/>
  <c r="T11" i="13"/>
  <c r="L12" i="13"/>
  <c r="T13" i="13"/>
  <c r="L16" i="13"/>
  <c r="T8" i="13"/>
  <c r="T6" i="14"/>
  <c r="T7" i="13"/>
  <c r="I12" i="14"/>
  <c r="I18" i="13"/>
  <c r="U18" i="14"/>
  <c r="U17" i="13"/>
  <c r="P27" i="13"/>
  <c r="K8" i="14"/>
  <c r="K15" i="13"/>
  <c r="T16" i="14"/>
  <c r="T22" i="13"/>
  <c r="Y12" i="14"/>
  <c r="Y18" i="13"/>
  <c r="S27" i="13"/>
  <c r="P12" i="14"/>
  <c r="P18" i="13"/>
  <c r="L6" i="14"/>
  <c r="L7" i="13"/>
  <c r="I27" i="13"/>
  <c r="H9" i="14"/>
  <c r="H9" i="13"/>
  <c r="U11" i="14"/>
  <c r="U26" i="13"/>
  <c r="P9" i="13"/>
  <c r="P9" i="14"/>
  <c r="X6" i="14"/>
  <c r="X7" i="13"/>
  <c r="H16" i="14"/>
  <c r="H22" i="13"/>
  <c r="P15" i="14"/>
  <c r="X18" i="14"/>
  <c r="X17" i="13"/>
  <c r="N27" i="13"/>
  <c r="F12" i="14"/>
  <c r="F18" i="13"/>
  <c r="V12" i="14"/>
  <c r="V18" i="13"/>
  <c r="N8" i="14"/>
  <c r="N15" i="13"/>
  <c r="K9" i="14"/>
  <c r="K9" i="13"/>
  <c r="Q6" i="14"/>
  <c r="Q7" i="13"/>
  <c r="Y11" i="14"/>
  <c r="Y26" i="13"/>
  <c r="I15" i="14"/>
  <c r="Q18" i="14"/>
  <c r="Q17" i="13"/>
  <c r="F9" i="13"/>
  <c r="F9" i="14"/>
  <c r="V9" i="14"/>
  <c r="V9" i="13"/>
  <c r="N6" i="14"/>
  <c r="N7" i="13"/>
  <c r="F11" i="14"/>
  <c r="F26" i="13"/>
  <c r="V11" i="14"/>
  <c r="V26" i="13"/>
  <c r="N22" i="13"/>
  <c r="N16" i="14"/>
  <c r="F15" i="14"/>
  <c r="V15" i="14"/>
  <c r="N18" i="14"/>
  <c r="N17" i="13"/>
  <c r="O6" i="14"/>
  <c r="O7" i="13"/>
  <c r="O16" i="14"/>
  <c r="O22" i="13"/>
  <c r="O18" i="14"/>
  <c r="O17" i="13"/>
  <c r="D17" i="14"/>
  <c r="D5" i="13"/>
  <c r="D13" i="14"/>
  <c r="D21" i="13"/>
  <c r="D4" i="13"/>
  <c r="D4" i="14"/>
  <c r="D19" i="13"/>
  <c r="D25" i="13"/>
  <c r="C8" i="13"/>
  <c r="N10" i="14"/>
  <c r="N29" i="13"/>
  <c r="H10" i="14"/>
  <c r="H29" i="13"/>
  <c r="E16" i="13"/>
  <c r="Y6" i="13"/>
  <c r="C10" i="14"/>
  <c r="C29" i="13"/>
  <c r="N14" i="14"/>
  <c r="N20" i="13"/>
  <c r="C15" i="14"/>
  <c r="F17" i="14"/>
  <c r="F5" i="13"/>
  <c r="C18" i="14"/>
  <c r="C17" i="13"/>
  <c r="C19" i="13"/>
  <c r="C24" i="13"/>
  <c r="C8" i="14"/>
  <c r="C15" i="13"/>
  <c r="F14" i="14"/>
  <c r="F20" i="13"/>
  <c r="X10" i="14"/>
  <c r="X29" i="13"/>
  <c r="H17" i="14"/>
  <c r="H5" i="13"/>
  <c r="P14" i="14"/>
  <c r="P20" i="13"/>
  <c r="Q5" i="14"/>
  <c r="Q14" i="13"/>
  <c r="Y24" i="13"/>
  <c r="J4" i="14"/>
  <c r="J19" i="13"/>
  <c r="Z14" i="14"/>
  <c r="Z20" i="13"/>
  <c r="I25" i="13"/>
  <c r="Q12" i="13"/>
  <c r="T29" i="13"/>
  <c r="T10" i="14"/>
  <c r="L14" i="14"/>
  <c r="L20" i="13"/>
  <c r="I24" i="13"/>
  <c r="K27" i="13"/>
  <c r="O10" i="14"/>
  <c r="O29" i="13"/>
  <c r="O17" i="14"/>
  <c r="O5" i="13"/>
  <c r="AA5" i="14"/>
  <c r="AA14" i="13"/>
  <c r="K25" i="13"/>
  <c r="S4" i="13"/>
  <c r="AA6" i="13"/>
  <c r="K11" i="13"/>
  <c r="S12" i="13"/>
  <c r="Y16" i="13"/>
  <c r="E13" i="14"/>
  <c r="E21" i="13"/>
  <c r="U4" i="13"/>
  <c r="E24" i="13"/>
  <c r="U12" i="13"/>
  <c r="E8" i="13"/>
  <c r="E19" i="13"/>
  <c r="E4" i="14"/>
  <c r="U4" i="14"/>
  <c r="U19" i="13"/>
  <c r="E14" i="14"/>
  <c r="E20" i="13"/>
  <c r="U14" i="14"/>
  <c r="U20" i="13"/>
  <c r="O4" i="13"/>
  <c r="O12" i="13"/>
  <c r="Q16" i="13"/>
  <c r="J5" i="14"/>
  <c r="J14" i="13"/>
  <c r="Z5" i="14"/>
  <c r="Z14" i="13"/>
  <c r="J25" i="13"/>
  <c r="Z25" i="13"/>
  <c r="J6" i="13"/>
  <c r="Z6" i="13"/>
  <c r="J11" i="13"/>
  <c r="Z11" i="13"/>
  <c r="J13" i="13"/>
  <c r="Z13" i="13"/>
  <c r="J8" i="13"/>
  <c r="Z8" i="13"/>
  <c r="S13" i="13"/>
  <c r="K16" i="13"/>
  <c r="AA16" i="13"/>
  <c r="S8" i="13"/>
  <c r="L9" i="14"/>
  <c r="L9" i="13"/>
  <c r="H5" i="14"/>
  <c r="H14" i="13"/>
  <c r="X5" i="14"/>
  <c r="X14" i="13"/>
  <c r="P13" i="14"/>
  <c r="P21" i="13"/>
  <c r="H25" i="13"/>
  <c r="X25" i="13"/>
  <c r="P4" i="13"/>
  <c r="H6" i="13"/>
  <c r="X6" i="13"/>
  <c r="P24" i="13"/>
  <c r="H11" i="13"/>
  <c r="X11" i="13"/>
  <c r="P12" i="13"/>
  <c r="H13" i="13"/>
  <c r="X13" i="13"/>
  <c r="P16" i="13"/>
  <c r="H8" i="13"/>
  <c r="X8" i="13"/>
  <c r="T12" i="14"/>
  <c r="T18" i="13"/>
  <c r="U6" i="14"/>
  <c r="U7" i="13"/>
  <c r="AA27" i="13"/>
  <c r="Y8" i="14"/>
  <c r="Y15" i="13"/>
  <c r="Q27" i="13"/>
  <c r="L8" i="14"/>
  <c r="L15" i="13"/>
  <c r="U16" i="14"/>
  <c r="U22" i="13"/>
  <c r="X27" i="13"/>
  <c r="U18" i="13"/>
  <c r="U12" i="14"/>
  <c r="T8" i="14"/>
  <c r="T15" i="13"/>
  <c r="T15" i="14"/>
  <c r="O27" i="13"/>
  <c r="L12" i="14"/>
  <c r="L18" i="13"/>
  <c r="I8" i="14"/>
  <c r="I15" i="13"/>
  <c r="U9" i="14"/>
  <c r="U9" i="13"/>
  <c r="X9" i="14"/>
  <c r="X9" i="13"/>
  <c r="H11" i="14"/>
  <c r="H26" i="13"/>
  <c r="P16" i="14"/>
  <c r="P22" i="13"/>
  <c r="X15" i="14"/>
  <c r="J12" i="14"/>
  <c r="J18" i="13"/>
  <c r="Z12" i="14"/>
  <c r="Z18" i="13"/>
  <c r="S8" i="14"/>
  <c r="S15" i="13"/>
  <c r="Q9" i="14"/>
  <c r="Q9" i="13"/>
  <c r="Y6" i="14"/>
  <c r="Y7" i="13"/>
  <c r="I16" i="14"/>
  <c r="I22" i="13"/>
  <c r="Q15" i="14"/>
  <c r="Y18" i="14"/>
  <c r="Y17" i="13"/>
  <c r="J9" i="14"/>
  <c r="J9" i="13"/>
  <c r="Z9" i="14"/>
  <c r="Z9" i="13"/>
  <c r="J11" i="14"/>
  <c r="J26" i="13"/>
  <c r="Z11" i="14"/>
  <c r="Z26" i="13"/>
  <c r="J15" i="14"/>
  <c r="Z15" i="14"/>
  <c r="AA9" i="14"/>
  <c r="AA9" i="13"/>
  <c r="S7" i="13"/>
  <c r="S6" i="14"/>
  <c r="K11" i="14"/>
  <c r="K26" i="13"/>
  <c r="AA11" i="14"/>
  <c r="AA26" i="13"/>
  <c r="S16" i="14"/>
  <c r="S22" i="13"/>
  <c r="K15" i="14"/>
  <c r="AA15" i="14"/>
  <c r="S18" i="14"/>
  <c r="S17" i="13"/>
  <c r="D16" i="13"/>
  <c r="D5" i="14"/>
  <c r="D14" i="13"/>
  <c r="D24" i="13"/>
  <c r="D18" i="13"/>
  <c r="D14" i="14"/>
  <c r="D20" i="13"/>
  <c r="C4" i="13"/>
  <c r="Y11" i="13"/>
  <c r="Y25" i="13"/>
  <c r="P4" i="14"/>
  <c r="P19" i="13"/>
  <c r="J14" i="14"/>
  <c r="J20" i="13"/>
  <c r="C17" i="14"/>
  <c r="C5" i="13"/>
  <c r="C9" i="14"/>
  <c r="C9" i="13"/>
  <c r="C13" i="13"/>
  <c r="I5" i="14"/>
  <c r="I14" i="13"/>
  <c r="C25" i="13"/>
  <c r="F4" i="14"/>
  <c r="F19" i="13"/>
  <c r="Q13" i="14"/>
  <c r="Q21" i="13"/>
  <c r="F29" i="13"/>
  <c r="F10" i="14"/>
  <c r="C16" i="13"/>
  <c r="C16" i="14"/>
  <c r="C22" i="13"/>
  <c r="H19" i="13"/>
  <c r="H4" i="14"/>
  <c r="P17" i="14"/>
  <c r="P5" i="13"/>
  <c r="X14" i="14"/>
  <c r="X20" i="13"/>
  <c r="Y13" i="14"/>
  <c r="Y21" i="13"/>
  <c r="I12" i="13"/>
  <c r="J10" i="14"/>
  <c r="J29" i="13"/>
  <c r="Z17" i="14"/>
  <c r="Z5" i="13"/>
  <c r="Q4" i="13"/>
  <c r="U16" i="13"/>
  <c r="L17" i="14"/>
  <c r="L5" i="13"/>
  <c r="T14" i="14"/>
  <c r="T20" i="13"/>
  <c r="I13" i="14"/>
  <c r="I21" i="13"/>
  <c r="Q11" i="13"/>
  <c r="S10" i="14"/>
  <c r="S29" i="13"/>
  <c r="K4" i="14"/>
  <c r="K19" i="13"/>
  <c r="AA4" i="14"/>
  <c r="AA19" i="13"/>
  <c r="S17" i="14"/>
  <c r="S5" i="13"/>
  <c r="K14" i="14"/>
  <c r="K20" i="13"/>
  <c r="AA14" i="14"/>
  <c r="AA20" i="13"/>
  <c r="K13" i="14"/>
  <c r="K21" i="13"/>
  <c r="S25" i="13"/>
  <c r="AA4" i="13"/>
  <c r="K24" i="13"/>
  <c r="S11" i="13"/>
  <c r="AA12" i="13"/>
  <c r="Q8" i="13"/>
  <c r="E8" i="14"/>
  <c r="E15" i="13"/>
  <c r="E5" i="14"/>
  <c r="E14" i="13"/>
  <c r="U25" i="13"/>
  <c r="E6" i="13"/>
  <c r="U11" i="13"/>
  <c r="E13" i="13"/>
  <c r="U8" i="13"/>
  <c r="Q10" i="14"/>
  <c r="Q29" i="13"/>
  <c r="I4" i="14"/>
  <c r="I19" i="13"/>
  <c r="Y4" i="14"/>
  <c r="Y19" i="13"/>
  <c r="Q17" i="14"/>
  <c r="Q5" i="13"/>
  <c r="I14" i="14"/>
  <c r="I20" i="13"/>
  <c r="Y14" i="14"/>
  <c r="Y20" i="13"/>
  <c r="O25" i="13"/>
  <c r="O11" i="13"/>
  <c r="I8" i="13"/>
  <c r="N5" i="14"/>
  <c r="N14" i="13"/>
  <c r="F13" i="14"/>
  <c r="F21" i="13"/>
  <c r="V13" i="14"/>
  <c r="V21" i="13"/>
  <c r="N25" i="13"/>
  <c r="F4" i="13"/>
  <c r="V4" i="13"/>
  <c r="N6" i="13"/>
  <c r="F24" i="13"/>
  <c r="V24" i="13"/>
  <c r="N11" i="13"/>
  <c r="F12" i="13"/>
  <c r="V12" i="13"/>
  <c r="N13" i="13"/>
  <c r="F16" i="13"/>
  <c r="V16" i="13"/>
  <c r="N8" i="13"/>
  <c r="U27" i="13"/>
  <c r="O16" i="13"/>
  <c r="T18" i="14"/>
  <c r="T17" i="13"/>
  <c r="L5" i="14"/>
  <c r="L14" i="13"/>
  <c r="T13" i="14"/>
  <c r="T21" i="13"/>
  <c r="L25" i="13"/>
  <c r="T4" i="13"/>
  <c r="L6" i="13"/>
  <c r="T24" i="13"/>
  <c r="L11" i="13"/>
  <c r="T12" i="13"/>
  <c r="L13" i="13"/>
  <c r="T16" i="13"/>
  <c r="L8" i="13"/>
  <c r="L27" i="13"/>
  <c r="E16" i="14"/>
  <c r="E22" i="13"/>
  <c r="AA8" i="14"/>
  <c r="AA15" i="13"/>
  <c r="E18" i="14"/>
  <c r="E17" i="13"/>
  <c r="H27" i="13"/>
  <c r="E12" i="14"/>
  <c r="E18" i="13"/>
  <c r="AA12" i="14"/>
  <c r="AA18" i="13"/>
  <c r="T11" i="14"/>
  <c r="T26" i="13"/>
  <c r="L18" i="14"/>
  <c r="L17" i="13"/>
  <c r="T27" i="13"/>
  <c r="Q12" i="14"/>
  <c r="Q18" i="13"/>
  <c r="O8" i="14"/>
  <c r="O15" i="13"/>
  <c r="E15" i="14"/>
  <c r="H6" i="14"/>
  <c r="H7" i="13"/>
  <c r="P11" i="14"/>
  <c r="P26" i="13"/>
  <c r="X16" i="14"/>
  <c r="X22" i="13"/>
  <c r="H18" i="14"/>
  <c r="H17" i="13"/>
  <c r="F27" i="13"/>
  <c r="V27" i="13"/>
  <c r="N12" i="14"/>
  <c r="N18" i="13"/>
  <c r="F8" i="14"/>
  <c r="F15" i="13"/>
  <c r="X8" i="14"/>
  <c r="X15" i="13"/>
  <c r="Y9" i="14"/>
  <c r="Y9" i="13"/>
  <c r="I11" i="14"/>
  <c r="I26" i="13"/>
  <c r="Q16" i="14"/>
  <c r="Q22" i="13"/>
  <c r="Y15" i="14"/>
  <c r="V8" i="14"/>
  <c r="V15" i="13"/>
  <c r="N9" i="14"/>
  <c r="N9" i="13"/>
  <c r="F6" i="14"/>
  <c r="F7" i="13"/>
  <c r="V6" i="14"/>
  <c r="V7" i="13"/>
  <c r="N11" i="14"/>
  <c r="N26" i="13"/>
  <c r="F16" i="14"/>
  <c r="F22" i="13"/>
  <c r="V16" i="14"/>
  <c r="V22" i="13"/>
  <c r="N15" i="14"/>
  <c r="F18" i="14"/>
  <c r="F17" i="13"/>
  <c r="V18" i="14"/>
  <c r="V17" i="13"/>
  <c r="O9" i="14"/>
  <c r="O9" i="13"/>
  <c r="O11" i="14"/>
  <c r="O26" i="13"/>
  <c r="O15" i="14"/>
  <c r="D10" i="14"/>
  <c r="D29" i="13"/>
  <c r="D15" i="13"/>
  <c r="D8" i="14"/>
  <c r="D11" i="13"/>
  <c r="D18" i="14"/>
  <c r="D17" i="13"/>
  <c r="D12" i="13"/>
  <c r="D15" i="14"/>
  <c r="D11" i="14"/>
  <c r="D26" i="13"/>
  <c r="D13" i="13"/>
  <c r="D6" i="13"/>
  <c r="C6" i="10"/>
  <c r="U6" i="10"/>
  <c r="J6" i="10"/>
  <c r="Z6" i="10"/>
  <c r="S6" i="10"/>
  <c r="I6" i="10"/>
  <c r="Y6" i="10"/>
  <c r="N6" i="10"/>
  <c r="H6" i="10"/>
  <c r="K6" i="10"/>
  <c r="AA6" i="10"/>
  <c r="L6" i="10"/>
  <c r="X6" i="10"/>
  <c r="Q6" i="10"/>
  <c r="F6" i="10"/>
  <c r="V6" i="10"/>
  <c r="O6" i="10"/>
  <c r="E6" i="10"/>
  <c r="G18" i="10" l="1"/>
  <c r="R13" i="10"/>
  <c r="W21" i="10"/>
  <c r="M18" i="10"/>
  <c r="R20" i="10"/>
  <c r="R18" i="10"/>
  <c r="R21" i="10"/>
  <c r="R15" i="10"/>
  <c r="R19" i="10"/>
  <c r="R12" i="10"/>
  <c r="R17" i="10"/>
  <c r="M14" i="10"/>
  <c r="R16" i="10"/>
  <c r="R14" i="10"/>
  <c r="M20" i="10"/>
  <c r="G14" i="10"/>
  <c r="AB17" i="10"/>
  <c r="W16" i="10"/>
  <c r="M17" i="10"/>
  <c r="G19" i="10"/>
  <c r="AB18" i="10"/>
  <c r="G16" i="10"/>
  <c r="W18" i="10"/>
  <c r="G21" i="10"/>
  <c r="AB21" i="10"/>
  <c r="AB16" i="10"/>
  <c r="W17" i="10"/>
  <c r="AB13" i="10"/>
  <c r="W13" i="10"/>
  <c r="AB15" i="10"/>
  <c r="G17" i="10"/>
  <c r="G13" i="10"/>
  <c r="M21" i="10"/>
  <c r="AB19" i="10"/>
  <c r="AB14" i="10"/>
  <c r="W15" i="10"/>
  <c r="M19" i="10"/>
  <c r="W20" i="10"/>
  <c r="M16" i="10"/>
  <c r="M12" i="10"/>
  <c r="M13" i="10"/>
  <c r="G20" i="10"/>
  <c r="M15" i="10"/>
  <c r="W12" i="10"/>
  <c r="AB12" i="10"/>
  <c r="AB20" i="10"/>
  <c r="W14" i="10"/>
  <c r="G15" i="10"/>
  <c r="W19" i="10"/>
  <c r="G12" i="10"/>
  <c r="AB17" i="17"/>
  <c r="W25" i="17"/>
  <c r="R25" i="17"/>
  <c r="G25" i="17"/>
  <c r="M26" i="17"/>
  <c r="R26" i="22"/>
  <c r="W26" i="22"/>
  <c r="G26" i="22"/>
  <c r="M26" i="22"/>
  <c r="AB25" i="22"/>
  <c r="R5" i="17"/>
  <c r="AB19" i="17"/>
  <c r="G7" i="17"/>
  <c r="M23" i="17"/>
  <c r="R23" i="17"/>
  <c r="AB18" i="17"/>
  <c r="W7" i="17"/>
  <c r="M7" i="17"/>
  <c r="R7" i="17"/>
  <c r="G5" i="17"/>
  <c r="W5" i="17"/>
  <c r="M5" i="17"/>
  <c r="G23" i="17"/>
  <c r="W23" i="17"/>
  <c r="W10" i="15"/>
  <c r="AB29" i="15"/>
  <c r="R10" i="15"/>
  <c r="G10" i="15"/>
  <c r="M10" i="15"/>
  <c r="M12" i="17"/>
  <c r="M4" i="17"/>
  <c r="M31" i="17"/>
  <c r="M15" i="17"/>
  <c r="M16" i="17"/>
  <c r="M22" i="17"/>
  <c r="M29" i="17"/>
  <c r="M8" i="17"/>
  <c r="M18" i="17"/>
  <c r="M9" i="17"/>
  <c r="W21" i="17"/>
  <c r="W4" i="17"/>
  <c r="W26" i="17"/>
  <c r="W24" i="17"/>
  <c r="W30" i="17"/>
  <c r="W29" i="17"/>
  <c r="R12" i="17"/>
  <c r="R16" i="17"/>
  <c r="W28" i="17"/>
  <c r="W15" i="17"/>
  <c r="M20" i="17"/>
  <c r="M13" i="17"/>
  <c r="W9" i="17"/>
  <c r="M25" i="17"/>
  <c r="W10" i="17"/>
  <c r="R22" i="17"/>
  <c r="W27" i="17"/>
  <c r="M11" i="17"/>
  <c r="M24" i="17"/>
  <c r="M19" i="17"/>
  <c r="M10" i="12"/>
  <c r="R5" i="12"/>
  <c r="R18" i="17"/>
  <c r="R31" i="17"/>
  <c r="M17" i="17"/>
  <c r="M10" i="17"/>
  <c r="W22" i="20"/>
  <c r="W6" i="20"/>
  <c r="W16" i="20"/>
  <c r="AB17" i="20"/>
  <c r="AB16" i="20"/>
  <c r="AB15" i="20"/>
  <c r="M22" i="20"/>
  <c r="M16" i="20"/>
  <c r="M6" i="20"/>
  <c r="G22" i="20"/>
  <c r="G16" i="20"/>
  <c r="G6" i="20"/>
  <c r="R6" i="20"/>
  <c r="R22" i="20"/>
  <c r="R16" i="20"/>
  <c r="G10" i="12"/>
  <c r="M30" i="17"/>
  <c r="M9" i="12"/>
  <c r="C4" i="14"/>
  <c r="G5" i="12"/>
  <c r="M12" i="12"/>
  <c r="G17" i="17"/>
  <c r="G31" i="17"/>
  <c r="G26" i="17"/>
  <c r="G29" i="17"/>
  <c r="W6" i="12"/>
  <c r="R12" i="12"/>
  <c r="G11" i="12"/>
  <c r="M11" i="12"/>
  <c r="AB5" i="12"/>
  <c r="R10" i="17"/>
  <c r="R28" i="17"/>
  <c r="R6" i="17"/>
  <c r="AB9" i="12"/>
  <c r="M7" i="12"/>
  <c r="R10" i="12"/>
  <c r="M5" i="12"/>
  <c r="R7" i="12"/>
  <c r="G18" i="17"/>
  <c r="W7" i="12"/>
  <c r="M13" i="12"/>
  <c r="AB10" i="12"/>
  <c r="M4" i="12"/>
  <c r="M8" i="12"/>
  <c r="G16" i="17"/>
  <c r="R14" i="17"/>
  <c r="G30" i="17"/>
  <c r="G27" i="17"/>
  <c r="R20" i="17"/>
  <c r="M6" i="12"/>
  <c r="G21" i="17"/>
  <c r="G24" i="17"/>
  <c r="G15" i="17"/>
  <c r="G28" i="17"/>
  <c r="G14" i="17"/>
  <c r="G9" i="17"/>
  <c r="G4" i="17"/>
  <c r="G12" i="17"/>
  <c r="G22" i="17"/>
  <c r="R26" i="17"/>
  <c r="R13" i="17"/>
  <c r="W6" i="17"/>
  <c r="R15" i="17"/>
  <c r="G10" i="17"/>
  <c r="M21" i="17"/>
  <c r="W22" i="17"/>
  <c r="W18" i="17"/>
  <c r="R30" i="17"/>
  <c r="R4" i="17"/>
  <c r="M27" i="17"/>
  <c r="G6" i="17"/>
  <c r="W14" i="17"/>
  <c r="W12" i="17"/>
  <c r="R9" i="17"/>
  <c r="W16" i="17"/>
  <c r="W20" i="17"/>
  <c r="W11" i="17"/>
  <c r="W13" i="17"/>
  <c r="R8" i="17"/>
  <c r="G19" i="17"/>
  <c r="G8" i="17"/>
  <c r="R21" i="17"/>
  <c r="R24" i="17"/>
  <c r="R17" i="17"/>
  <c r="W17" i="17"/>
  <c r="R27" i="17"/>
  <c r="W8" i="17"/>
  <c r="R29" i="17"/>
  <c r="M14" i="17"/>
  <c r="M28" i="17"/>
  <c r="G20" i="17"/>
  <c r="G11" i="17"/>
  <c r="G13" i="17"/>
  <c r="R19" i="17"/>
  <c r="M6" i="17"/>
  <c r="R11" i="17"/>
  <c r="W31" i="17"/>
  <c r="W19" i="17"/>
  <c r="C2" i="16"/>
  <c r="C2" i="12"/>
  <c r="AB12" i="12"/>
  <c r="W4" i="12"/>
  <c r="G12" i="12"/>
  <c r="R9" i="12"/>
  <c r="W10" i="12"/>
  <c r="G13" i="12"/>
  <c r="G9" i="12"/>
  <c r="W9" i="12"/>
  <c r="D12" i="14"/>
  <c r="D4" i="22"/>
  <c r="G7" i="12"/>
  <c r="R13" i="12"/>
  <c r="W12" i="12"/>
  <c r="W8" i="12"/>
  <c r="AB4" i="12"/>
  <c r="G6" i="12"/>
  <c r="W13" i="12"/>
  <c r="R6" i="12"/>
  <c r="AB6" i="12"/>
  <c r="G4" i="12"/>
  <c r="G8" i="12"/>
  <c r="R4" i="12"/>
  <c r="AB13" i="12"/>
  <c r="R8" i="12"/>
  <c r="AB11" i="12"/>
  <c r="AB7" i="12"/>
  <c r="AB8" i="12"/>
  <c r="W11" i="12"/>
  <c r="W5" i="12"/>
  <c r="R11" i="12"/>
  <c r="W27" i="22"/>
  <c r="W29" i="22"/>
  <c r="R29" i="22"/>
  <c r="G29" i="22"/>
  <c r="AB13" i="22"/>
  <c r="R27" i="22"/>
  <c r="G27" i="22"/>
  <c r="AB14" i="22"/>
  <c r="M29" i="22"/>
  <c r="M27" i="22"/>
  <c r="G7" i="14"/>
  <c r="M7" i="14"/>
  <c r="AB11" i="14"/>
  <c r="W7" i="14"/>
  <c r="R7" i="14"/>
  <c r="W10" i="13"/>
  <c r="W28" i="13"/>
  <c r="W23" i="13"/>
  <c r="AB14" i="13"/>
  <c r="AB15" i="13"/>
  <c r="M28" i="13"/>
  <c r="M23" i="13"/>
  <c r="M10" i="13"/>
  <c r="G10" i="13"/>
  <c r="G23" i="13"/>
  <c r="G28" i="13"/>
  <c r="R28" i="13"/>
  <c r="R10" i="13"/>
  <c r="R23" i="13"/>
  <c r="D23" i="15"/>
  <c r="C2" i="14"/>
  <c r="AB21" i="20"/>
  <c r="R20" i="22"/>
  <c r="W12" i="22"/>
  <c r="M4" i="22"/>
  <c r="AB12" i="22"/>
  <c r="M11" i="16"/>
  <c r="M9" i="16"/>
  <c r="W17" i="16"/>
  <c r="AB15" i="16"/>
  <c r="W22" i="16"/>
  <c r="AB20" i="16"/>
  <c r="AB25" i="16"/>
  <c r="G16" i="16"/>
  <c r="R17" i="22"/>
  <c r="AB25" i="21"/>
  <c r="G5" i="20"/>
  <c r="AB20" i="22"/>
  <c r="R11" i="22"/>
  <c r="AB29" i="21"/>
  <c r="M18" i="22"/>
  <c r="W29" i="21"/>
  <c r="AB27" i="22"/>
  <c r="G25" i="22"/>
  <c r="AB12" i="16"/>
  <c r="W8" i="20"/>
  <c r="W18" i="20"/>
  <c r="W31" i="21"/>
  <c r="R19" i="22"/>
  <c r="R16" i="22"/>
  <c r="R18" i="22"/>
  <c r="AB6" i="16"/>
  <c r="W4" i="21"/>
  <c r="M28" i="22"/>
  <c r="M16" i="22"/>
  <c r="AB15" i="22"/>
  <c r="AB4" i="22"/>
  <c r="AB28" i="16"/>
  <c r="W4" i="20"/>
  <c r="M11" i="22"/>
  <c r="AB5" i="22"/>
  <c r="R8" i="19"/>
  <c r="AB18" i="21"/>
  <c r="G14" i="20"/>
  <c r="R8" i="21"/>
  <c r="AB7" i="20"/>
  <c r="M11" i="20"/>
  <c r="R6" i="22"/>
  <c r="M29" i="15"/>
  <c r="R9" i="16"/>
  <c r="R11" i="16"/>
  <c r="G9" i="16"/>
  <c r="G26" i="16"/>
  <c r="M26" i="16"/>
  <c r="W25" i="16"/>
  <c r="W28" i="16"/>
  <c r="M20" i="16"/>
  <c r="W24" i="16"/>
  <c r="G19" i="16"/>
  <c r="R19" i="19"/>
  <c r="M12" i="19"/>
  <c r="AB15" i="19"/>
  <c r="R21" i="20"/>
  <c r="M12" i="21"/>
  <c r="W19" i="22"/>
  <c r="G20" i="22"/>
  <c r="M13" i="22"/>
  <c r="G33" i="21"/>
  <c r="M8" i="22"/>
  <c r="W7" i="21"/>
  <c r="G18" i="19"/>
  <c r="M21" i="16"/>
  <c r="G4" i="16"/>
  <c r="G21" i="16"/>
  <c r="R12" i="16"/>
  <c r="M4" i="16"/>
  <c r="M22" i="16"/>
  <c r="AB31" i="16"/>
  <c r="AB27" i="16"/>
  <c r="AB23" i="16"/>
  <c r="AB13" i="16"/>
  <c r="AB9" i="16"/>
  <c r="AB19" i="16"/>
  <c r="M7" i="16"/>
  <c r="M10" i="16"/>
  <c r="M18" i="16"/>
  <c r="W15" i="16"/>
  <c r="G23" i="16"/>
  <c r="R5" i="16"/>
  <c r="R24" i="16"/>
  <c r="G11" i="16"/>
  <c r="AB29" i="19"/>
  <c r="W9" i="19"/>
  <c r="AB22" i="20"/>
  <c r="W18" i="19"/>
  <c r="G8" i="20"/>
  <c r="G16" i="21"/>
  <c r="AB24" i="21"/>
  <c r="M18" i="20"/>
  <c r="M12" i="20"/>
  <c r="W25" i="21"/>
  <c r="W17" i="22"/>
  <c r="M17" i="22"/>
  <c r="M17" i="19"/>
  <c r="M5" i="22"/>
  <c r="M20" i="22"/>
  <c r="G16" i="22"/>
  <c r="R10" i="20"/>
  <c r="G18" i="22"/>
  <c r="AB22" i="15"/>
  <c r="M7" i="15"/>
  <c r="M25" i="16"/>
  <c r="G7" i="16"/>
  <c r="M28" i="16"/>
  <c r="G25" i="16"/>
  <c r="G5" i="16"/>
  <c r="G5" i="19"/>
  <c r="R30" i="19"/>
  <c r="R18" i="20"/>
  <c r="G4" i="19"/>
  <c r="R12" i="19"/>
  <c r="AB28" i="19"/>
  <c r="G19" i="20"/>
  <c r="M9" i="21"/>
  <c r="M24" i="21"/>
  <c r="M19" i="20"/>
  <c r="M23" i="21"/>
  <c r="W30" i="21"/>
  <c r="W7" i="22"/>
  <c r="M6" i="22"/>
  <c r="M22" i="22"/>
  <c r="M25" i="22"/>
  <c r="G21" i="22"/>
  <c r="M9" i="22"/>
  <c r="G9" i="21"/>
  <c r="M4" i="19"/>
  <c r="AB11" i="21"/>
  <c r="W8" i="21"/>
  <c r="G7" i="21"/>
  <c r="M31" i="21"/>
  <c r="G4" i="22"/>
  <c r="W18" i="22"/>
  <c r="G9" i="22"/>
  <c r="R29" i="16"/>
  <c r="M31" i="16"/>
  <c r="R12" i="20"/>
  <c r="G9" i="20"/>
  <c r="W18" i="21"/>
  <c r="M27" i="21"/>
  <c r="AB6" i="20"/>
  <c r="M16" i="21"/>
  <c r="G12" i="20"/>
  <c r="R4" i="20"/>
  <c r="R14" i="21"/>
  <c r="M17" i="21"/>
  <c r="AB10" i="21"/>
  <c r="W15" i="20"/>
  <c r="W5" i="22"/>
  <c r="M21" i="22"/>
  <c r="G19" i="22"/>
  <c r="M24" i="22"/>
  <c r="M15" i="22"/>
  <c r="W24" i="22"/>
  <c r="M12" i="22"/>
  <c r="M21" i="15"/>
  <c r="R23" i="16"/>
  <c r="R16" i="16"/>
  <c r="R19" i="16"/>
  <c r="M27" i="16"/>
  <c r="W6" i="16"/>
  <c r="M16" i="16"/>
  <c r="AB26" i="16"/>
  <c r="AB18" i="16"/>
  <c r="AB10" i="16"/>
  <c r="AB4" i="16"/>
  <c r="M24" i="16"/>
  <c r="M8" i="16"/>
  <c r="W14" i="16"/>
  <c r="W9" i="16"/>
  <c r="AB11" i="16"/>
  <c r="W18" i="16"/>
  <c r="G29" i="16"/>
  <c r="W7" i="16"/>
  <c r="W12" i="16"/>
  <c r="G18" i="16"/>
  <c r="G12" i="16"/>
  <c r="W20" i="16"/>
  <c r="M13" i="16"/>
  <c r="G24" i="16"/>
  <c r="W12" i="19"/>
  <c r="W19" i="19"/>
  <c r="M8" i="19"/>
  <c r="AB10" i="19"/>
  <c r="R5" i="20"/>
  <c r="R15" i="20"/>
  <c r="R14" i="20"/>
  <c r="R11" i="20"/>
  <c r="W7" i="20"/>
  <c r="W21" i="20"/>
  <c r="M13" i="20"/>
  <c r="W12" i="20"/>
  <c r="W11" i="20"/>
  <c r="W21" i="21"/>
  <c r="W13" i="21"/>
  <c r="W26" i="21"/>
  <c r="M22" i="21"/>
  <c r="M11" i="21"/>
  <c r="M7" i="21"/>
  <c r="W5" i="21"/>
  <c r="M29" i="21"/>
  <c r="G5" i="21"/>
  <c r="AB30" i="21"/>
  <c r="M10" i="21"/>
  <c r="W14" i="21"/>
  <c r="R4" i="21"/>
  <c r="M30" i="21"/>
  <c r="M25" i="21"/>
  <c r="W11" i="21"/>
  <c r="W15" i="21"/>
  <c r="R18" i="21"/>
  <c r="G20" i="21"/>
  <c r="W20" i="21"/>
  <c r="G5" i="22"/>
  <c r="G17" i="22"/>
  <c r="G7" i="22"/>
  <c r="R5" i="22"/>
  <c r="R15" i="22"/>
  <c r="W11" i="22"/>
  <c r="G23" i="22"/>
  <c r="AB26" i="22"/>
  <c r="AB10" i="22"/>
  <c r="W23" i="22"/>
  <c r="W10" i="22"/>
  <c r="W28" i="22"/>
  <c r="W13" i="22"/>
  <c r="R21" i="22"/>
  <c r="R28" i="22"/>
  <c r="R24" i="22"/>
  <c r="R22" i="22"/>
  <c r="AB24" i="22"/>
  <c r="AB11" i="22"/>
  <c r="AB18" i="22"/>
  <c r="W8" i="22"/>
  <c r="AB19" i="22"/>
  <c r="G12" i="22"/>
  <c r="M14" i="22"/>
  <c r="R17" i="16"/>
  <c r="R27" i="16"/>
  <c r="R26" i="16"/>
  <c r="M14" i="16"/>
  <c r="M23" i="16"/>
  <c r="M12" i="16"/>
  <c r="AB24" i="16"/>
  <c r="AB16" i="16"/>
  <c r="AB8" i="16"/>
  <c r="M15" i="16"/>
  <c r="W13" i="16"/>
  <c r="G14" i="16"/>
  <c r="AB29" i="16"/>
  <c r="AB21" i="16"/>
  <c r="AB7" i="16"/>
  <c r="W27" i="16"/>
  <c r="G8" i="16"/>
  <c r="W8" i="16"/>
  <c r="W31" i="16"/>
  <c r="G28" i="16"/>
  <c r="G31" i="16"/>
  <c r="G30" i="16"/>
  <c r="W21" i="16"/>
  <c r="W19" i="16"/>
  <c r="G6" i="16"/>
  <c r="G22" i="16"/>
  <c r="R13" i="19"/>
  <c r="AB11" i="19"/>
  <c r="G31" i="19"/>
  <c r="G6" i="19"/>
  <c r="G13" i="19"/>
  <c r="M27" i="19"/>
  <c r="R8" i="20"/>
  <c r="R9" i="20"/>
  <c r="M17" i="20"/>
  <c r="R17" i="20"/>
  <c r="R20" i="20"/>
  <c r="AB18" i="20"/>
  <c r="W13" i="20"/>
  <c r="W17" i="20"/>
  <c r="W14" i="20"/>
  <c r="W20" i="20"/>
  <c r="W9" i="21"/>
  <c r="W22" i="21"/>
  <c r="G26" i="21"/>
  <c r="M26" i="21"/>
  <c r="M28" i="21"/>
  <c r="M5" i="21"/>
  <c r="W33" i="21"/>
  <c r="M21" i="21"/>
  <c r="AB23" i="21"/>
  <c r="W19" i="21"/>
  <c r="W24" i="21"/>
  <c r="M13" i="21"/>
  <c r="M33" i="21"/>
  <c r="M32" i="21"/>
  <c r="M19" i="21"/>
  <c r="W27" i="21"/>
  <c r="M15" i="21"/>
  <c r="M6" i="21"/>
  <c r="W12" i="21"/>
  <c r="W23" i="21"/>
  <c r="M20" i="21"/>
  <c r="W17" i="21"/>
  <c r="R17" i="21"/>
  <c r="W4" i="22"/>
  <c r="W22" i="22"/>
  <c r="W15" i="22"/>
  <c r="W14" i="22"/>
  <c r="R4" i="22"/>
  <c r="R7" i="22"/>
  <c r="W9" i="22"/>
  <c r="G24" i="22"/>
  <c r="AB23" i="22"/>
  <c r="AB6" i="22"/>
  <c r="M7" i="22"/>
  <c r="G6" i="22"/>
  <c r="G11" i="22"/>
  <c r="G10" i="22"/>
  <c r="G28" i="22"/>
  <c r="G13" i="22"/>
  <c r="R10" i="22"/>
  <c r="R25" i="22"/>
  <c r="R23" i="22"/>
  <c r="M19" i="22"/>
  <c r="M10" i="22"/>
  <c r="AB22" i="22"/>
  <c r="AB9" i="22"/>
  <c r="M23" i="22"/>
  <c r="R12" i="22"/>
  <c r="AB21" i="22"/>
  <c r="G8" i="22"/>
  <c r="R22" i="16"/>
  <c r="M19" i="16"/>
  <c r="W5" i="16"/>
  <c r="M17" i="16"/>
  <c r="M29" i="16"/>
  <c r="AB30" i="16"/>
  <c r="AB22" i="16"/>
  <c r="AB14" i="16"/>
  <c r="AB17" i="16"/>
  <c r="M5" i="16"/>
  <c r="M6" i="16"/>
  <c r="W4" i="16"/>
  <c r="W11" i="16"/>
  <c r="W26" i="16"/>
  <c r="G20" i="16"/>
  <c r="G13" i="16"/>
  <c r="G17" i="16"/>
  <c r="W23" i="16"/>
  <c r="G15" i="16"/>
  <c r="W10" i="16"/>
  <c r="G10" i="16"/>
  <c r="W30" i="16"/>
  <c r="W16" i="16"/>
  <c r="R28" i="19"/>
  <c r="M13" i="19"/>
  <c r="W24" i="19"/>
  <c r="R19" i="20"/>
  <c r="W19" i="20"/>
  <c r="W9" i="20"/>
  <c r="W10" i="20"/>
  <c r="W5" i="20"/>
  <c r="W16" i="21"/>
  <c r="G22" i="21"/>
  <c r="R31" i="21"/>
  <c r="M4" i="21"/>
  <c r="G8" i="21"/>
  <c r="G32" i="21"/>
  <c r="W28" i="21"/>
  <c r="W10" i="21"/>
  <c r="W6" i="21"/>
  <c r="M18" i="21"/>
  <c r="M8" i="21"/>
  <c r="M14" i="21"/>
  <c r="W32" i="21"/>
  <c r="G17" i="21"/>
  <c r="G22" i="22"/>
  <c r="G15" i="22"/>
  <c r="G14" i="22"/>
  <c r="R14" i="22"/>
  <c r="AB29" i="22"/>
  <c r="AB16" i="22"/>
  <c r="AB8" i="22"/>
  <c r="W6" i="22"/>
  <c r="W21" i="22"/>
  <c r="W20" i="22"/>
  <c r="W25" i="22"/>
  <c r="W16" i="22"/>
  <c r="R9" i="22"/>
  <c r="R13" i="22"/>
  <c r="AB28" i="22"/>
  <c r="AB17" i="22"/>
  <c r="AB7" i="22"/>
  <c r="R8" i="22"/>
  <c r="M21" i="19"/>
  <c r="M16" i="19"/>
  <c r="R18" i="15"/>
  <c r="M6" i="15"/>
  <c r="AB18" i="15"/>
  <c r="AB30" i="17"/>
  <c r="R6" i="16"/>
  <c r="W21" i="19"/>
  <c r="M31" i="19"/>
  <c r="G16" i="19"/>
  <c r="W31" i="19"/>
  <c r="AB17" i="19"/>
  <c r="AB27" i="19"/>
  <c r="R4" i="19"/>
  <c r="AB20" i="19"/>
  <c r="M29" i="19"/>
  <c r="G11" i="15"/>
  <c r="AB17" i="15"/>
  <c r="AB8" i="20"/>
  <c r="G24" i="19"/>
  <c r="W4" i="19"/>
  <c r="M19" i="19"/>
  <c r="W10" i="19"/>
  <c r="M26" i="19"/>
  <c r="M4" i="20"/>
  <c r="M8" i="20"/>
  <c r="R20" i="21"/>
  <c r="AB4" i="21"/>
  <c r="R7" i="20"/>
  <c r="M7" i="20"/>
  <c r="R7" i="21"/>
  <c r="R15" i="16"/>
  <c r="AB5" i="15"/>
  <c r="W11" i="15"/>
  <c r="R28" i="15"/>
  <c r="M27" i="15"/>
  <c r="R21" i="16"/>
  <c r="R31" i="16"/>
  <c r="R14" i="16"/>
  <c r="R25" i="16"/>
  <c r="R4" i="16"/>
  <c r="R28" i="16"/>
  <c r="R30" i="16"/>
  <c r="R13" i="16"/>
  <c r="R7" i="16"/>
  <c r="AB25" i="19"/>
  <c r="G12" i="19"/>
  <c r="G9" i="19"/>
  <c r="R21" i="19"/>
  <c r="W29" i="19"/>
  <c r="G19" i="19"/>
  <c r="M11" i="19"/>
  <c r="R18" i="19"/>
  <c r="R31" i="19"/>
  <c r="AB9" i="19"/>
  <c r="M24" i="19"/>
  <c r="AB22" i="19"/>
  <c r="R16" i="19"/>
  <c r="M30" i="19"/>
  <c r="M7" i="19"/>
  <c r="G25" i="19"/>
  <c r="AB26" i="19"/>
  <c r="G21" i="19"/>
  <c r="W26" i="19"/>
  <c r="R5" i="19"/>
  <c r="W30" i="19"/>
  <c r="M5" i="19"/>
  <c r="W27" i="19"/>
  <c r="M18" i="19"/>
  <c r="R25" i="19"/>
  <c r="AB6" i="19"/>
  <c r="W8" i="19"/>
  <c r="W23" i="19"/>
  <c r="W14" i="19"/>
  <c r="M22" i="19"/>
  <c r="M23" i="19"/>
  <c r="AB20" i="20"/>
  <c r="M21" i="20"/>
  <c r="R13" i="20"/>
  <c r="M15" i="20"/>
  <c r="G18" i="20"/>
  <c r="G13" i="20"/>
  <c r="AB5" i="20"/>
  <c r="G21" i="20"/>
  <c r="AB19" i="20"/>
  <c r="M14" i="20"/>
  <c r="G15" i="20"/>
  <c r="AB33" i="21"/>
  <c r="R15" i="21"/>
  <c r="AB26" i="21"/>
  <c r="R23" i="21"/>
  <c r="R25" i="21"/>
  <c r="AB19" i="21"/>
  <c r="AB9" i="21"/>
  <c r="G12" i="21"/>
  <c r="G30" i="21"/>
  <c r="R24" i="21"/>
  <c r="G25" i="21"/>
  <c r="AB28" i="21"/>
  <c r="G10" i="21"/>
  <c r="G6" i="21"/>
  <c r="G14" i="21"/>
  <c r="AB20" i="21"/>
  <c r="R12" i="21"/>
  <c r="AB16" i="21"/>
  <c r="AB8" i="21"/>
  <c r="R26" i="21"/>
  <c r="AB21" i="21"/>
  <c r="G27" i="21"/>
  <c r="G23" i="21"/>
  <c r="R5" i="21"/>
  <c r="AB17" i="21"/>
  <c r="W22" i="19"/>
  <c r="W17" i="19"/>
  <c r="R23" i="19"/>
  <c r="M9" i="19"/>
  <c r="G29" i="19"/>
  <c r="W11" i="19"/>
  <c r="W20" i="19"/>
  <c r="R6" i="19"/>
  <c r="R22" i="19"/>
  <c r="AB7" i="19"/>
  <c r="M10" i="19"/>
  <c r="AB18" i="19"/>
  <c r="M28" i="19"/>
  <c r="G10" i="19"/>
  <c r="W28" i="19"/>
  <c r="R17" i="19"/>
  <c r="G26" i="19"/>
  <c r="W16" i="19"/>
  <c r="G30" i="19"/>
  <c r="G27" i="19"/>
  <c r="AB12" i="19"/>
  <c r="R7" i="19"/>
  <c r="AB4" i="19"/>
  <c r="G8" i="19"/>
  <c r="W7" i="19"/>
  <c r="W25" i="19"/>
  <c r="AB21" i="19"/>
  <c r="M20" i="19"/>
  <c r="AB13" i="20"/>
  <c r="M20" i="20"/>
  <c r="G7" i="20"/>
  <c r="G20" i="20"/>
  <c r="AB4" i="20"/>
  <c r="M9" i="20"/>
  <c r="G17" i="20"/>
  <c r="AB14" i="20"/>
  <c r="AB10" i="20"/>
  <c r="M10" i="20"/>
  <c r="AB31" i="21"/>
  <c r="G21" i="21"/>
  <c r="R19" i="21"/>
  <c r="G13" i="21"/>
  <c r="G18" i="21"/>
  <c r="AB22" i="21"/>
  <c r="R30" i="21"/>
  <c r="R21" i="21"/>
  <c r="AB15" i="21"/>
  <c r="AB7" i="21"/>
  <c r="R6" i="21"/>
  <c r="G4" i="21"/>
  <c r="G15" i="21"/>
  <c r="R16" i="21"/>
  <c r="R11" i="21"/>
  <c r="R27" i="21"/>
  <c r="AB14" i="21"/>
  <c r="AB6" i="21"/>
  <c r="G28" i="21"/>
  <c r="R13" i="21"/>
  <c r="R18" i="16"/>
  <c r="R20" i="16"/>
  <c r="R10" i="16"/>
  <c r="AB31" i="19"/>
  <c r="G22" i="19"/>
  <c r="G17" i="19"/>
  <c r="R10" i="19"/>
  <c r="W5" i="19"/>
  <c r="R29" i="19"/>
  <c r="G11" i="19"/>
  <c r="G20" i="19"/>
  <c r="R27" i="19"/>
  <c r="R15" i="19"/>
  <c r="R24" i="19"/>
  <c r="M14" i="19"/>
  <c r="AB5" i="19"/>
  <c r="G14" i="19"/>
  <c r="R26" i="19"/>
  <c r="AB19" i="19"/>
  <c r="M6" i="19"/>
  <c r="G7" i="19"/>
  <c r="AB30" i="19"/>
  <c r="G28" i="19"/>
  <c r="R9" i="19"/>
  <c r="W6" i="19"/>
  <c r="AB14" i="19"/>
  <c r="R20" i="19"/>
  <c r="R14" i="19"/>
  <c r="M15" i="19"/>
  <c r="W15" i="19"/>
  <c r="AB16" i="19"/>
  <c r="G23" i="19"/>
  <c r="AB11" i="20"/>
  <c r="AB9" i="20"/>
  <c r="M5" i="20"/>
  <c r="G4" i="20"/>
  <c r="G10" i="20"/>
  <c r="G11" i="20"/>
  <c r="AB12" i="20"/>
  <c r="R10" i="21"/>
  <c r="R33" i="21"/>
  <c r="R32" i="21"/>
  <c r="AB13" i="21"/>
  <c r="AB5" i="21"/>
  <c r="R29" i="21"/>
  <c r="AB27" i="21"/>
  <c r="G31" i="21"/>
  <c r="AB32" i="21"/>
  <c r="G19" i="21"/>
  <c r="R9" i="21"/>
  <c r="G24" i="21"/>
  <c r="G29" i="21"/>
  <c r="R28" i="21"/>
  <c r="AB12" i="21"/>
  <c r="R22" i="21"/>
  <c r="G11" i="21"/>
  <c r="AB24" i="19"/>
  <c r="AB8" i="19"/>
  <c r="AB23" i="19"/>
  <c r="AB13" i="19"/>
  <c r="R22" i="15"/>
  <c r="M22" i="15"/>
  <c r="AB8" i="15"/>
  <c r="AB16" i="15"/>
  <c r="AB27" i="15"/>
  <c r="M23" i="15"/>
  <c r="AB15" i="15"/>
  <c r="R4" i="15"/>
  <c r="R13" i="15"/>
  <c r="M24" i="15"/>
  <c r="AB9" i="15"/>
  <c r="M11" i="15"/>
  <c r="M14" i="15"/>
  <c r="G27" i="15"/>
  <c r="M13" i="15"/>
  <c r="M25" i="19"/>
  <c r="W13" i="19"/>
  <c r="G15" i="19"/>
  <c r="M8" i="15"/>
  <c r="M12" i="15"/>
  <c r="M19" i="15"/>
  <c r="R5" i="15"/>
  <c r="AB26" i="17"/>
  <c r="R11" i="15"/>
  <c r="M16" i="15"/>
  <c r="AB7" i="15"/>
  <c r="AB28" i="15"/>
  <c r="R26" i="15"/>
  <c r="R24" i="15"/>
  <c r="AB13" i="15"/>
  <c r="W25" i="15"/>
  <c r="G5" i="15"/>
  <c r="R11" i="19"/>
  <c r="W20" i="15"/>
  <c r="G6" i="15"/>
  <c r="W15" i="15"/>
  <c r="R21" i="15"/>
  <c r="AB23" i="15"/>
  <c r="M18" i="15"/>
  <c r="W23" i="15"/>
  <c r="AB22" i="17"/>
  <c r="G4" i="15"/>
  <c r="W21" i="15"/>
  <c r="G24" i="15"/>
  <c r="AB10" i="15"/>
  <c r="W4" i="15"/>
  <c r="W29" i="15"/>
  <c r="W16" i="15"/>
  <c r="G18" i="18"/>
  <c r="G21" i="15"/>
  <c r="G23" i="15"/>
  <c r="W7" i="15"/>
  <c r="G9" i="15"/>
  <c r="AB25" i="18"/>
  <c r="R11" i="18"/>
  <c r="W25" i="18"/>
  <c r="W21" i="18"/>
  <c r="M11" i="18"/>
  <c r="W16" i="14"/>
  <c r="R16" i="14"/>
  <c r="M17" i="13"/>
  <c r="AB22" i="13"/>
  <c r="G8" i="15"/>
  <c r="R29" i="15"/>
  <c r="M20" i="15"/>
  <c r="M9" i="15"/>
  <c r="R6" i="15"/>
  <c r="AB11" i="15"/>
  <c r="R16" i="15"/>
  <c r="R7" i="15"/>
  <c r="R20" i="15"/>
  <c r="AB12" i="15"/>
  <c r="R8" i="15"/>
  <c r="M4" i="15"/>
  <c r="W9" i="15"/>
  <c r="R23" i="15"/>
  <c r="AB4" i="15"/>
  <c r="R27" i="15"/>
  <c r="AB19" i="15"/>
  <c r="R9" i="15"/>
  <c r="R17" i="15"/>
  <c r="AB14" i="15"/>
  <c r="M17" i="15"/>
  <c r="R24" i="18"/>
  <c r="R9" i="18"/>
  <c r="R7" i="18"/>
  <c r="R6" i="18"/>
  <c r="R5" i="18"/>
  <c r="R17" i="18"/>
  <c r="R16" i="18"/>
  <c r="M30" i="16"/>
  <c r="G10" i="18"/>
  <c r="M24" i="18"/>
  <c r="M9" i="18"/>
  <c r="M7" i="18"/>
  <c r="M5" i="18"/>
  <c r="M16" i="18"/>
  <c r="G9" i="18"/>
  <c r="W15" i="18"/>
  <c r="W11" i="18"/>
  <c r="W14" i="18"/>
  <c r="G21" i="18"/>
  <c r="G11" i="18"/>
  <c r="W16" i="18"/>
  <c r="W9" i="18"/>
  <c r="M8" i="18"/>
  <c r="M21" i="18"/>
  <c r="G17" i="18"/>
  <c r="W6" i="18"/>
  <c r="G15" i="18"/>
  <c r="G13" i="18"/>
  <c r="W18" i="18"/>
  <c r="G26" i="18"/>
  <c r="W27" i="15"/>
  <c r="W22" i="15"/>
  <c r="AB21" i="18"/>
  <c r="AB17" i="18"/>
  <c r="AB13" i="18"/>
  <c r="AB9" i="18"/>
  <c r="AB4" i="18"/>
  <c r="AB5" i="18"/>
  <c r="G7" i="18"/>
  <c r="R8" i="18"/>
  <c r="R21" i="18"/>
  <c r="R20" i="18"/>
  <c r="R4" i="18"/>
  <c r="R14" i="18"/>
  <c r="R27" i="18"/>
  <c r="G14" i="18"/>
  <c r="W26" i="18"/>
  <c r="W27" i="18"/>
  <c r="G8" i="18"/>
  <c r="AB26" i="18"/>
  <c r="AB22" i="18"/>
  <c r="AB18" i="18"/>
  <c r="AB14" i="18"/>
  <c r="AB10" i="18"/>
  <c r="AB6" i="18"/>
  <c r="W20" i="18"/>
  <c r="G27" i="16"/>
  <c r="W4" i="18"/>
  <c r="G6" i="18"/>
  <c r="M20" i="18"/>
  <c r="W14" i="15"/>
  <c r="G17" i="15"/>
  <c r="R26" i="18"/>
  <c r="R22" i="18"/>
  <c r="R23" i="18"/>
  <c r="R12" i="18"/>
  <c r="R15" i="18"/>
  <c r="AB5" i="16"/>
  <c r="R8" i="16"/>
  <c r="W22" i="18"/>
  <c r="G5" i="18"/>
  <c r="W23" i="18"/>
  <c r="W19" i="18"/>
  <c r="W7" i="18"/>
  <c r="W5" i="18"/>
  <c r="M17" i="18"/>
  <c r="M4" i="18"/>
  <c r="G25" i="18"/>
  <c r="W12" i="18"/>
  <c r="G20" i="18"/>
  <c r="G4" i="18"/>
  <c r="W24" i="18"/>
  <c r="G22" i="18"/>
  <c r="W10" i="18"/>
  <c r="G12" i="18"/>
  <c r="R22" i="13"/>
  <c r="G26" i="15"/>
  <c r="G20" i="15"/>
  <c r="M28" i="15"/>
  <c r="AB24" i="15"/>
  <c r="R25" i="15"/>
  <c r="AB26" i="15"/>
  <c r="M15" i="15"/>
  <c r="AB20" i="15"/>
  <c r="R19" i="15"/>
  <c r="W13" i="15"/>
  <c r="M26" i="15"/>
  <c r="M25" i="15"/>
  <c r="G16" i="15"/>
  <c r="R12" i="15"/>
  <c r="AB6" i="15"/>
  <c r="AB25" i="15"/>
  <c r="AB21" i="15"/>
  <c r="G14" i="15"/>
  <c r="M5" i="15"/>
  <c r="M26" i="18"/>
  <c r="M22" i="18"/>
  <c r="M23" i="18"/>
  <c r="M12" i="18"/>
  <c r="M15" i="18"/>
  <c r="AB27" i="18"/>
  <c r="AB23" i="18"/>
  <c r="AB19" i="18"/>
  <c r="AB15" i="18"/>
  <c r="AB11" i="18"/>
  <c r="AB7" i="18"/>
  <c r="M25" i="18"/>
  <c r="M14" i="18"/>
  <c r="M18" i="18"/>
  <c r="M13" i="18"/>
  <c r="M19" i="18"/>
  <c r="M6" i="18"/>
  <c r="M10" i="18"/>
  <c r="G16" i="18"/>
  <c r="W13" i="18"/>
  <c r="G23" i="18"/>
  <c r="G27" i="18"/>
  <c r="R25" i="18"/>
  <c r="R18" i="18"/>
  <c r="R13" i="18"/>
  <c r="R19" i="18"/>
  <c r="R10" i="18"/>
  <c r="G19" i="18"/>
  <c r="AB20" i="18"/>
  <c r="AB16" i="18"/>
  <c r="AB12" i="18"/>
  <c r="AB8" i="18"/>
  <c r="AB24" i="18"/>
  <c r="W17" i="18"/>
  <c r="W29" i="16"/>
  <c r="W8" i="18"/>
  <c r="G24" i="18"/>
  <c r="M27" i="18"/>
  <c r="AB21" i="17"/>
  <c r="W8" i="15"/>
  <c r="W26" i="15"/>
  <c r="G15" i="15"/>
  <c r="G19" i="15"/>
  <c r="G25" i="15"/>
  <c r="G18" i="15"/>
  <c r="G28" i="15"/>
  <c r="G12" i="15"/>
  <c r="R15" i="15"/>
  <c r="R14" i="15"/>
  <c r="AB9" i="17"/>
  <c r="AB15" i="17"/>
  <c r="AB24" i="17"/>
  <c r="AB14" i="17"/>
  <c r="AB8" i="17"/>
  <c r="AB16" i="17"/>
  <c r="AB29" i="17"/>
  <c r="W6" i="15"/>
  <c r="W17" i="15"/>
  <c r="AB7" i="17"/>
  <c r="AB31" i="17"/>
  <c r="AB6" i="17"/>
  <c r="AB25" i="17"/>
  <c r="AB5" i="17"/>
  <c r="AB27" i="17"/>
  <c r="AB12" i="17"/>
  <c r="AB4" i="17"/>
  <c r="W19" i="15"/>
  <c r="G22" i="15"/>
  <c r="G7" i="15"/>
  <c r="G13" i="15"/>
  <c r="G29" i="15"/>
  <c r="W18" i="15"/>
  <c r="W28" i="15"/>
  <c r="W12" i="15"/>
  <c r="W24" i="15"/>
  <c r="W5" i="15"/>
  <c r="AB13" i="17"/>
  <c r="AB11" i="17"/>
  <c r="AB23" i="17"/>
  <c r="AB28" i="17"/>
  <c r="AB10" i="17"/>
  <c r="AB20" i="17"/>
  <c r="G17" i="13"/>
  <c r="W22" i="13"/>
  <c r="G18" i="14"/>
  <c r="W17" i="13"/>
  <c r="AB10" i="14"/>
  <c r="M18" i="14"/>
  <c r="W18" i="14"/>
  <c r="G16" i="14"/>
  <c r="W6" i="14"/>
  <c r="M5" i="14"/>
  <c r="G13" i="14"/>
  <c r="R10" i="14"/>
  <c r="AB5" i="14"/>
  <c r="M14" i="14"/>
  <c r="M17" i="14"/>
  <c r="G13" i="13"/>
  <c r="G29" i="13"/>
  <c r="G4" i="14"/>
  <c r="AB15" i="14"/>
  <c r="R9" i="14"/>
  <c r="M12" i="14"/>
  <c r="M9" i="14"/>
  <c r="G17" i="14"/>
  <c r="G26" i="13"/>
  <c r="W9" i="13"/>
  <c r="R17" i="13"/>
  <c r="W18" i="13"/>
  <c r="M16" i="13"/>
  <c r="M12" i="13"/>
  <c r="M24" i="13"/>
  <c r="M4" i="13"/>
  <c r="M21" i="13"/>
  <c r="W8" i="13"/>
  <c r="W11" i="13"/>
  <c r="G6" i="13"/>
  <c r="W25" i="13"/>
  <c r="G14" i="13"/>
  <c r="R20" i="13"/>
  <c r="AB13" i="13"/>
  <c r="AB6" i="13"/>
  <c r="R6" i="13"/>
  <c r="W20" i="13"/>
  <c r="AB27" i="13"/>
  <c r="M22" i="13"/>
  <c r="M26" i="13"/>
  <c r="AB18" i="13"/>
  <c r="R13" i="13"/>
  <c r="AB10" i="13"/>
  <c r="R25" i="13"/>
  <c r="M4" i="14"/>
  <c r="G7" i="13"/>
  <c r="W15" i="13"/>
  <c r="G15" i="13"/>
  <c r="W27" i="13"/>
  <c r="R18" i="13"/>
  <c r="AB23" i="13"/>
  <c r="M27" i="13"/>
  <c r="W16" i="13"/>
  <c r="G12" i="13"/>
  <c r="W24" i="13"/>
  <c r="G4" i="13"/>
  <c r="W21" i="13"/>
  <c r="R5" i="13"/>
  <c r="AB17" i="13"/>
  <c r="AB7" i="13"/>
  <c r="R21" i="13"/>
  <c r="AB28" i="13"/>
  <c r="AB24" i="13"/>
  <c r="M15" i="13"/>
  <c r="R16" i="13"/>
  <c r="AB8" i="13"/>
  <c r="R14" i="13"/>
  <c r="G20" i="13"/>
  <c r="W15" i="14"/>
  <c r="G11" i="14"/>
  <c r="W9" i="14"/>
  <c r="R18" i="14"/>
  <c r="W12" i="14"/>
  <c r="M13" i="14"/>
  <c r="G5" i="14"/>
  <c r="R11" i="14"/>
  <c r="R14" i="14"/>
  <c r="AB6" i="14"/>
  <c r="W14" i="14"/>
  <c r="AB16" i="14"/>
  <c r="M16" i="14"/>
  <c r="M11" i="14"/>
  <c r="M19" i="13"/>
  <c r="G6" i="14"/>
  <c r="W8" i="14"/>
  <c r="G8" i="14"/>
  <c r="R12" i="14"/>
  <c r="AB12" i="14"/>
  <c r="W13" i="14"/>
  <c r="R17" i="14"/>
  <c r="AB7" i="14"/>
  <c r="R11" i="13"/>
  <c r="R13" i="14"/>
  <c r="AB17" i="14"/>
  <c r="AB13" i="14"/>
  <c r="R15" i="14"/>
  <c r="M8" i="14"/>
  <c r="AB8" i="14"/>
  <c r="R5" i="14"/>
  <c r="G14" i="14"/>
  <c r="W26" i="13"/>
  <c r="G9" i="14"/>
  <c r="R7" i="13"/>
  <c r="G18" i="13"/>
  <c r="M7" i="13"/>
  <c r="G8" i="13"/>
  <c r="G11" i="13"/>
  <c r="W6" i="13"/>
  <c r="G25" i="13"/>
  <c r="W14" i="13"/>
  <c r="R19" i="13"/>
  <c r="AB9" i="13"/>
  <c r="AB4" i="13"/>
  <c r="M11" i="13"/>
  <c r="M29" i="13"/>
  <c r="W19" i="13"/>
  <c r="W5" i="13"/>
  <c r="W13" i="13"/>
  <c r="W29" i="13"/>
  <c r="AB29" i="13"/>
  <c r="AB25" i="13"/>
  <c r="R26" i="13"/>
  <c r="R15" i="13"/>
  <c r="AB20" i="13"/>
  <c r="AB16" i="13"/>
  <c r="R24" i="13"/>
  <c r="G22" i="13"/>
  <c r="W7" i="13"/>
  <c r="G27" i="13"/>
  <c r="M8" i="13"/>
  <c r="M13" i="13"/>
  <c r="M6" i="13"/>
  <c r="M25" i="13"/>
  <c r="M14" i="13"/>
  <c r="G16" i="13"/>
  <c r="W12" i="13"/>
  <c r="G24" i="13"/>
  <c r="W4" i="13"/>
  <c r="G21" i="13"/>
  <c r="R12" i="13"/>
  <c r="R29" i="13"/>
  <c r="R8" i="13"/>
  <c r="AB11" i="13"/>
  <c r="AB5" i="13"/>
  <c r="M5" i="13"/>
  <c r="R4" i="13"/>
  <c r="G10" i="14"/>
  <c r="G19" i="13"/>
  <c r="AB26" i="13"/>
  <c r="R9" i="13"/>
  <c r="M18" i="13"/>
  <c r="R27" i="13"/>
  <c r="AB21" i="13"/>
  <c r="M9" i="13"/>
  <c r="AB19" i="13"/>
  <c r="AB12" i="13"/>
  <c r="M20" i="13"/>
  <c r="G5" i="13"/>
  <c r="G15" i="14"/>
  <c r="W11" i="14"/>
  <c r="G9" i="13"/>
  <c r="R6" i="14"/>
  <c r="G12" i="14"/>
  <c r="M6" i="14"/>
  <c r="M15" i="14"/>
  <c r="W5" i="14"/>
  <c r="R4" i="14"/>
  <c r="AB9" i="14"/>
  <c r="AB4" i="14"/>
  <c r="M10" i="14"/>
  <c r="W4" i="14"/>
  <c r="W17" i="14"/>
  <c r="W10" i="14"/>
  <c r="AB18" i="14"/>
  <c r="AB14" i="14"/>
  <c r="R8" i="14"/>
  <c r="W6" i="10"/>
  <c r="W4" i="10"/>
  <c r="W7" i="10"/>
  <c r="W5" i="10"/>
  <c r="M6" i="10"/>
  <c r="M4" i="10"/>
  <c r="M7" i="10"/>
  <c r="M5" i="10"/>
  <c r="G6" i="10"/>
  <c r="G5" i="10"/>
  <c r="G7" i="10"/>
  <c r="G4" i="10"/>
  <c r="AB4" i="10"/>
  <c r="AB5" i="10"/>
  <c r="AB6" i="10"/>
  <c r="AB7" i="10"/>
  <c r="R6" i="10"/>
  <c r="R4" i="10"/>
  <c r="R5" i="10"/>
  <c r="R7" i="10"/>
</calcChain>
</file>

<file path=xl/sharedStrings.xml><?xml version="1.0" encoding="utf-8"?>
<sst xmlns="http://schemas.openxmlformats.org/spreadsheetml/2006/main" count="2658" uniqueCount="692">
  <si>
    <t>Totaal:</t>
  </si>
  <si>
    <t>prijzen</t>
  </si>
  <si>
    <t>Per toestel:</t>
  </si>
  <si>
    <t>Tot</t>
  </si>
  <si>
    <t>Sprong</t>
  </si>
  <si>
    <t>Brug</t>
  </si>
  <si>
    <t>Balk</t>
  </si>
  <si>
    <t>Vloer</t>
  </si>
  <si>
    <t>Wedstrijdnummer</t>
  </si>
  <si>
    <t>Wedstrijd</t>
  </si>
  <si>
    <t>Naam</t>
  </si>
  <si>
    <t>Categorie1</t>
  </si>
  <si>
    <t>Categorie2</t>
  </si>
  <si>
    <t>Vereniging</t>
  </si>
  <si>
    <t>Totaalpunten</t>
  </si>
  <si>
    <t>Totaalplaats</t>
  </si>
  <si>
    <t>SprongpuntenD</t>
  </si>
  <si>
    <t>SprongpuntenE</t>
  </si>
  <si>
    <t>SprongpuntenN</t>
  </si>
  <si>
    <t>SprongpuntenB</t>
  </si>
  <si>
    <t>SprongpuntenTotaal</t>
  </si>
  <si>
    <t>Sprongplaats</t>
  </si>
  <si>
    <t>BrugpuntenD</t>
  </si>
  <si>
    <t>BrugpuntenE</t>
  </si>
  <si>
    <t>BrugpuntenN</t>
  </si>
  <si>
    <t>BrugpuntenTotaal</t>
  </si>
  <si>
    <t>Brugplaats</t>
  </si>
  <si>
    <t>BalkpuntenD</t>
  </si>
  <si>
    <t>BalkpuntenE</t>
  </si>
  <si>
    <t>BalkpuntenN</t>
  </si>
  <si>
    <t>BalkpuntenTotaal</t>
  </si>
  <si>
    <t>Balkplaats</t>
  </si>
  <si>
    <t>VloerpuntenD</t>
  </si>
  <si>
    <t>VloerpuntenE</t>
  </si>
  <si>
    <t>VloerpuntenN</t>
  </si>
  <si>
    <t>VloerpuntenTotaal</t>
  </si>
  <si>
    <t>Vloerplaats</t>
  </si>
  <si>
    <t>W3-B2</t>
  </si>
  <si>
    <t>W1-B1</t>
  </si>
  <si>
    <t>W4-B2</t>
  </si>
  <si>
    <t>W3-B1</t>
  </si>
  <si>
    <t>W4-B1</t>
  </si>
  <si>
    <t>W2-B1</t>
  </si>
  <si>
    <t>W2-B2</t>
  </si>
  <si>
    <t>W1-B2</t>
  </si>
  <si>
    <t>W5-B2</t>
  </si>
  <si>
    <t>W6-B2</t>
  </si>
  <si>
    <t>W6-B1</t>
  </si>
  <si>
    <t>W5-B1</t>
  </si>
  <si>
    <t>nummer</t>
  </si>
  <si>
    <t>Categorie</t>
  </si>
  <si>
    <t>Jahn</t>
  </si>
  <si>
    <t>Swift</t>
  </si>
  <si>
    <t>Meike Kerssens</t>
  </si>
  <si>
    <t>K&amp;V</t>
  </si>
  <si>
    <t>Wilskracht</t>
  </si>
  <si>
    <t>Marisa van Vuuren</t>
  </si>
  <si>
    <t>Turncademy</t>
  </si>
  <si>
    <t>Sarah Havermans</t>
  </si>
  <si>
    <t>Claudia Walter</t>
  </si>
  <si>
    <t>Ilpenstein</t>
  </si>
  <si>
    <t>Sanne Mouwen</t>
  </si>
  <si>
    <t>Mira den Dulk</t>
  </si>
  <si>
    <t>Feline Hogervorst</t>
  </si>
  <si>
    <t>Giusi Furfaro</t>
  </si>
  <si>
    <t>Shulaika Daal</t>
  </si>
  <si>
    <t>Samara Sakoer</t>
  </si>
  <si>
    <t>Jenthe Balder</t>
  </si>
  <si>
    <t>Lindy Fritzen</t>
  </si>
  <si>
    <t>Liz Rosen</t>
  </si>
  <si>
    <t>Jill Oud</t>
  </si>
  <si>
    <t>Sophie Lammerse</t>
  </si>
  <si>
    <t>Esli Kamstra</t>
  </si>
  <si>
    <t>Julie Beentjes</t>
  </si>
  <si>
    <t>Nour Biari</t>
  </si>
  <si>
    <t>Adriana Bakker</t>
  </si>
  <si>
    <t>Chelsey Oehlers</t>
  </si>
  <si>
    <t>Ize Nijman</t>
  </si>
  <si>
    <t>Evie van Poppel</t>
  </si>
  <si>
    <t>Lorayza Roseval</t>
  </si>
  <si>
    <t>Rona den Dulk</t>
  </si>
  <si>
    <t>Bobbi Wijtmans</t>
  </si>
  <si>
    <t>Faith Webbers</t>
  </si>
  <si>
    <t>Nadia Binsma</t>
  </si>
  <si>
    <t>Josie Habers</t>
  </si>
  <si>
    <t>Sophie van Dam</t>
  </si>
  <si>
    <t>Abigail Senbeta</t>
  </si>
  <si>
    <t>Divainely Woerdings</t>
  </si>
  <si>
    <t>Mia Slutter</t>
  </si>
  <si>
    <t>Emi Klomp</t>
  </si>
  <si>
    <t>Nikki Bark</t>
  </si>
  <si>
    <t>Fenna Farafonow</t>
  </si>
  <si>
    <t>fk2medaillegroep</t>
  </si>
  <si>
    <t>deelnemernummer</t>
  </si>
  <si>
    <t>naam</t>
  </si>
  <si>
    <t>vereniging</t>
  </si>
  <si>
    <t>afmelding</t>
  </si>
  <si>
    <t>dispensatie</t>
  </si>
  <si>
    <t>buiten_mededingen</t>
  </si>
  <si>
    <t>totaal_rank</t>
  </si>
  <si>
    <t>totaal_score</t>
  </si>
  <si>
    <t>sprong_d1</t>
  </si>
  <si>
    <t>sprong_e1</t>
  </si>
  <si>
    <t>sprong_n1</t>
  </si>
  <si>
    <t>sprong_b1</t>
  </si>
  <si>
    <t>sprong_score_1</t>
  </si>
  <si>
    <t>sprong_d2</t>
  </si>
  <si>
    <t>sprong_e2</t>
  </si>
  <si>
    <t>sprong_n2</t>
  </si>
  <si>
    <t>sprong_b2</t>
  </si>
  <si>
    <t>sprong_score_2</t>
  </si>
  <si>
    <t>sprong_score</t>
  </si>
  <si>
    <t>sprong_rank</t>
  </si>
  <si>
    <t>brug_d1</t>
  </si>
  <si>
    <t>brug_e</t>
  </si>
  <si>
    <t>brug_n1</t>
  </si>
  <si>
    <t>brug_b1</t>
  </si>
  <si>
    <t>brug_score</t>
  </si>
  <si>
    <t>brug_rank</t>
  </si>
  <si>
    <t>balk_d1</t>
  </si>
  <si>
    <t>balk_e</t>
  </si>
  <si>
    <t>balk_n1</t>
  </si>
  <si>
    <t>balk_b1</t>
  </si>
  <si>
    <t>balk_score</t>
  </si>
  <si>
    <t>balk_rank</t>
  </si>
  <si>
    <t>vloer_d1</t>
  </si>
  <si>
    <t>vloer_e</t>
  </si>
  <si>
    <t>vloer_n1</t>
  </si>
  <si>
    <t>vloer_b1</t>
  </si>
  <si>
    <t>vloer_score</t>
  </si>
  <si>
    <t>vloer_rank</t>
  </si>
  <si>
    <t>Sara Bouamour</t>
  </si>
  <si>
    <t>Chelsey Botschuyver</t>
  </si>
  <si>
    <t>DEV</t>
  </si>
  <si>
    <t>Amélie Hogervorst</t>
  </si>
  <si>
    <t>Ariane Mooijer</t>
  </si>
  <si>
    <t>Yuna van den Berg</t>
  </si>
  <si>
    <t>Evie Stroo</t>
  </si>
  <si>
    <t>Emma Rijs</t>
  </si>
  <si>
    <t>Juliet Keizer</t>
  </si>
  <si>
    <t>Maud Everaars</t>
  </si>
  <si>
    <t>Lizz van Hooff</t>
  </si>
  <si>
    <t>Bliss Tuip</t>
  </si>
  <si>
    <t>Noa Koning</t>
  </si>
  <si>
    <t>Zoë Tol</t>
  </si>
  <si>
    <t>Lara Veerman</t>
  </si>
  <si>
    <t>Esmee Meeues</t>
  </si>
  <si>
    <t>Bridget de Boer</t>
  </si>
  <si>
    <t>Sara De Waart</t>
  </si>
  <si>
    <t>Fenna Hoogterp</t>
  </si>
  <si>
    <t>Isa Schilder</t>
  </si>
  <si>
    <t>Yzaira Visser</t>
  </si>
  <si>
    <t>Mayra Berkhout</t>
  </si>
  <si>
    <t>Plaats</t>
  </si>
  <si>
    <t>Totaal</t>
  </si>
  <si>
    <t>N-
aftrek</t>
  </si>
  <si>
    <t>E</t>
  </si>
  <si>
    <t>D</t>
  </si>
  <si>
    <t>Bonus</t>
  </si>
  <si>
    <t>wedstrijd-
nummer</t>
  </si>
  <si>
    <t>Categorie:</t>
  </si>
  <si>
    <t>Aantal</t>
  </si>
  <si>
    <t>Individueel</t>
  </si>
  <si>
    <t>Teamprijs</t>
  </si>
  <si>
    <t>Datum</t>
  </si>
  <si>
    <t>Medaillegroep</t>
  </si>
  <si>
    <t>Teams</t>
  </si>
  <si>
    <t>Turnsters</t>
  </si>
  <si>
    <t>1e</t>
  </si>
  <si>
    <t>2e</t>
  </si>
  <si>
    <t>3e</t>
  </si>
  <si>
    <t>4e</t>
  </si>
  <si>
    <t>5e</t>
  </si>
  <si>
    <t>x6</t>
  </si>
  <si>
    <t>Bovenbouw Teamwedstrijd 2023-2024 Xe plaats:</t>
  </si>
  <si>
    <t>Middenbouw Teamwedstrijd 2023-2024 Xe plaats:</t>
  </si>
  <si>
    <t>Middenbouw individueel 2023-2024 Xe plaats:</t>
  </si>
  <si>
    <t>X</t>
  </si>
  <si>
    <t>Instap individueel 2023-2024 Xe plaats:</t>
  </si>
  <si>
    <t>XX</t>
  </si>
  <si>
    <t>Bovenbouw individueel 2023-2024 Xe plaats:</t>
  </si>
  <si>
    <t>Instap niveau 5</t>
  </si>
  <si>
    <t>Instap niveau 6</t>
  </si>
  <si>
    <t>BB Jeugd F niveau 4</t>
  </si>
  <si>
    <t>BB Junior E niveau 4</t>
  </si>
  <si>
    <t xml:space="preserve">MB Pupil 1 niveau 4 </t>
  </si>
  <si>
    <t>MB Pupil 2 niveau 4</t>
  </si>
  <si>
    <t>MB Pupil 3 niveau 4</t>
  </si>
  <si>
    <t>MB Pupil 1 niveau 6</t>
  </si>
  <si>
    <t>MB Pupil 2 niveau 6</t>
  </si>
  <si>
    <t>MB Pupil 3 niveau 6</t>
  </si>
  <si>
    <t>BB Junior F niveau 5 (A)</t>
  </si>
  <si>
    <t>BB Junior F niveau 5 (B)</t>
  </si>
  <si>
    <t>MB Pupil 1 niveau 5 (A)</t>
  </si>
  <si>
    <t>MB Pupil 2 niveau 5 (A)</t>
  </si>
  <si>
    <t>MB Pupil 3 niveau 5 (A)</t>
  </si>
  <si>
    <t>MB Pupil 1 niveau 5 (B)</t>
  </si>
  <si>
    <t>MB Pupil 2 niveau 5 (B)</t>
  </si>
  <si>
    <t>MB Pupil 3 niveau 5 (B)</t>
  </si>
  <si>
    <t>MB Pupil 3 niveau 5 (C)</t>
  </si>
  <si>
    <t>MB Pupil 2 niveau 5 (C)</t>
  </si>
  <si>
    <t>MB Pupil 1 niveau 5 (C)</t>
  </si>
  <si>
    <t>BB Senior E niveau 5</t>
  </si>
  <si>
    <t>BB Jeugd G niveau 5 (A)</t>
  </si>
  <si>
    <t>BB Junior G niveau 6 (A)</t>
  </si>
  <si>
    <t>BB Jeugd G niveau 5 (B)</t>
  </si>
  <si>
    <t>code</t>
  </si>
  <si>
    <t>N6</t>
  </si>
  <si>
    <t>Lindsey Boonekamp</t>
  </si>
  <si>
    <t>Lara Szostak</t>
  </si>
  <si>
    <t>Amy Semak</t>
  </si>
  <si>
    <t>N5</t>
  </si>
  <si>
    <t>Fenna de Boer</t>
  </si>
  <si>
    <t>Lizzy Wildschut</t>
  </si>
  <si>
    <t>Kee Zwanziger</t>
  </si>
  <si>
    <t>Indy Moolhuizen</t>
  </si>
  <si>
    <t>Kate Lupetto</t>
  </si>
  <si>
    <t>KF</t>
  </si>
  <si>
    <t>Robin Berkhout</t>
  </si>
  <si>
    <t>LH</t>
  </si>
  <si>
    <t>Meis Liedorp</t>
  </si>
  <si>
    <t>Mette Venniker</t>
  </si>
  <si>
    <t>Malou Raithel</t>
  </si>
  <si>
    <t>Suus Glim</t>
  </si>
  <si>
    <t>Isa van Loon</t>
  </si>
  <si>
    <t>Ise-Loïs Heynens</t>
  </si>
  <si>
    <t>Isabeau Van Petten</t>
  </si>
  <si>
    <t>Bibi van der Meijden</t>
  </si>
  <si>
    <t>Eva Beijne</t>
  </si>
  <si>
    <t>Lieke Krijnen</t>
  </si>
  <si>
    <t>Linsey Rijsenbrij</t>
  </si>
  <si>
    <t>Jona Hille</t>
  </si>
  <si>
    <t>Eva van Dam</t>
  </si>
  <si>
    <t>Sofie De Lange</t>
  </si>
  <si>
    <t>Isa Bakker</t>
  </si>
  <si>
    <t>Lily van Laar</t>
  </si>
  <si>
    <t>Juna Burghouts</t>
  </si>
  <si>
    <t>Nova Maas</t>
  </si>
  <si>
    <t>Gi-Angely Valmont</t>
  </si>
  <si>
    <t>Alina Bleeker</t>
  </si>
  <si>
    <t>Isabella-Nora Bakker</t>
  </si>
  <si>
    <t>Graciela Solana Plugge</t>
  </si>
  <si>
    <t>KE</t>
  </si>
  <si>
    <t>Nuria Lorenzo Vicente</t>
  </si>
  <si>
    <t>Isa Conijn</t>
  </si>
  <si>
    <t>Joy Krijnen</t>
  </si>
  <si>
    <t>Sophia van 't Veer</t>
  </si>
  <si>
    <t>N4</t>
  </si>
  <si>
    <t>Anna-Keet Strijk</t>
  </si>
  <si>
    <t>KG</t>
  </si>
  <si>
    <t>Jonna Neeft</t>
  </si>
  <si>
    <t>Jip Roth</t>
  </si>
  <si>
    <t>Dunya Neelen</t>
  </si>
  <si>
    <t>Jordan de Haan</t>
  </si>
  <si>
    <t>Nikki van Ederen</t>
  </si>
  <si>
    <t>Selah Eisenach</t>
  </si>
  <si>
    <t>Juul de Groot</t>
  </si>
  <si>
    <t>Fayenne Beekman</t>
  </si>
  <si>
    <t>Lisa Schoen</t>
  </si>
  <si>
    <t>Nora Langhorst</t>
  </si>
  <si>
    <t>Juna Dekker</t>
  </si>
  <si>
    <t>Linde Zitman</t>
  </si>
  <si>
    <t>Britt van Kuik</t>
  </si>
  <si>
    <t>Tessa De Boer</t>
  </si>
  <si>
    <t>Tara Van Dinteren</t>
  </si>
  <si>
    <t>Merel Honingh</t>
  </si>
  <si>
    <t>Louisa de Werd</t>
  </si>
  <si>
    <t>Fenna Kwakman</t>
  </si>
  <si>
    <t>Lara Snoek</t>
  </si>
  <si>
    <t>Jayanti Ypenburg</t>
  </si>
  <si>
    <t>Aurélia Clijdesdale</t>
  </si>
  <si>
    <t>Miray Ilgun</t>
  </si>
  <si>
    <t>Nova de Boer</t>
  </si>
  <si>
    <t>Kyara Kluft</t>
  </si>
  <si>
    <t>MB niveau 5</t>
  </si>
  <si>
    <t>BB Junior/Senior E</t>
  </si>
  <si>
    <t>MB niveau 4</t>
  </si>
  <si>
    <t>BB Jeugd/Junior G</t>
  </si>
  <si>
    <t>MB niveau 6</t>
  </si>
  <si>
    <t>Totaal 1e wedstrijd</t>
  </si>
  <si>
    <t>BB Jeugd H niveau 6</t>
  </si>
  <si>
    <t>BB Jeugd 5/Junior 6 suppl G</t>
  </si>
  <si>
    <t>Totaal 2e wedstrijd</t>
  </si>
  <si>
    <t>Ranking 1e wedstrijd</t>
  </si>
  <si>
    <t>Ranking 2e wedstrijd</t>
  </si>
  <si>
    <t>Ranking 3e wedstrijd</t>
  </si>
  <si>
    <t>Totaal 3e wedstrijd</t>
  </si>
  <si>
    <t>Totaal na 3 wedstrijden</t>
  </si>
  <si>
    <t>NIETS MEER</t>
  </si>
  <si>
    <t>Rayonkampioen</t>
  </si>
  <si>
    <t>R</t>
  </si>
  <si>
    <t>Rayonkampioen:</t>
  </si>
  <si>
    <t>November</t>
  </si>
  <si>
    <t>Januari</t>
  </si>
  <si>
    <t>Maart</t>
  </si>
  <si>
    <t>Punten</t>
  </si>
  <si>
    <t>Totaal
punten</t>
  </si>
  <si>
    <t>Uitslag rayonkampioenschap:
Instap niveau 6</t>
  </si>
  <si>
    <t>Uitslag rayonkampioenschap:
Instap niveau 5</t>
  </si>
  <si>
    <t>Uitslag rayonkampioenschap:
MB Pupil 1 niveau 5</t>
  </si>
  <si>
    <t>Uitslag rayonkampioenschap:
MB Pupil 2 niveau 5</t>
  </si>
  <si>
    <t>Uitslag rayonkampioenschap:
MB Pupil 3 niveau 5</t>
  </si>
  <si>
    <t>Uitslag rayonkampioenschap:
BB Junior/Senior E niveau 4/5</t>
  </si>
  <si>
    <t>Uitslag rayonkampioenschap:
MB Pupil 1 niveau 4</t>
  </si>
  <si>
    <t>Uitslag rayonkampioenschap:
MB Pupil 2 niveau 4</t>
  </si>
  <si>
    <t>Uitslag rayonkampioenschap:
MB Pupil 3 niveau 4</t>
  </si>
  <si>
    <t>Uitslag rayonkampioenschap:
MB Pupil 1 niveau 6</t>
  </si>
  <si>
    <t>Uitslag rayonkampioenschap:
MB Pupil 2 niveau 6</t>
  </si>
  <si>
    <t>Uitslag rayonkampioenschap:
MB Pupil 3 niveau 6</t>
  </si>
  <si>
    <t>Scottie van den Berg</t>
  </si>
  <si>
    <t>Emma Neeft</t>
  </si>
  <si>
    <t>Ayana Spalburg</t>
  </si>
  <si>
    <t>Maren Kramer</t>
  </si>
  <si>
    <t>Nayeli van Rootzelaar</t>
  </si>
  <si>
    <t>Zena Burghouts</t>
  </si>
  <si>
    <t>Sint Mauritius</t>
  </si>
  <si>
    <t>Jasmijn Simons</t>
  </si>
  <si>
    <t>Stacey Mooijer</t>
  </si>
  <si>
    <t>Lize Tol</t>
  </si>
  <si>
    <t>Bo Bruijn</t>
  </si>
  <si>
    <t>Ivy Bakker</t>
  </si>
  <si>
    <t>Chloé Willms</t>
  </si>
  <si>
    <t>Turncentrum Waterland</t>
  </si>
  <si>
    <t>Marley Brunt</t>
  </si>
  <si>
    <t>Sara Mohabier</t>
  </si>
  <si>
    <t>Elise Roelofsen</t>
  </si>
  <si>
    <t>Keanna Nduwayezu</t>
  </si>
  <si>
    <t>Sophie Bok</t>
  </si>
  <si>
    <t>Loïs Schulze</t>
  </si>
  <si>
    <t>KD</t>
  </si>
  <si>
    <t>Tess Wouda</t>
  </si>
  <si>
    <t>Karlijn Tabak</t>
  </si>
  <si>
    <t>Jasmijn Drost</t>
  </si>
  <si>
    <t>Skye IJsebrands</t>
  </si>
  <si>
    <t>Tess Grice</t>
  </si>
  <si>
    <t>Haley Nobel</t>
  </si>
  <si>
    <t>Sophia Blaauw</t>
  </si>
  <si>
    <t>Djuna Menning</t>
  </si>
  <si>
    <t>Ashley Kroon</t>
  </si>
  <si>
    <t>Alyssa Narain</t>
  </si>
  <si>
    <t>Quinley Bonapart</t>
  </si>
  <si>
    <t>Romee Koene</t>
  </si>
  <si>
    <t>Sienna Schutten</t>
  </si>
  <si>
    <t>Heldana Equbay</t>
  </si>
  <si>
    <t>Isa Baarda</t>
  </si>
  <si>
    <t>Keet Van Til</t>
  </si>
  <si>
    <t>Eva Klein</t>
  </si>
  <si>
    <t>Pip van Gestel</t>
  </si>
  <si>
    <t>Aleya van Broekhoven Delgado</t>
  </si>
  <si>
    <t>Saly Hermans</t>
  </si>
  <si>
    <t>Stacey Hut</t>
  </si>
  <si>
    <t>Lize Hamburg</t>
  </si>
  <si>
    <t>Lauren Ramos Justo</t>
  </si>
  <si>
    <t>Hannah Aprako</t>
  </si>
  <si>
    <t>Leya Bel</t>
  </si>
  <si>
    <t>Norah Hondius</t>
  </si>
  <si>
    <t>Fem Karregat</t>
  </si>
  <si>
    <t>Lynn Zwarthoed</t>
  </si>
  <si>
    <t>Amy Bond</t>
  </si>
  <si>
    <t>Esmée Heijne</t>
  </si>
  <si>
    <t>Julia Prijs</t>
  </si>
  <si>
    <t>Aglaya Lugovaya</t>
  </si>
  <si>
    <t>Emily Zwarthoed</t>
  </si>
  <si>
    <t>Vajèn Schrandt</t>
  </si>
  <si>
    <t>Saar Betlem</t>
  </si>
  <si>
    <t>Gymvereniging Swift</t>
  </si>
  <si>
    <t>Sara Raaphorst</t>
  </si>
  <si>
    <t>Jennifer De Smit</t>
  </si>
  <si>
    <t>Ize van Welie</t>
  </si>
  <si>
    <t>Puck Verstappen</t>
  </si>
  <si>
    <t>Noe Brondenstein</t>
  </si>
  <si>
    <t>Amirah Deekman</t>
  </si>
  <si>
    <t>Lynn Wijk</t>
  </si>
  <si>
    <t>Jaylani Gulraj</t>
  </si>
  <si>
    <t>Benthe Stolker</t>
  </si>
  <si>
    <t>Lilly Jennekens</t>
  </si>
  <si>
    <t>Tess Conijn</t>
  </si>
  <si>
    <t xml:space="preserve">Jahshaily Burgzorg </t>
  </si>
  <si>
    <t xml:space="preserve">Lara Mirck </t>
  </si>
  <si>
    <t>Jetske Smid</t>
  </si>
  <si>
    <t>Lorraine Seedorf</t>
  </si>
  <si>
    <t>Giselle Bibiani</t>
  </si>
  <si>
    <t>Alsu Kazanci</t>
  </si>
  <si>
    <t>Eliz Demir</t>
  </si>
  <si>
    <t>Chloë Slootmaekers</t>
  </si>
  <si>
    <t>Sofie Blom</t>
  </si>
  <si>
    <t>Feija Garretsen</t>
  </si>
  <si>
    <t>Fenna van der Valk</t>
  </si>
  <si>
    <t>Fimke Harrewijnen</t>
  </si>
  <si>
    <t xml:space="preserve">Jalou van Langelaar </t>
  </si>
  <si>
    <t xml:space="preserve">Sabrina van der Moolen </t>
  </si>
  <si>
    <t xml:space="preserve">Yara van Oostveen </t>
  </si>
  <si>
    <t xml:space="preserve">Liza van den Kieboom </t>
  </si>
  <si>
    <t xml:space="preserve">Juna van der Grijp </t>
  </si>
  <si>
    <t>Saar Woudt</t>
  </si>
  <si>
    <t>Lanikai Bloem</t>
  </si>
  <si>
    <t>Milou Mulder</t>
  </si>
  <si>
    <t>Tess Luttik</t>
  </si>
  <si>
    <t>Celine Zijlmans</t>
  </si>
  <si>
    <t>Mina Soy</t>
  </si>
  <si>
    <t>Kaylee van Dijk</t>
  </si>
  <si>
    <t>Eline Ket</t>
  </si>
  <si>
    <t>Femme Maria Bes</t>
  </si>
  <si>
    <t>Jette Maria Bes</t>
  </si>
  <si>
    <t>Victoria Charlinska</t>
  </si>
  <si>
    <t>Jackie Aalbers</t>
  </si>
  <si>
    <t>Romee Vermeulen</t>
  </si>
  <si>
    <t>Rixt Houterman</t>
  </si>
  <si>
    <t>Wiep Oosting</t>
  </si>
  <si>
    <t>Júlia van Loo</t>
  </si>
  <si>
    <t>Kenza El Youbari</t>
  </si>
  <si>
    <t>Kaisa Hoffmann</t>
  </si>
  <si>
    <t>Noa Klaver</t>
  </si>
  <si>
    <t>Lidewij de Kleuver</t>
  </si>
  <si>
    <t>Robin van Zelst</t>
  </si>
  <si>
    <t>Fiene Zwart</t>
  </si>
  <si>
    <t>Lisa Sahertian</t>
  </si>
  <si>
    <t>Alanza Muñoz Ples</t>
  </si>
  <si>
    <t>Levy Wartenbergh</t>
  </si>
  <si>
    <t>Vajèn de Groot</t>
  </si>
  <si>
    <t>Adila Konjo</t>
  </si>
  <si>
    <t>Mirabella Hoen</t>
  </si>
  <si>
    <t>Siërra-River Hoen</t>
  </si>
  <si>
    <t>Liz Admiraal</t>
  </si>
  <si>
    <t>Noa Angermann</t>
  </si>
  <si>
    <t>Floortje van Duijn</t>
  </si>
  <si>
    <t>Lety Aragones Gomez</t>
  </si>
  <si>
    <t>Uitslag rayonkampioenschap:
Junior E</t>
  </si>
  <si>
    <t>Uitslag rayonkampioenschap:
Senior DE</t>
  </si>
  <si>
    <t>Uitslag rayonkampioenschap:
Jeugd F</t>
  </si>
  <si>
    <t>Uitslag rayonkampioenschap:
Junior F</t>
  </si>
  <si>
    <t>Uitslag rayonkampioenschap:
Jeugd 1 G</t>
  </si>
  <si>
    <t>Uitslag rayonkampioenschap:
Jeugd 2 G</t>
  </si>
  <si>
    <t xml:space="preserve">Sophia van 't Veer </t>
  </si>
  <si>
    <t xml:space="preserve">LH </t>
  </si>
  <si>
    <t xml:space="preserve">Isa Conijn </t>
  </si>
  <si>
    <t xml:space="preserve">Nuria Lorenzo Vicente </t>
  </si>
  <si>
    <t xml:space="preserve">Tess Wouda </t>
  </si>
  <si>
    <t xml:space="preserve">Karlijn Tabak </t>
  </si>
  <si>
    <t xml:space="preserve">Lieke Krijnen </t>
  </si>
  <si>
    <t xml:space="preserve">Linsey Rijsenbrij </t>
  </si>
  <si>
    <t xml:space="preserve">Marisa van Vuuren </t>
  </si>
  <si>
    <t xml:space="preserve">Turncentrum Waterland </t>
  </si>
  <si>
    <t xml:space="preserve">Meike Kerssens </t>
  </si>
  <si>
    <t xml:space="preserve">Esmee Meeues </t>
  </si>
  <si>
    <t xml:space="preserve">Swift </t>
  </si>
  <si>
    <t xml:space="preserve">Noa Koning </t>
  </si>
  <si>
    <t xml:space="preserve">Sint Mauritius </t>
  </si>
  <si>
    <t xml:space="preserve">Joy Krijnen </t>
  </si>
  <si>
    <t xml:space="preserve">Bridget de Boer </t>
  </si>
  <si>
    <t xml:space="preserve">Lily van Laar </t>
  </si>
  <si>
    <t xml:space="preserve">Zoë Tol </t>
  </si>
  <si>
    <t xml:space="preserve">Sophie Bok </t>
  </si>
  <si>
    <t xml:space="preserve">Kyara Kluft </t>
  </si>
  <si>
    <t xml:space="preserve">Loïs Schulze </t>
  </si>
  <si>
    <t xml:space="preserve">Nova de Boer </t>
  </si>
  <si>
    <t xml:space="preserve">Juna Burghouts </t>
  </si>
  <si>
    <t xml:space="preserve">Sarah Havermans </t>
  </si>
  <si>
    <t xml:space="preserve">Lize Tol </t>
  </si>
  <si>
    <t xml:space="preserve">Zena Burghouts </t>
  </si>
  <si>
    <t xml:space="preserve">Nayeli van Rootzelaar </t>
  </si>
  <si>
    <t xml:space="preserve">Keanna Nduwayezu </t>
  </si>
  <si>
    <t xml:space="preserve">Kee Zwanziger </t>
  </si>
  <si>
    <t xml:space="preserve">Jahn </t>
  </si>
  <si>
    <t xml:space="preserve">Ivy Bakker </t>
  </si>
  <si>
    <t xml:space="preserve">Turncademy </t>
  </si>
  <si>
    <t xml:space="preserve">Scottie van den Berg </t>
  </si>
  <si>
    <t xml:space="preserve">Emma Neeft </t>
  </si>
  <si>
    <t xml:space="preserve">Elise Roelofsen </t>
  </si>
  <si>
    <t xml:space="preserve">Ayana Spalburg </t>
  </si>
  <si>
    <t xml:space="preserve">Sara Mohabier </t>
  </si>
  <si>
    <t xml:space="preserve">Lara Snoek </t>
  </si>
  <si>
    <t xml:space="preserve">Anna-Keet Strijk </t>
  </si>
  <si>
    <t xml:space="preserve">Kate Lupetto </t>
  </si>
  <si>
    <t xml:space="preserve">Maud Everaars </t>
  </si>
  <si>
    <t xml:space="preserve">Jasmijn Simons </t>
  </si>
  <si>
    <t xml:space="preserve">Bo Bruijn </t>
  </si>
  <si>
    <t xml:space="preserve">Isa van Loon </t>
  </si>
  <si>
    <t xml:space="preserve">Indy Moolhuizen </t>
  </si>
  <si>
    <t xml:space="preserve">Juliet Keizer </t>
  </si>
  <si>
    <t xml:space="preserve">Chloé Willms </t>
  </si>
  <si>
    <t xml:space="preserve">Maren Kramer </t>
  </si>
  <si>
    <t xml:space="preserve">Stacey Mooijer </t>
  </si>
  <si>
    <t xml:space="preserve">Marley Brunt </t>
  </si>
  <si>
    <t xml:space="preserve">Lizzy Wildschut </t>
  </si>
  <si>
    <t xml:space="preserve">Lara Szostak </t>
  </si>
  <si>
    <t>afm</t>
  </si>
  <si>
    <t>Senior D</t>
  </si>
  <si>
    <t>Senior E</t>
  </si>
  <si>
    <t>Junior E</t>
  </si>
  <si>
    <t>Junior F</t>
  </si>
  <si>
    <t>Jeugd F</t>
  </si>
  <si>
    <t>Jeugd 1 G</t>
  </si>
  <si>
    <t>Jeugd 2 G</t>
  </si>
  <si>
    <t>MB 4 Pup 3</t>
  </si>
  <si>
    <t>MB 5 Pup 3</t>
  </si>
  <si>
    <t>MB 6 Pup 3</t>
  </si>
  <si>
    <t>MB 4 Pup 2</t>
  </si>
  <si>
    <t>MB 5 Pup 2</t>
  </si>
  <si>
    <t>MB 6 Pup 2</t>
  </si>
  <si>
    <t>MB 4 Pup 1</t>
  </si>
  <si>
    <t>MB 5 Pup 1</t>
  </si>
  <si>
    <t>MB 6 Pup 1</t>
  </si>
  <si>
    <t>Instap 5</t>
  </si>
  <si>
    <t>Instap 6</t>
  </si>
  <si>
    <t xml:space="preserve">Esmée Heijne </t>
  </si>
  <si>
    <t xml:space="preserve">Quinley Bonapart </t>
  </si>
  <si>
    <t xml:space="preserve">Jayanti Ypenburg </t>
  </si>
  <si>
    <t xml:space="preserve">Alyssa Narain </t>
  </si>
  <si>
    <t xml:space="preserve">Haley Nobel </t>
  </si>
  <si>
    <t xml:space="preserve">Sienna Schutten </t>
  </si>
  <si>
    <t xml:space="preserve">Skye IJsebrands </t>
  </si>
  <si>
    <t xml:space="preserve">Jasmijn Drost </t>
  </si>
  <si>
    <t xml:space="preserve">Tess Grice </t>
  </si>
  <si>
    <t xml:space="preserve">Ashley Kroon </t>
  </si>
  <si>
    <t xml:space="preserve">Miray Ilgun </t>
  </si>
  <si>
    <t xml:space="preserve">Aurélia Clijdesdale </t>
  </si>
  <si>
    <t xml:space="preserve">Alina Bleeker </t>
  </si>
  <si>
    <t xml:space="preserve">Julia Prijs </t>
  </si>
  <si>
    <t xml:space="preserve">Romee Koene </t>
  </si>
  <si>
    <t xml:space="preserve">Aglaya Lugovaya </t>
  </si>
  <si>
    <t xml:space="preserve">Evie van Poppel </t>
  </si>
  <si>
    <t xml:space="preserve">Gymvereniging Swift </t>
  </si>
  <si>
    <t xml:space="preserve">Amélie Hogervorst </t>
  </si>
  <si>
    <t xml:space="preserve">Samara Sakoer </t>
  </si>
  <si>
    <t xml:space="preserve">Heldana Equbay </t>
  </si>
  <si>
    <t xml:space="preserve">Jip Roth </t>
  </si>
  <si>
    <t xml:space="preserve">Jonna Neeft </t>
  </si>
  <si>
    <t xml:space="preserve">Lizz van Hooff </t>
  </si>
  <si>
    <t xml:space="preserve">Nour Biari </t>
  </si>
  <si>
    <t xml:space="preserve">Jill Oud </t>
  </si>
  <si>
    <t xml:space="preserve">Jenthe Balder </t>
  </si>
  <si>
    <t xml:space="preserve">Liz Rosen </t>
  </si>
  <si>
    <t xml:space="preserve">Chelsey Oehlers </t>
  </si>
  <si>
    <t xml:space="preserve">Jona Hille </t>
  </si>
  <si>
    <t xml:space="preserve">Feline Hogervorst </t>
  </si>
  <si>
    <t xml:space="preserve">Esli Kamstra </t>
  </si>
  <si>
    <t xml:space="preserve">Dunya Neelen </t>
  </si>
  <si>
    <t xml:space="preserve">Jordan de Haan </t>
  </si>
  <si>
    <t xml:space="preserve">Nikki van Ederen </t>
  </si>
  <si>
    <t xml:space="preserve">Julie Beentjes </t>
  </si>
  <si>
    <t xml:space="preserve">Shulaika Daal </t>
  </si>
  <si>
    <t xml:space="preserve">Sanne Mouwen </t>
  </si>
  <si>
    <t xml:space="preserve">K&amp;V </t>
  </si>
  <si>
    <t xml:space="preserve">Vajèn Schrandt </t>
  </si>
  <si>
    <t xml:space="preserve">Fenna Farafonow </t>
  </si>
  <si>
    <t xml:space="preserve">Sophie van Dam </t>
  </si>
  <si>
    <t xml:space="preserve">Emma Rijs </t>
  </si>
  <si>
    <t xml:space="preserve">Ariane Mooijer </t>
  </si>
  <si>
    <t xml:space="preserve">Claudia Walter </t>
  </si>
  <si>
    <t xml:space="preserve">Ilpenstein </t>
  </si>
  <si>
    <t xml:space="preserve">Adriana Bakker </t>
  </si>
  <si>
    <t xml:space="preserve">Giusi Furfaro </t>
  </si>
  <si>
    <t xml:space="preserve">Nadia Binsma </t>
  </si>
  <si>
    <t xml:space="preserve">Divainely Woerdings </t>
  </si>
  <si>
    <t xml:space="preserve">Sophie Lammerse </t>
  </si>
  <si>
    <t xml:space="preserve">Yuna van den Berg </t>
  </si>
  <si>
    <t xml:space="preserve">DEV </t>
  </si>
  <si>
    <t xml:space="preserve">Mira den Dulk </t>
  </si>
  <si>
    <t xml:space="preserve">Saar Betlem </t>
  </si>
  <si>
    <t xml:space="preserve">Sara De Waart </t>
  </si>
  <si>
    <t xml:space="preserve">Lindy Fritzen </t>
  </si>
  <si>
    <t xml:space="preserve">Yzaira Visser </t>
  </si>
  <si>
    <t xml:space="preserve">Gi-Angely Valmont </t>
  </si>
  <si>
    <t xml:space="preserve">Emily Zwarthoed </t>
  </si>
  <si>
    <t xml:space="preserve">Lindsey Boonekamp </t>
  </si>
  <si>
    <t xml:space="preserve">Eva Klein </t>
  </si>
  <si>
    <t xml:space="preserve">Noe Brondenstein </t>
  </si>
  <si>
    <t xml:space="preserve">Isa Baarda </t>
  </si>
  <si>
    <t xml:space="preserve">Amirah Deekman </t>
  </si>
  <si>
    <t xml:space="preserve">Sophia Blaauw </t>
  </si>
  <si>
    <t xml:space="preserve">Pip van Gestel </t>
  </si>
  <si>
    <t xml:space="preserve">Lynn Zwarthoed </t>
  </si>
  <si>
    <t xml:space="preserve">Hannah Aprako </t>
  </si>
  <si>
    <t xml:space="preserve">Leya Bel </t>
  </si>
  <si>
    <t xml:space="preserve">Fayenne Beekman </t>
  </si>
  <si>
    <t xml:space="preserve">Keet Van Til </t>
  </si>
  <si>
    <t xml:space="preserve">Nova Maas </t>
  </si>
  <si>
    <t xml:space="preserve">Lisa Schoen </t>
  </si>
  <si>
    <t xml:space="preserve">Suus Glim </t>
  </si>
  <si>
    <t xml:space="preserve">Nora Langhorst </t>
  </si>
  <si>
    <t xml:space="preserve">Norah Hondius </t>
  </si>
  <si>
    <t xml:space="preserve">Juna Dekker </t>
  </si>
  <si>
    <t xml:space="preserve">Djuna Menning </t>
  </si>
  <si>
    <t xml:space="preserve">Fem Karregat </t>
  </si>
  <si>
    <t xml:space="preserve">Amy Bond </t>
  </si>
  <si>
    <t xml:space="preserve">Amy Semak </t>
  </si>
  <si>
    <t xml:space="preserve">Sara Bouamour </t>
  </si>
  <si>
    <t xml:space="preserve">Puck Verstappen </t>
  </si>
  <si>
    <t xml:space="preserve">Fenna de Boer </t>
  </si>
  <si>
    <t xml:space="preserve">Lilly Jennekens </t>
  </si>
  <si>
    <t xml:space="preserve">Jennifer De Smit </t>
  </si>
  <si>
    <t xml:space="preserve">Ise-Loïs Heynens </t>
  </si>
  <si>
    <t xml:space="preserve">Jaylani Gulraj </t>
  </si>
  <si>
    <t xml:space="preserve">Stacey Hut </t>
  </si>
  <si>
    <t xml:space="preserve">Lauren Ramos Justo </t>
  </si>
  <si>
    <t xml:space="preserve">Evie Stroo </t>
  </si>
  <si>
    <t xml:space="preserve">Aleya van Broekhoven Delgado </t>
  </si>
  <si>
    <t xml:space="preserve">Benthe Stolker </t>
  </si>
  <si>
    <t xml:space="preserve">Chelsey Botschuyver </t>
  </si>
  <si>
    <t xml:space="preserve">Ize van Welie </t>
  </si>
  <si>
    <t xml:space="preserve">Isabella-Nora Bakker </t>
  </si>
  <si>
    <t xml:space="preserve">Sara Raaphorst </t>
  </si>
  <si>
    <t xml:space="preserve">Lize Hamburg </t>
  </si>
  <si>
    <t xml:space="preserve">Lynn Wijk </t>
  </si>
  <si>
    <t xml:space="preserve">Tess Conijn </t>
  </si>
  <si>
    <t xml:space="preserve">Saly Hermans </t>
  </si>
  <si>
    <t xml:space="preserve">Britt van Kuik </t>
  </si>
  <si>
    <t xml:space="preserve">Chloë Slootmaekers </t>
  </si>
  <si>
    <t xml:space="preserve">Celine Zijlmans </t>
  </si>
  <si>
    <t xml:space="preserve">Alsu Kazanci </t>
  </si>
  <si>
    <t xml:space="preserve">Eliz Demir </t>
  </si>
  <si>
    <t xml:space="preserve">Giselle Bibiani </t>
  </si>
  <si>
    <t xml:space="preserve">Jahshaily Burgzorg  </t>
  </si>
  <si>
    <t xml:space="preserve">Lara Mirck  </t>
  </si>
  <si>
    <t xml:space="preserve">Jetske Smid </t>
  </si>
  <si>
    <t xml:space="preserve">Lorraine Seedorf </t>
  </si>
  <si>
    <t xml:space="preserve">Fimke Harrewijnen </t>
  </si>
  <si>
    <t xml:space="preserve">Tess Luttik </t>
  </si>
  <si>
    <t xml:space="preserve">Sabrina van der Moolen  </t>
  </si>
  <si>
    <t xml:space="preserve">Saar Woudt </t>
  </si>
  <si>
    <t xml:space="preserve">Milou Mulder </t>
  </si>
  <si>
    <t xml:space="preserve">Lanikai Bloem </t>
  </si>
  <si>
    <t xml:space="preserve">Fenna van der Valk </t>
  </si>
  <si>
    <t xml:space="preserve">Jalou van Langelaar  </t>
  </si>
  <si>
    <t xml:space="preserve">Yara van Oostveen  </t>
  </si>
  <si>
    <t xml:space="preserve">Liza van den Kieboom  </t>
  </si>
  <si>
    <t xml:space="preserve">Juna van der Grijp  </t>
  </si>
  <si>
    <t xml:space="preserve">Sofie Blom </t>
  </si>
  <si>
    <t xml:space="preserve">Feija Garretsen </t>
  </si>
  <si>
    <t xml:space="preserve">Lara Veerman </t>
  </si>
  <si>
    <t xml:space="preserve">Lorayza Roseval </t>
  </si>
  <si>
    <t xml:space="preserve">Fenna Kwakman </t>
  </si>
  <si>
    <t xml:space="preserve">Abigail Senbeta </t>
  </si>
  <si>
    <t xml:space="preserve">Mayra Berkhout </t>
  </si>
  <si>
    <t xml:space="preserve">Emi Klomp </t>
  </si>
  <si>
    <t xml:space="preserve">Bobbi Wijtmans </t>
  </si>
  <si>
    <t xml:space="preserve">Wilskracht </t>
  </si>
  <si>
    <t xml:space="preserve">Isa Schilder </t>
  </si>
  <si>
    <t xml:space="preserve">Bibi van der Meijden </t>
  </si>
  <si>
    <t xml:space="preserve">Tara Van Dinteren </t>
  </si>
  <si>
    <t xml:space="preserve">Faith Webbers </t>
  </si>
  <si>
    <t xml:space="preserve">Juul de Groot </t>
  </si>
  <si>
    <t xml:space="preserve">Mia Slutter </t>
  </si>
  <si>
    <t xml:space="preserve">Bliss Tuip </t>
  </si>
  <si>
    <t xml:space="preserve">Eva Beijne </t>
  </si>
  <si>
    <t xml:space="preserve">Fenna Hoogterp </t>
  </si>
  <si>
    <t>,,,</t>
  </si>
  <si>
    <t xml:space="preserve">Tessa De Boer </t>
  </si>
  <si>
    <t xml:space="preserve">Isa Bakker </t>
  </si>
  <si>
    <t xml:space="preserve">Malou Raithel </t>
  </si>
  <si>
    <t xml:space="preserve">Floortje van Duijn </t>
  </si>
  <si>
    <t xml:space="preserve">Josie Habers </t>
  </si>
  <si>
    <t xml:space="preserve">Sofie De Lange </t>
  </si>
  <si>
    <t xml:space="preserve">Lety Aragones Gomez </t>
  </si>
  <si>
    <t xml:space="preserve">Robin Berkhout </t>
  </si>
  <si>
    <t xml:space="preserve">Isabeau Van Petten </t>
  </si>
  <si>
    <t xml:space="preserve">Graciela Solana Plugge </t>
  </si>
  <si>
    <t xml:space="preserve">Rona den Dulk </t>
  </si>
  <si>
    <t xml:space="preserve">Mette Venniker </t>
  </si>
  <si>
    <t xml:space="preserve">Meis Liedorp </t>
  </si>
  <si>
    <t xml:space="preserve">Ize Nijman </t>
  </si>
  <si>
    <t xml:space="preserve">Nikki Bark </t>
  </si>
  <si>
    <t xml:space="preserve">Fiene Zwart </t>
  </si>
  <si>
    <t xml:space="preserve">Femme Maria Bes </t>
  </si>
  <si>
    <t xml:space="preserve">Adila Konjo </t>
  </si>
  <si>
    <t xml:space="preserve">Lisa Sahertian </t>
  </si>
  <si>
    <t xml:space="preserve">Alanza Muñoz Ples </t>
  </si>
  <si>
    <t xml:space="preserve">Eline Ket </t>
  </si>
  <si>
    <t xml:space="preserve">Levy Wartenbergh </t>
  </si>
  <si>
    <t xml:space="preserve">Siërra-River Hoen </t>
  </si>
  <si>
    <t xml:space="preserve">Noa Angermann </t>
  </si>
  <si>
    <t xml:space="preserve">Mirabella Hoen </t>
  </si>
  <si>
    <t xml:space="preserve">Rixt Houterman </t>
  </si>
  <si>
    <t xml:space="preserve">Jette Maria Bes </t>
  </si>
  <si>
    <t xml:space="preserve">Liz Admiraal </t>
  </si>
  <si>
    <t xml:space="preserve">Merel Honingh </t>
  </si>
  <si>
    <t xml:space="preserve">Louisa de Werd </t>
  </si>
  <si>
    <t xml:space="preserve">Vajèn de Groot </t>
  </si>
  <si>
    <t xml:space="preserve">Jackie Aalbers </t>
  </si>
  <si>
    <t xml:space="preserve">Robin van Zelst </t>
  </si>
  <si>
    <t xml:space="preserve">Victoria Charlinska </t>
  </si>
  <si>
    <t xml:space="preserve">Kaisa Hoffmann </t>
  </si>
  <si>
    <t xml:space="preserve">Noa Klaver </t>
  </si>
  <si>
    <t xml:space="preserve">Selah Eisenach </t>
  </si>
  <si>
    <t xml:space="preserve">Mina Soy </t>
  </si>
  <si>
    <t xml:space="preserve">Lidewij de Kleuver </t>
  </si>
  <si>
    <t xml:space="preserve">Kaylee van Dijk </t>
  </si>
  <si>
    <t xml:space="preserve">Romee Vermeulen </t>
  </si>
  <si>
    <t xml:space="preserve">Júlia van Loo </t>
  </si>
  <si>
    <t xml:space="preserve">Wiep Oosting </t>
  </si>
  <si>
    <t xml:space="preserve">Kenza El Youbari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</si>
</sst>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8"/>
      <color indexed="6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8"/>
      <name val="Calibri"/>
      <family val="2"/>
    </font>
    <font>
      <b/>
      <sz val="12"/>
      <color rgb="FFFF0000"/>
      <name val="Calibri"/>
      <family val="2"/>
    </font>
    <font>
      <b/>
      <sz val="12"/>
      <color theme="8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006100"/>
      <name val="Calibri"/>
      <family val="2"/>
    </font>
    <font>
      <sz val="12"/>
      <color rgb="FF9C0006"/>
      <name val="Calibri"/>
      <family val="2"/>
    </font>
    <font>
      <sz val="12"/>
      <color rgb="FF9C5700"/>
      <name val="Calibri"/>
      <family val="2"/>
    </font>
    <font>
      <sz val="12"/>
      <color rgb="FF3F3F76"/>
      <name val="Calibri"/>
      <family val="2"/>
    </font>
    <font>
      <b/>
      <sz val="12"/>
      <color rgb="FF3F3F3F"/>
      <name val="Calibri"/>
      <family val="2"/>
    </font>
    <font>
      <b/>
      <sz val="12"/>
      <color rgb="FFFA7D00"/>
      <name val="Calibri"/>
      <family val="2"/>
    </font>
    <font>
      <sz val="12"/>
      <color rgb="FFFA7D00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i/>
      <sz val="12"/>
      <color rgb="FF7F7F7F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14" fillId="0" borderId="0"/>
    <xf numFmtId="0" fontId="11" fillId="0" borderId="0" applyFont="0" applyFill="0" applyBorder="0"/>
    <xf numFmtId="0" fontId="11" fillId="0" borderId="0" applyFont="0" applyFill="0" applyBorder="0"/>
    <xf numFmtId="0" fontId="18" fillId="0" borderId="0" applyNumberForma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4" applyNumberFormat="0" applyAlignment="0" applyProtection="0"/>
    <xf numFmtId="0" fontId="26" fillId="8" borderId="5" applyNumberFormat="0" applyAlignment="0" applyProtection="0"/>
    <xf numFmtId="0" fontId="27" fillId="8" borderId="4" applyNumberFormat="0" applyAlignment="0" applyProtection="0"/>
    <xf numFmtId="0" fontId="28" fillId="0" borderId="6" applyNumberFormat="0" applyFill="0" applyAlignment="0" applyProtection="0"/>
    <xf numFmtId="0" fontId="13" fillId="9" borderId="7" applyNumberFormat="0" applyAlignment="0" applyProtection="0"/>
    <xf numFmtId="0" fontId="29" fillId="0" borderId="0" applyNumberFormat="0" applyFill="0" applyBorder="0" applyAlignment="0" applyProtection="0"/>
    <xf numFmtId="0" fontId="12" fillId="10" borderId="8" applyNumberFormat="0" applyFont="0" applyAlignment="0" applyProtection="0"/>
    <xf numFmtId="0" fontId="30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7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7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7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7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7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 applyFont="0" applyFill="0" applyBorder="0"/>
    <xf numFmtId="0" fontId="12" fillId="0" borderId="0" applyFont="0" applyFill="0" applyBorder="0"/>
    <xf numFmtId="0" fontId="12" fillId="0" borderId="0" applyFont="0" applyFill="0" applyBorder="0"/>
    <xf numFmtId="0" fontId="10" fillId="0" borderId="0"/>
    <xf numFmtId="44" fontId="12" fillId="0" borderId="0" applyFont="0" applyFill="0" applyBorder="0" applyAlignment="0" applyProtection="0"/>
    <xf numFmtId="0" fontId="6" fillId="0" borderId="0" applyFont="0" applyFill="0" applyBorder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5" borderId="0" applyNumberFormat="0" applyBorder="0" applyAlignment="0" applyProtection="0"/>
    <xf numFmtId="0" fontId="53" fillId="6" borderId="0" applyNumberFormat="0" applyBorder="0" applyAlignment="0" applyProtection="0"/>
    <xf numFmtId="0" fontId="54" fillId="7" borderId="4" applyNumberFormat="0" applyAlignment="0" applyProtection="0"/>
    <xf numFmtId="0" fontId="55" fillId="8" borderId="5" applyNumberFormat="0" applyAlignment="0" applyProtection="0"/>
    <xf numFmtId="0" fontId="56" fillId="8" borderId="4" applyNumberFormat="0" applyAlignment="0" applyProtection="0"/>
    <xf numFmtId="0" fontId="57" fillId="0" borderId="6" applyNumberFormat="0" applyFill="0" applyAlignment="0" applyProtection="0"/>
    <xf numFmtId="0" fontId="58" fillId="9" borderId="7" applyNumberFormat="0" applyAlignment="0" applyProtection="0"/>
    <xf numFmtId="0" fontId="59" fillId="0" borderId="0" applyNumberFormat="0" applyFill="0" applyBorder="0" applyAlignment="0" applyProtection="0"/>
    <xf numFmtId="0" fontId="6" fillId="10" borderId="8" applyNumberFormat="0" applyFont="0" applyAlignment="0" applyProtection="0"/>
    <xf numFmtId="0" fontId="60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6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4" fillId="0" borderId="0" applyFont="0" applyFill="0" applyBorder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" fillId="0" borderId="0" applyFont="0" applyFill="0" applyBorder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 applyFont="0" applyFill="0" applyBorder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2" fillId="0" borderId="0" applyFont="0" applyFill="0" applyBorder="0"/>
    <xf numFmtId="0" fontId="12" fillId="0" borderId="0" applyFont="0" applyFill="0" applyBorder="0"/>
  </cellStyleXfs>
  <cellXfs count="17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3" fillId="3" borderId="0" xfId="0" applyFont="1" applyFill="1" applyAlignment="1">
      <alignment horizontal="right"/>
    </xf>
    <xf numFmtId="0" fontId="13" fillId="3" borderId="0" xfId="0" applyFont="1" applyFill="1" applyProtection="1">
      <protection locked="0"/>
    </xf>
    <xf numFmtId="0" fontId="13" fillId="3" borderId="0" xfId="0" applyFont="1" applyFill="1"/>
    <xf numFmtId="43" fontId="13" fillId="3" borderId="0" xfId="1" applyFont="1" applyFill="1"/>
    <xf numFmtId="43" fontId="0" fillId="0" borderId="0" xfId="1" applyFont="1"/>
    <xf numFmtId="43" fontId="12" fillId="0" borderId="0" xfId="1" applyFont="1" applyFill="1" applyProtection="1"/>
    <xf numFmtId="43" fontId="12" fillId="0" borderId="0" xfId="1" applyFont="1" applyFill="1"/>
    <xf numFmtId="164" fontId="12" fillId="0" borderId="0" xfId="1" applyNumberFormat="1" applyFont="1" applyFill="1"/>
    <xf numFmtId="0" fontId="12" fillId="0" borderId="0" xfId="2" applyProtection="1">
      <protection locked="0"/>
    </xf>
    <xf numFmtId="0" fontId="12" fillId="0" borderId="0" xfId="2"/>
    <xf numFmtId="164" fontId="0" fillId="0" borderId="0" xfId="1" applyNumberFormat="1" applyFont="1"/>
    <xf numFmtId="0" fontId="15" fillId="0" borderId="0" xfId="4" applyFont="1" applyAlignment="1">
      <alignment horizontal="center" vertical="center"/>
    </xf>
    <xf numFmtId="43" fontId="0" fillId="0" borderId="0" xfId="0" applyNumberFormat="1"/>
    <xf numFmtId="0" fontId="29" fillId="0" borderId="0" xfId="0" applyFont="1"/>
    <xf numFmtId="0" fontId="31" fillId="0" borderId="0" xfId="2" applyFont="1"/>
    <xf numFmtId="0" fontId="12" fillId="0" borderId="0" xfId="2" applyAlignment="1" applyProtection="1">
      <alignment horizontal="center" wrapText="1"/>
      <protection locked="0"/>
    </xf>
    <xf numFmtId="0" fontId="31" fillId="0" borderId="0" xfId="2" applyFont="1" applyProtection="1">
      <protection locked="0"/>
    </xf>
    <xf numFmtId="0" fontId="32" fillId="0" borderId="0" xfId="2" applyFont="1"/>
    <xf numFmtId="0" fontId="32" fillId="0" borderId="0" xfId="3" applyFont="1" applyProtection="1">
      <protection locked="0"/>
    </xf>
    <xf numFmtId="0" fontId="32" fillId="0" borderId="0" xfId="3" applyFont="1"/>
    <xf numFmtId="0" fontId="14" fillId="0" borderId="0" xfId="2" applyFont="1"/>
    <xf numFmtId="164" fontId="0" fillId="0" borderId="0" xfId="1" applyNumberFormat="1" applyFont="1" applyAlignment="1">
      <alignment horizontal="left" indent="2"/>
    </xf>
    <xf numFmtId="1" fontId="0" fillId="0" borderId="0" xfId="0" applyNumberFormat="1"/>
    <xf numFmtId="1" fontId="12" fillId="0" borderId="0" xfId="1" applyNumberFormat="1" applyFont="1" applyFill="1"/>
    <xf numFmtId="1" fontId="0" fillId="0" borderId="0" xfId="1" applyNumberFormat="1" applyFont="1"/>
    <xf numFmtId="164" fontId="36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43" fontId="12" fillId="0" borderId="0" xfId="1" applyFont="1" applyFill="1" applyProtection="1">
      <protection locked="0"/>
    </xf>
    <xf numFmtId="164" fontId="36" fillId="0" borderId="0" xfId="1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" applyFont="1" applyFill="1" applyProtection="1">
      <protection locked="0"/>
    </xf>
    <xf numFmtId="164" fontId="36" fillId="0" borderId="0" xfId="0" applyNumberFormat="1" applyFont="1" applyAlignment="1" applyProtection="1">
      <alignment horizontal="center"/>
      <protection locked="0"/>
    </xf>
    <xf numFmtId="164" fontId="36" fillId="35" borderId="0" xfId="1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37" fillId="0" borderId="0" xfId="0" applyFont="1" applyAlignment="1">
      <alignment horizontal="right"/>
    </xf>
    <xf numFmtId="164" fontId="0" fillId="0" borderId="0" xfId="1" applyNumberFormat="1" applyFont="1" applyFill="1" applyAlignment="1">
      <alignment horizontal="center"/>
    </xf>
    <xf numFmtId="0" fontId="38" fillId="0" borderId="0" xfId="0" applyFont="1" applyAlignment="1">
      <alignment horizontal="left" indent="1"/>
    </xf>
    <xf numFmtId="0" fontId="0" fillId="35" borderId="0" xfId="0" applyFill="1"/>
    <xf numFmtId="43" fontId="0" fillId="0" borderId="0" xfId="1" applyFont="1" applyFill="1"/>
    <xf numFmtId="43" fontId="0" fillId="35" borderId="0" xfId="1" applyFont="1" applyFill="1" applyProtection="1"/>
    <xf numFmtId="43" fontId="0" fillId="35" borderId="0" xfId="0" applyNumberFormat="1" applyFill="1"/>
    <xf numFmtId="0" fontId="10" fillId="0" borderId="0" xfId="50"/>
    <xf numFmtId="0" fontId="10" fillId="0" borderId="0" xfId="50" applyAlignment="1">
      <alignment horizontal="center"/>
    </xf>
    <xf numFmtId="0" fontId="40" fillId="36" borderId="0" xfId="50" applyFont="1" applyFill="1" applyAlignment="1">
      <alignment horizontal="center"/>
    </xf>
    <xf numFmtId="16" fontId="10" fillId="0" borderId="0" xfId="50" applyNumberFormat="1"/>
    <xf numFmtId="0" fontId="41" fillId="0" borderId="0" xfId="50" applyFont="1" applyAlignment="1">
      <alignment horizontal="right"/>
    </xf>
    <xf numFmtId="0" fontId="41" fillId="0" borderId="0" xfId="50" applyFont="1" applyAlignment="1">
      <alignment horizontal="left"/>
    </xf>
    <xf numFmtId="0" fontId="42" fillId="36" borderId="0" xfId="50" applyFont="1" applyFill="1" applyAlignment="1">
      <alignment horizontal="left"/>
    </xf>
    <xf numFmtId="0" fontId="10" fillId="0" borderId="0" xfId="50" applyAlignment="1">
      <alignment horizontal="center" vertical="center"/>
    </xf>
    <xf numFmtId="0" fontId="41" fillId="0" borderId="0" xfId="50" applyFont="1" applyAlignment="1">
      <alignment horizontal="right" vertical="center"/>
    </xf>
    <xf numFmtId="0" fontId="41" fillId="0" borderId="0" xfId="50" applyFont="1" applyAlignment="1">
      <alignment horizontal="center"/>
    </xf>
    <xf numFmtId="0" fontId="43" fillId="0" borderId="0" xfId="50" applyFont="1" applyAlignment="1">
      <alignment horizontal="center"/>
    </xf>
    <xf numFmtId="0" fontId="10" fillId="0" borderId="0" xfId="50" applyAlignment="1">
      <alignment horizontal="right" indent="2"/>
    </xf>
    <xf numFmtId="0" fontId="40" fillId="37" borderId="0" xfId="50" applyFont="1" applyFill="1" applyAlignment="1">
      <alignment horizontal="center"/>
    </xf>
    <xf numFmtId="0" fontId="10" fillId="37" borderId="0" xfId="50" applyFill="1" applyAlignment="1">
      <alignment horizontal="center"/>
    </xf>
    <xf numFmtId="0" fontId="10" fillId="2" borderId="0" xfId="50" applyFill="1" applyAlignment="1">
      <alignment horizontal="center"/>
    </xf>
    <xf numFmtId="0" fontId="10" fillId="38" borderId="0" xfId="50" applyFill="1" applyAlignment="1">
      <alignment horizontal="center"/>
    </xf>
    <xf numFmtId="0" fontId="9" fillId="0" borderId="0" xfId="50" applyFont="1"/>
    <xf numFmtId="0" fontId="9" fillId="0" borderId="0" xfId="50" applyFont="1" applyAlignment="1">
      <alignment horizontal="center"/>
    </xf>
    <xf numFmtId="0" fontId="9" fillId="0" borderId="0" xfId="50" applyFont="1" applyAlignment="1">
      <alignment horizontal="center" vertical="center"/>
    </xf>
    <xf numFmtId="0" fontId="44" fillId="0" borderId="0" xfId="0" applyFont="1" applyAlignment="1">
      <alignment horizontal="right"/>
    </xf>
    <xf numFmtId="0" fontId="9" fillId="0" borderId="0" xfId="50" applyFont="1" applyAlignment="1">
      <alignment horizontal="right"/>
    </xf>
    <xf numFmtId="0" fontId="0" fillId="0" borderId="0" xfId="2" applyFont="1" applyAlignment="1" applyProtection="1">
      <alignment horizontal="center" wrapText="1"/>
      <protection locked="0"/>
    </xf>
    <xf numFmtId="0" fontId="8" fillId="0" borderId="0" xfId="50" applyFont="1"/>
    <xf numFmtId="0" fontId="7" fillId="0" borderId="0" xfId="50" applyFont="1"/>
    <xf numFmtId="0" fontId="16" fillId="0" borderId="0" xfId="0" applyFont="1"/>
    <xf numFmtId="0" fontId="31" fillId="0" borderId="0" xfId="0" applyFont="1"/>
    <xf numFmtId="0" fontId="36" fillId="0" borderId="0" xfId="0" applyFont="1"/>
    <xf numFmtId="0" fontId="45" fillId="0" borderId="0" xfId="0" applyFont="1"/>
    <xf numFmtId="0" fontId="46" fillId="0" borderId="0" xfId="0" applyFont="1" applyAlignment="1">
      <alignment horizontal="left" indent="1"/>
    </xf>
    <xf numFmtId="43" fontId="35" fillId="0" borderId="0" xfId="1" applyFont="1" applyFill="1" applyAlignment="1" applyProtection="1">
      <alignment horizontal="center"/>
    </xf>
    <xf numFmtId="43" fontId="34" fillId="0" borderId="0" xfId="1" applyFont="1" applyFill="1" applyAlignment="1" applyProtection="1">
      <alignment horizontal="center" wrapText="1"/>
    </xf>
    <xf numFmtId="43" fontId="0" fillId="0" borderId="0" xfId="1" applyFont="1" applyFill="1" applyAlignment="1" applyProtection="1">
      <alignment horizontal="center"/>
    </xf>
    <xf numFmtId="43" fontId="34" fillId="0" borderId="0" xfId="51" applyNumberFormat="1" applyFont="1" applyFill="1" applyAlignment="1" applyProtection="1">
      <alignment horizontal="center" wrapText="1"/>
    </xf>
    <xf numFmtId="43" fontId="35" fillId="0" borderId="0" xfId="1" applyFont="1" applyFill="1" applyAlignment="1">
      <alignment horizontal="center"/>
    </xf>
    <xf numFmtId="43" fontId="35" fillId="0" borderId="0" xfId="51" applyNumberFormat="1" applyFont="1" applyFill="1" applyAlignment="1">
      <alignment horizontal="center"/>
    </xf>
    <xf numFmtId="43" fontId="12" fillId="0" borderId="0" xfId="1" applyFont="1" applyFill="1" applyAlignment="1">
      <alignment horizontal="center"/>
    </xf>
    <xf numFmtId="43" fontId="34" fillId="0" borderId="0" xfId="1" applyFont="1" applyFill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51" applyNumberFormat="1" applyFont="1" applyAlignment="1">
      <alignment horizontal="center"/>
    </xf>
    <xf numFmtId="43" fontId="35" fillId="0" borderId="0" xfId="1" applyFont="1" applyAlignment="1">
      <alignment horizontal="center"/>
    </xf>
    <xf numFmtId="43" fontId="35" fillId="0" borderId="0" xfId="5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34" fillId="0" borderId="0" xfId="1" applyFont="1" applyAlignment="1">
      <alignment horizontal="center"/>
    </xf>
    <xf numFmtId="43" fontId="35" fillId="0" borderId="0" xfId="1" applyFont="1" applyFill="1" applyAlignment="1" applyProtection="1">
      <alignment horizontal="center"/>
      <protection locked="0"/>
    </xf>
    <xf numFmtId="43" fontId="35" fillId="0" borderId="0" xfId="51" applyNumberFormat="1" applyFont="1" applyFill="1" applyAlignment="1" applyProtection="1">
      <alignment horizontal="center"/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34" fillId="0" borderId="0" xfId="1" applyFont="1" applyFill="1" applyAlignment="1" applyProtection="1">
      <alignment horizontal="center"/>
      <protection locked="0"/>
    </xf>
    <xf numFmtId="43" fontId="12" fillId="0" borderId="0" xfId="1" applyFont="1" applyFill="1" applyAlignment="1" applyProtection="1">
      <alignment horizontal="center"/>
      <protection locked="0"/>
    </xf>
    <xf numFmtId="0" fontId="31" fillId="0" borderId="0" xfId="1" applyNumberFormat="1" applyFont="1" applyFill="1" applyAlignment="1">
      <alignment horizontal="center"/>
    </xf>
    <xf numFmtId="0" fontId="12" fillId="0" borderId="0" xfId="1" applyNumberFormat="1" applyFont="1" applyFill="1" applyAlignment="1" applyProtection="1">
      <alignment horizontal="center"/>
    </xf>
    <xf numFmtId="0" fontId="0" fillId="0" borderId="0" xfId="1" applyNumberFormat="1" applyFont="1" applyFill="1" applyAlignment="1">
      <alignment horizontal="center"/>
    </xf>
    <xf numFmtId="0" fontId="0" fillId="0" borderId="0" xfId="1" applyNumberFormat="1" applyFont="1" applyAlignment="1">
      <alignment horizontal="center"/>
    </xf>
    <xf numFmtId="0" fontId="12" fillId="0" borderId="0" xfId="1" applyNumberFormat="1" applyFont="1" applyFill="1" applyAlignment="1" applyProtection="1">
      <alignment horizontal="center"/>
      <protection locked="0"/>
    </xf>
    <xf numFmtId="0" fontId="12" fillId="0" borderId="0" xfId="1" applyNumberFormat="1" applyFont="1" applyFill="1" applyAlignment="1">
      <alignment horizontal="center"/>
    </xf>
    <xf numFmtId="0" fontId="12" fillId="0" borderId="0" xfId="1" applyNumberFormat="1" applyFont="1" applyFill="1"/>
    <xf numFmtId="0" fontId="35" fillId="0" borderId="0" xfId="1" applyNumberFormat="1" applyFont="1" applyFill="1" applyAlignment="1">
      <alignment horizontal="center"/>
    </xf>
    <xf numFmtId="0" fontId="39" fillId="0" borderId="0" xfId="1" applyNumberFormat="1" applyFont="1" applyFill="1" applyAlignment="1">
      <alignment horizontal="center"/>
    </xf>
    <xf numFmtId="0" fontId="35" fillId="0" borderId="0" xfId="51" applyNumberFormat="1" applyFont="1" applyFill="1" applyAlignment="1">
      <alignment horizontal="center"/>
    </xf>
    <xf numFmtId="0" fontId="34" fillId="0" borderId="0" xfId="1" applyNumberFormat="1" applyFont="1" applyFill="1" applyAlignment="1">
      <alignment horizontal="center"/>
    </xf>
    <xf numFmtId="0" fontId="47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43" fontId="12" fillId="0" borderId="0" xfId="1"/>
    <xf numFmtId="43" fontId="12" fillId="0" borderId="0" xfId="2" applyNumberFormat="1"/>
    <xf numFmtId="0" fontId="5" fillId="0" borderId="0" xfId="50" applyFont="1"/>
    <xf numFmtId="0" fontId="12" fillId="2" borderId="0" xfId="2" applyFill="1" applyAlignment="1" applyProtection="1">
      <alignment horizontal="center" wrapText="1"/>
      <protection locked="0"/>
    </xf>
    <xf numFmtId="43" fontId="12" fillId="0" borderId="0" xfId="1" applyAlignment="1" applyProtection="1">
      <alignment horizontal="center" wrapText="1"/>
      <protection locked="0"/>
    </xf>
    <xf numFmtId="0" fontId="0" fillId="0" borderId="0" xfId="2" applyFont="1" applyAlignment="1" applyProtection="1">
      <alignment wrapText="1"/>
      <protection locked="0"/>
    </xf>
    <xf numFmtId="43" fontId="12" fillId="2" borderId="0" xfId="1" applyFill="1" applyAlignment="1" applyProtection="1">
      <alignment horizontal="center" wrapText="1"/>
      <protection locked="0"/>
    </xf>
    <xf numFmtId="43" fontId="12" fillId="2" borderId="0" xfId="1" applyFill="1"/>
    <xf numFmtId="0" fontId="12" fillId="2" borderId="0" xfId="2" applyFill="1" applyAlignment="1">
      <alignment horizontal="center"/>
    </xf>
    <xf numFmtId="0" fontId="12" fillId="2" borderId="0" xfId="1" applyNumberFormat="1" applyFill="1" applyAlignment="1">
      <alignment horizontal="center"/>
    </xf>
    <xf numFmtId="0" fontId="12" fillId="0" borderId="0" xfId="2" applyAlignment="1">
      <alignment horizontal="center"/>
    </xf>
    <xf numFmtId="43" fontId="12" fillId="0" borderId="0" xfId="1" applyFill="1"/>
    <xf numFmtId="0" fontId="12" fillId="0" borderId="0" xfId="1" applyNumberFormat="1" applyFill="1" applyAlignment="1">
      <alignment horizontal="center"/>
    </xf>
    <xf numFmtId="43" fontId="31" fillId="2" borderId="0" xfId="1" applyFont="1" applyFill="1" applyAlignment="1" applyProtection="1">
      <alignment horizontal="center" wrapText="1"/>
      <protection locked="0"/>
    </xf>
    <xf numFmtId="43" fontId="31" fillId="2" borderId="0" xfId="1" applyFont="1" applyFill="1"/>
    <xf numFmtId="43" fontId="31" fillId="0" borderId="0" xfId="1" applyFont="1" applyFill="1"/>
    <xf numFmtId="0" fontId="3" fillId="0" borderId="0" xfId="50" applyFont="1" applyAlignment="1">
      <alignment horizontal="center"/>
    </xf>
    <xf numFmtId="0" fontId="3" fillId="0" borderId="0" xfId="50" applyFont="1" applyAlignment="1">
      <alignment horizontal="center" vertical="center"/>
    </xf>
    <xf numFmtId="0" fontId="3" fillId="0" borderId="0" xfId="50" applyFont="1" applyAlignment="1">
      <alignment horizontal="right"/>
    </xf>
    <xf numFmtId="0" fontId="10" fillId="2" borderId="0" xfId="50" applyFill="1" applyAlignment="1">
      <alignment horizontal="center" vertical="center"/>
    </xf>
    <xf numFmtId="0" fontId="62" fillId="0" borderId="0" xfId="50" applyFont="1" applyAlignment="1">
      <alignment horizontal="center"/>
    </xf>
    <xf numFmtId="164" fontId="31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1" applyFont="1" applyFill="1" applyAlignment="1" applyProtection="1">
      <alignment horizontal="center" vertical="center"/>
    </xf>
    <xf numFmtId="43" fontId="12" fillId="0" borderId="0" xfId="1" applyFont="1" applyFill="1" applyAlignment="1">
      <alignment horizontal="center" vertical="center"/>
    </xf>
    <xf numFmtId="43" fontId="0" fillId="39" borderId="0" xfId="1" applyFont="1" applyFill="1" applyAlignment="1">
      <alignment horizontal="center" vertical="center" wrapText="1"/>
    </xf>
    <xf numFmtId="0" fontId="12" fillId="0" borderId="0" xfId="1" applyNumberFormat="1" applyFont="1" applyFill="1" applyAlignment="1" applyProtection="1">
      <alignment horizontal="center" vertical="center"/>
    </xf>
    <xf numFmtId="43" fontId="35" fillId="0" borderId="0" xfId="1" applyFont="1" applyFill="1" applyAlignment="1" applyProtection="1">
      <alignment horizontal="center" vertical="center"/>
    </xf>
    <xf numFmtId="43" fontId="34" fillId="0" borderId="0" xfId="1" applyFont="1" applyFill="1" applyAlignment="1" applyProtection="1">
      <alignment horizontal="center" vertical="center"/>
    </xf>
    <xf numFmtId="43" fontId="0" fillId="39" borderId="0" xfId="1" applyFont="1" applyFill="1" applyAlignment="1">
      <alignment horizontal="center" vertical="center"/>
    </xf>
    <xf numFmtId="0" fontId="0" fillId="39" borderId="0" xfId="0" applyFill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0" xfId="0" applyAlignment="1" applyProtection="1">
      <alignment horizontal="left" indent="1"/>
      <protection locked="0"/>
    </xf>
    <xf numFmtId="43" fontId="0" fillId="39" borderId="0" xfId="0" applyNumberFormat="1" applyFill="1" applyAlignment="1">
      <alignment horizontal="center"/>
    </xf>
    <xf numFmtId="0" fontId="31" fillId="0" borderId="0" xfId="2" applyFont="1" applyAlignment="1">
      <alignment horizontal="center"/>
    </xf>
    <xf numFmtId="0" fontId="32" fillId="0" borderId="0" xfId="3" applyFont="1" applyAlignment="1">
      <alignment horizontal="center"/>
    </xf>
    <xf numFmtId="0" fontId="2" fillId="0" borderId="0" xfId="113"/>
    <xf numFmtId="0" fontId="1" fillId="0" borderId="0" xfId="133"/>
    <xf numFmtId="0" fontId="32" fillId="0" borderId="0" xfId="0" applyFont="1"/>
    <xf numFmtId="0" fontId="64" fillId="0" borderId="0" xfId="0" applyFont="1" applyAlignment="1">
      <alignment vertical="center" wrapText="1"/>
    </xf>
    <xf numFmtId="0" fontId="64" fillId="0" borderId="0" xfId="0" applyFont="1"/>
    <xf numFmtId="0" fontId="0" fillId="40" borderId="0" xfId="0" applyFill="1" applyAlignment="1">
      <alignment horizontal="left" indent="1"/>
    </xf>
    <xf numFmtId="0" fontId="0" fillId="0" borderId="0" xfId="2" applyFont="1"/>
    <xf numFmtId="0" fontId="0" fillId="0" borderId="0" xfId="153" applyFont="1"/>
    <xf numFmtId="0" fontId="0" fillId="0" borderId="0" xfId="15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3" fontId="16" fillId="0" borderId="0" xfId="1" applyFont="1" applyFill="1" applyAlignment="1">
      <alignment horizontal="center"/>
    </xf>
    <xf numFmtId="43" fontId="16" fillId="0" borderId="0" xfId="0" applyNumberFormat="1" applyFont="1" applyAlignment="1">
      <alignment horizontal="center"/>
    </xf>
    <xf numFmtId="0" fontId="63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16" fillId="39" borderId="0" xfId="1" applyFont="1" applyFill="1" applyAlignment="1">
      <alignment horizontal="center" vertical="center" wrapText="1"/>
    </xf>
    <xf numFmtId="0" fontId="16" fillId="39" borderId="0" xfId="0" applyFont="1" applyFill="1" applyAlignment="1">
      <alignment horizontal="center" vertical="center"/>
    </xf>
    <xf numFmtId="0" fontId="10" fillId="0" borderId="0" xfId="50" applyAlignment="1">
      <alignment horizontal="center" vertical="center"/>
    </xf>
    <xf numFmtId="0" fontId="9" fillId="0" borderId="0" xfId="50" applyFont="1" applyAlignment="1">
      <alignment horizontal="center" vertical="center"/>
    </xf>
    <xf numFmtId="0" fontId="10" fillId="0" borderId="0" xfId="50" applyAlignment="1">
      <alignment horizontal="center" vertical="center" wrapText="1"/>
    </xf>
    <xf numFmtId="0" fontId="10" fillId="0" borderId="0" xfId="50" applyAlignment="1">
      <alignment horizontal="center"/>
    </xf>
    <xf numFmtId="0" fontId="3" fillId="0" borderId="0" xfId="50" applyFont="1" applyAlignment="1">
      <alignment horizontal="center" vertical="center"/>
    </xf>
    <xf numFmtId="0" fontId="0" fillId="0" borderId="0" xfId="0" applyAlignment="1">
      <alignment horizontal="center"/>
    </xf>
  </cellXfs>
  <cellStyles count="155">
    <cellStyle name="20% - Accent1" xfId="24" builtinId="30" customBuiltin="1"/>
    <cellStyle name="20% - Accent1 2" xfId="70" xr:uid="{15F73665-61CF-40C5-BABC-F673ED0B9439}"/>
    <cellStyle name="20% - Accent1 3" xfId="95" xr:uid="{D116BE22-F6AC-476B-8CA0-BA207C4F0BB8}"/>
    <cellStyle name="20% - Accent1 4" xfId="115" xr:uid="{311FF2BB-2E9A-4061-BA6B-3455E654890B}"/>
    <cellStyle name="20% - Accent1 5" xfId="135" xr:uid="{5C0677B7-B8C1-4DAD-A407-7CC56EED84ED}"/>
    <cellStyle name="20% - Accent2" xfId="28" builtinId="34" customBuiltin="1"/>
    <cellStyle name="20% - Accent2 2" xfId="74" xr:uid="{D8171695-404E-4520-B3C8-6BF848D9AC1E}"/>
    <cellStyle name="20% - Accent2 3" xfId="98" xr:uid="{8FE4DB69-CEC1-4FD6-A3E2-B205FC0D0E00}"/>
    <cellStyle name="20% - Accent2 4" xfId="118" xr:uid="{63025012-379E-44B0-A1BD-913AAA6AF3B4}"/>
    <cellStyle name="20% - Accent2 5" xfId="138" xr:uid="{302B249D-9C1A-4E64-A7DE-F0AEECF6F782}"/>
    <cellStyle name="20% - Accent3" xfId="32" builtinId="38" customBuiltin="1"/>
    <cellStyle name="20% - Accent3 2" xfId="78" xr:uid="{38E901F6-6EF3-4FB2-897C-3862D660B25F}"/>
    <cellStyle name="20% - Accent3 3" xfId="101" xr:uid="{E137D6AB-95AE-4785-9208-A5DF4D15FD31}"/>
    <cellStyle name="20% - Accent3 4" xfId="121" xr:uid="{B2804164-BEB1-4092-82A6-E344A713E846}"/>
    <cellStyle name="20% - Accent3 5" xfId="141" xr:uid="{720D92D0-31AE-4D6E-886D-D347607C88F0}"/>
    <cellStyle name="20% - Accent4" xfId="36" builtinId="42" customBuiltin="1"/>
    <cellStyle name="20% - Accent4 2" xfId="82" xr:uid="{467B6DA0-81CD-4111-8471-6566FF4E5700}"/>
    <cellStyle name="20% - Accent4 3" xfId="104" xr:uid="{4013B85A-1702-4255-8287-AA28AB895356}"/>
    <cellStyle name="20% - Accent4 4" xfId="124" xr:uid="{932B63DA-38DC-43E1-AA00-DD964DC59691}"/>
    <cellStyle name="20% - Accent4 5" xfId="144" xr:uid="{FDEF89EA-6A28-4F00-8E9E-630A8220D34B}"/>
    <cellStyle name="20% - Accent5" xfId="40" builtinId="46" customBuiltin="1"/>
    <cellStyle name="20% - Accent5 2" xfId="86" xr:uid="{B1D6A968-7089-4FB1-BAE0-1AC6DCBE0A71}"/>
    <cellStyle name="20% - Accent5 3" xfId="107" xr:uid="{BA2504D5-198D-4D1C-A404-2E29B43DD829}"/>
    <cellStyle name="20% - Accent5 4" xfId="127" xr:uid="{7847521B-C923-45CF-81A3-DD8653A712A5}"/>
    <cellStyle name="20% - Accent5 5" xfId="147" xr:uid="{4C34C1D5-83FC-4E32-94DF-46FAE0AC37E3}"/>
    <cellStyle name="20% - Accent6" xfId="44" builtinId="50" customBuiltin="1"/>
    <cellStyle name="20% - Accent6 2" xfId="90" xr:uid="{B4A1BE00-3C2E-45E6-AD06-631B081E9524}"/>
    <cellStyle name="20% - Accent6 3" xfId="110" xr:uid="{6D2662D6-AB8F-47DC-9463-BCCEBE9E02D2}"/>
    <cellStyle name="20% - Accent6 4" xfId="130" xr:uid="{A632FC5E-07AA-4DD7-8665-934AEC93D1C8}"/>
    <cellStyle name="20% - Accent6 5" xfId="150" xr:uid="{B8BDB9A0-4B63-4520-8356-087D29DE3813}"/>
    <cellStyle name="40% - Accent1" xfId="25" builtinId="31" customBuiltin="1"/>
    <cellStyle name="40% - Accent1 2" xfId="71" xr:uid="{EAEEE86A-CDBB-4589-BF1A-A4AF14B6C84D}"/>
    <cellStyle name="40% - Accent1 3" xfId="96" xr:uid="{29122CC3-9C63-41E2-9442-DC686BB64A56}"/>
    <cellStyle name="40% - Accent1 4" xfId="116" xr:uid="{D5A66114-5536-456C-80B3-548B418BCB43}"/>
    <cellStyle name="40% - Accent1 5" xfId="136" xr:uid="{3A8D06C2-6232-427E-B89E-679B5808C174}"/>
    <cellStyle name="40% - Accent2" xfId="29" builtinId="35" customBuiltin="1"/>
    <cellStyle name="40% - Accent2 2" xfId="75" xr:uid="{4BAE5776-8ACD-4437-8773-73794A9078DA}"/>
    <cellStyle name="40% - Accent2 3" xfId="99" xr:uid="{CC8458CB-9A8C-4A75-BFEB-D84D752E8628}"/>
    <cellStyle name="40% - Accent2 4" xfId="119" xr:uid="{0184AE93-14CB-4034-B2A8-CCCCDC7CFD45}"/>
    <cellStyle name="40% - Accent2 5" xfId="139" xr:uid="{DB550F40-FDF4-4E21-B947-2462C8199F5E}"/>
    <cellStyle name="40% - Accent3" xfId="33" builtinId="39" customBuiltin="1"/>
    <cellStyle name="40% - Accent3 2" xfId="79" xr:uid="{3110448E-0E16-425C-8201-E47AD96DEFD8}"/>
    <cellStyle name="40% - Accent3 3" xfId="102" xr:uid="{8299B93B-0FEB-4629-B193-D5BD4D85FA44}"/>
    <cellStyle name="40% - Accent3 4" xfId="122" xr:uid="{5F328FF7-5097-4175-A472-A3E21DA1D5B5}"/>
    <cellStyle name="40% - Accent3 5" xfId="142" xr:uid="{3B91E3A9-A3A8-4E24-B142-FE801308F01C}"/>
    <cellStyle name="40% - Accent4" xfId="37" builtinId="43" customBuiltin="1"/>
    <cellStyle name="40% - Accent4 2" xfId="83" xr:uid="{F5B7A38D-AF75-4E4D-A252-BB7F386690AC}"/>
    <cellStyle name="40% - Accent4 3" xfId="105" xr:uid="{D994C0BD-AEF9-4731-9C2E-B627EB4EC3D1}"/>
    <cellStyle name="40% - Accent4 4" xfId="125" xr:uid="{F62CA2C7-2606-459A-B7CE-73A00B18BE61}"/>
    <cellStyle name="40% - Accent4 5" xfId="145" xr:uid="{084B3244-37CE-4CD7-8496-6104C12B7EA4}"/>
    <cellStyle name="40% - Accent5" xfId="41" builtinId="47" customBuiltin="1"/>
    <cellStyle name="40% - Accent5 2" xfId="87" xr:uid="{1A7A215D-F834-4078-9DD5-039FC8980DE4}"/>
    <cellStyle name="40% - Accent5 3" xfId="108" xr:uid="{B7F4D1AC-0518-4615-B24E-0FEE5E03AA7D}"/>
    <cellStyle name="40% - Accent5 4" xfId="128" xr:uid="{62D857A0-6FFE-49D5-AD0E-94BCB932A84C}"/>
    <cellStyle name="40% - Accent5 5" xfId="148" xr:uid="{049259DB-0131-4248-9946-9004A7E88C70}"/>
    <cellStyle name="40% - Accent6" xfId="45" builtinId="51" customBuiltin="1"/>
    <cellStyle name="40% - Accent6 2" xfId="91" xr:uid="{414F453B-9D65-4058-A088-700E01AC140C}"/>
    <cellStyle name="40% - Accent6 3" xfId="111" xr:uid="{FEA49D76-FE1B-4652-865A-A114A7C5E4A0}"/>
    <cellStyle name="40% - Accent6 4" xfId="131" xr:uid="{D149EE42-825D-4952-9063-AC98FDE5ED39}"/>
    <cellStyle name="40% - Accent6 5" xfId="151" xr:uid="{D57522C6-8B6D-421C-BB03-6EA17CCE28FF}"/>
    <cellStyle name="60% - Accent1" xfId="26" builtinId="32" customBuiltin="1"/>
    <cellStyle name="60% - Accent1 2" xfId="72" xr:uid="{CA9F9B7A-6F2B-4101-9D2D-95B591F882F3}"/>
    <cellStyle name="60% - Accent1 3" xfId="97" xr:uid="{802F54AE-531E-4B0C-AECA-ED502548FB85}"/>
    <cellStyle name="60% - Accent1 4" xfId="117" xr:uid="{22258F7F-3357-480A-8315-67747F302764}"/>
    <cellStyle name="60% - Accent1 5" xfId="137" xr:uid="{51E72522-6FA6-4B79-9819-1E6B666EEDA9}"/>
    <cellStyle name="60% - Accent2" xfId="30" builtinId="36" customBuiltin="1"/>
    <cellStyle name="60% - Accent2 2" xfId="76" xr:uid="{75859FC1-43E4-4901-B080-BC35DD258A96}"/>
    <cellStyle name="60% - Accent2 3" xfId="100" xr:uid="{B2B0388B-3ABC-4CFB-9983-9FFB8EE44E10}"/>
    <cellStyle name="60% - Accent2 4" xfId="120" xr:uid="{CF720A0F-8C64-4047-BD14-629AB88696E4}"/>
    <cellStyle name="60% - Accent2 5" xfId="140" xr:uid="{9A6FAD26-F031-469E-8C7B-9F2734E89F9B}"/>
    <cellStyle name="60% - Accent3" xfId="34" builtinId="40" customBuiltin="1"/>
    <cellStyle name="60% - Accent3 2" xfId="80" xr:uid="{212EA7D8-870C-4DB0-80B8-D0E232F0D4F1}"/>
    <cellStyle name="60% - Accent3 3" xfId="103" xr:uid="{16DA2CBA-857E-4622-B272-8C84F593DA62}"/>
    <cellStyle name="60% - Accent3 4" xfId="123" xr:uid="{740000F0-1A92-4A25-B774-5662DAE453DE}"/>
    <cellStyle name="60% - Accent3 5" xfId="143" xr:uid="{DEEC2DCD-A189-438F-AACC-666A8027074A}"/>
    <cellStyle name="60% - Accent4" xfId="38" builtinId="44" customBuiltin="1"/>
    <cellStyle name="60% - Accent4 2" xfId="84" xr:uid="{94B25FC2-6EB0-4F31-913D-FACF4D2FE921}"/>
    <cellStyle name="60% - Accent4 3" xfId="106" xr:uid="{6D4BE4F8-1BF2-4BF5-9EBE-5D175AD1AF35}"/>
    <cellStyle name="60% - Accent4 4" xfId="126" xr:uid="{69E40E8C-C11F-43AD-9B39-3AC4B6A4B387}"/>
    <cellStyle name="60% - Accent4 5" xfId="146" xr:uid="{D4E04D86-47FE-4ABD-9E5D-AC9954FA3A12}"/>
    <cellStyle name="60% - Accent5" xfId="42" builtinId="48" customBuiltin="1"/>
    <cellStyle name="60% - Accent5 2" xfId="88" xr:uid="{466C8F72-EDD6-4336-86A3-568FDCCF6610}"/>
    <cellStyle name="60% - Accent5 3" xfId="109" xr:uid="{85A011B9-174F-47E8-B267-EFFDA51308C8}"/>
    <cellStyle name="60% - Accent5 4" xfId="129" xr:uid="{1DF4A777-FC46-40BC-AA2A-1C5E36204513}"/>
    <cellStyle name="60% - Accent5 5" xfId="149" xr:uid="{3BDE0131-40BC-4CBF-9E99-40DE19A93F8B}"/>
    <cellStyle name="60% - Accent6" xfId="46" builtinId="52" customBuiltin="1"/>
    <cellStyle name="60% - Accent6 2" xfId="92" xr:uid="{EC599864-5342-401C-9168-71033C8E5869}"/>
    <cellStyle name="60% - Accent6 3" xfId="112" xr:uid="{A75DDEA5-E1DA-42B5-82BA-90541CD228A4}"/>
    <cellStyle name="60% - Accent6 4" xfId="132" xr:uid="{6C52D7A1-C4C4-4B48-9E0C-CF61EE609419}"/>
    <cellStyle name="60% - Accent6 5" xfId="152" xr:uid="{9F6F7BBB-FDC4-4E6B-BF66-1D50F39D8873}"/>
    <cellStyle name="Accent1" xfId="23" builtinId="29" customBuiltin="1"/>
    <cellStyle name="Accent1 2" xfId="69" xr:uid="{968CBABA-722B-4F35-AA85-02A072005AD8}"/>
    <cellStyle name="Accent2" xfId="27" builtinId="33" customBuiltin="1"/>
    <cellStyle name="Accent2 2" xfId="73" xr:uid="{7E09CA9C-C0F6-44D7-AD5F-633C7C23864C}"/>
    <cellStyle name="Accent3" xfId="31" builtinId="37" customBuiltin="1"/>
    <cellStyle name="Accent3 2" xfId="77" xr:uid="{269FEFF5-1EE5-457F-AA97-CB2D4C3A5C0D}"/>
    <cellStyle name="Accent4" xfId="35" builtinId="41" customBuiltin="1"/>
    <cellStyle name="Accent4 2" xfId="81" xr:uid="{254AFB71-5599-4A1B-A304-76242E9EA1A5}"/>
    <cellStyle name="Accent5" xfId="39" builtinId="45" customBuiltin="1"/>
    <cellStyle name="Accent5 2" xfId="85" xr:uid="{EE9131A2-FB93-4D02-ADD6-F8CD2768F6AA}"/>
    <cellStyle name="Accent6" xfId="43" builtinId="49" customBuiltin="1"/>
    <cellStyle name="Accent6 2" xfId="89" xr:uid="{CC455F0B-5656-4A14-92A1-5D3D23034320}"/>
    <cellStyle name="Berekening" xfId="16" builtinId="22" customBuiltin="1"/>
    <cellStyle name="Berekening 2" xfId="62" xr:uid="{D7102398-4967-49D0-97A4-DDCB706BEB67}"/>
    <cellStyle name="Controlecel" xfId="18" builtinId="23" customBuiltin="1"/>
    <cellStyle name="Controlecel 2" xfId="64" xr:uid="{74585F75-D17D-4A9E-A791-F4009686B06E}"/>
    <cellStyle name="Gekoppelde cel" xfId="17" builtinId="24" customBuiltin="1"/>
    <cellStyle name="Gekoppelde cel 2" xfId="63" xr:uid="{172D248A-5BA3-4A04-A6E9-02E499496BF9}"/>
    <cellStyle name="Goed" xfId="11" builtinId="26" customBuiltin="1"/>
    <cellStyle name="Goed 2" xfId="57" xr:uid="{CBB62596-33A7-4E34-97E3-D3F01F87F8DE}"/>
    <cellStyle name="Invoer" xfId="14" builtinId="20" customBuiltin="1"/>
    <cellStyle name="Invoer 2" xfId="60" xr:uid="{2FC04BF6-DAAD-48ED-8265-1B0839F17B7E}"/>
    <cellStyle name="Komma" xfId="1" builtinId="3"/>
    <cellStyle name="Kop 1" xfId="7" builtinId="16" customBuiltin="1"/>
    <cellStyle name="Kop 1 2" xfId="53" xr:uid="{A5C486E2-7C37-4935-8BC1-55FB6228EE54}"/>
    <cellStyle name="Kop 2" xfId="8" builtinId="17" customBuiltin="1"/>
    <cellStyle name="Kop 2 2" xfId="54" xr:uid="{8AD9D3D4-3A60-4827-B3AB-1435E038A8F0}"/>
    <cellStyle name="Kop 3" xfId="9" builtinId="18" customBuiltin="1"/>
    <cellStyle name="Kop 3 2" xfId="55" xr:uid="{E1012B27-6366-429D-B287-AC50BB859140}"/>
    <cellStyle name="Kop 4" xfId="10" builtinId="19" customBuiltin="1"/>
    <cellStyle name="Kop 4 2" xfId="56" xr:uid="{E42A0EA4-9C68-424A-9EB0-05A733AC0B0D}"/>
    <cellStyle name="Neutraal" xfId="13" builtinId="28" customBuiltin="1"/>
    <cellStyle name="Neutraal 2" xfId="59" xr:uid="{ED58A5F7-E8AE-402E-90CC-A837E33A837B}"/>
    <cellStyle name="Notitie" xfId="20" builtinId="10" customBuiltin="1"/>
    <cellStyle name="Notitie 2" xfId="66" xr:uid="{9F4C9B24-BCC5-4B99-BC01-1C9DAE4EA3CD}"/>
    <cellStyle name="Notitie 3" xfId="94" xr:uid="{F1A6ACC6-7F84-422F-8C71-5D35DFCACDA6}"/>
    <cellStyle name="Notitie 4" xfId="114" xr:uid="{A78992F3-B0B4-4E7D-9667-28E136129D77}"/>
    <cellStyle name="Notitie 5" xfId="134" xr:uid="{18FBEC9C-38E5-47CB-A1D2-95E144D49007}"/>
    <cellStyle name="Ongeldig" xfId="12" builtinId="27" customBuiltin="1"/>
    <cellStyle name="Ongeldig 2" xfId="58" xr:uid="{7CEF8C8A-633C-477D-A122-189DF595464C}"/>
    <cellStyle name="Standaard" xfId="0" builtinId="0"/>
    <cellStyle name="Standaard 10" xfId="5" xr:uid="{9E9883AD-CF07-4759-B19A-C6A9DDC3448A}"/>
    <cellStyle name="Standaard 11" xfId="153" xr:uid="{66BC593E-DCAE-4E4D-8B22-6290909DDFFB}"/>
    <cellStyle name="Standaard 12" xfId="154" xr:uid="{01F9B4AB-BA05-4720-8C9D-DF5A7AED6A88}"/>
    <cellStyle name="Standaard 2" xfId="47" xr:uid="{36F4BB10-25B8-4050-87BD-8910F6B367A5}"/>
    <cellStyle name="Standaard 2 2" xfId="50" xr:uid="{C088347B-EADF-4E36-9E2E-960770CCFC32}"/>
    <cellStyle name="Standaard 2 3" xfId="2" xr:uid="{0D7C86AA-F3FC-4493-9BB8-79EE445DBEE1}"/>
    <cellStyle name="Standaard 3" xfId="48" xr:uid="{20CB6908-12F8-4FBB-B791-7C9004BBAE07}"/>
    <cellStyle name="Standaard 3 2" xfId="3" xr:uid="{5573C17D-BC86-496C-9578-041A7F93EF0C}"/>
    <cellStyle name="Standaard 4" xfId="4" xr:uid="{6534A667-9ACD-4458-9F04-06F18196E84E}"/>
    <cellStyle name="Standaard 5" xfId="49" xr:uid="{DD7CEC68-D055-443C-8935-FEA150C335F9}"/>
    <cellStyle name="Standaard 6" xfId="52" xr:uid="{CD862A53-2C5B-434B-9232-597681EFCCD1}"/>
    <cellStyle name="Standaard 7" xfId="93" xr:uid="{0AA43648-B863-463D-B2BB-19373CEF2D18}"/>
    <cellStyle name="Standaard 8" xfId="113" xr:uid="{13F680DF-C836-4624-A0BC-EEAE4F96CB56}"/>
    <cellStyle name="Standaard 9" xfId="133" xr:uid="{3E74BA24-E895-45AC-A50E-FD6F26C572E8}"/>
    <cellStyle name="Titel" xfId="6" builtinId="15" customBuiltin="1"/>
    <cellStyle name="Totaal" xfId="22" builtinId="25" customBuiltin="1"/>
    <cellStyle name="Totaal 2" xfId="68" xr:uid="{A65B7E27-4DE7-460B-B01E-5E5093E09E3A}"/>
    <cellStyle name="Uitvoer" xfId="15" builtinId="21" customBuiltin="1"/>
    <cellStyle name="Uitvoer 2" xfId="61" xr:uid="{771C6200-2E06-49BE-838E-55B24A7896F5}"/>
    <cellStyle name="Valuta" xfId="51" builtinId="4"/>
    <cellStyle name="Verklarende tekst" xfId="21" builtinId="53" customBuiltin="1"/>
    <cellStyle name="Verklarende tekst 2" xfId="67" xr:uid="{939D2E03-55C9-4C04-B3A2-DF35627833FA}"/>
    <cellStyle name="Waarschuwingstekst" xfId="19" builtinId="11" customBuiltin="1"/>
    <cellStyle name="Waarschuwingstekst 2" xfId="65" xr:uid="{C3294AED-397B-4C02-8485-335506CC9008}"/>
  </cellStyles>
  <dxfs count="110"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strike val="0"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FF00"/>
      </font>
      <fill>
        <patternFill>
          <f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FF00"/>
      </font>
      <fill>
        <patternFill>
          <f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urnen%20e.d\Rayon%20ZW\Wedstrijdzaken\Wedstrijden\2021-2022%20Turnen%20Dames\1e%20competitiewedstrijd\Wedstrijd%20Dames%20zaterdag%202021%2011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nlijst"/>
      <sheetName val="W1-B1"/>
      <sheetName val="W1-B2"/>
      <sheetName val="Uitslag W1-B1"/>
      <sheetName val="Uitslag W1-B2"/>
      <sheetName val="W2-B1"/>
      <sheetName val="W2-B2"/>
      <sheetName val="Uitslag W2-B1"/>
      <sheetName val="Uitslag W2-B2"/>
      <sheetName val="W3-B1"/>
      <sheetName val="W3-B2"/>
      <sheetName val="Rekenblad"/>
      <sheetName val="Uitslag W3-B1"/>
      <sheetName val="Uitslag W3-B2"/>
      <sheetName val="W4-B1"/>
      <sheetName val="W4-B2"/>
      <sheetName val="Uitslag W4-B1"/>
      <sheetName val="Uitslag W4-B2"/>
      <sheetName val="Diplomabestand"/>
      <sheetName val="Rayonkamp W1-B1"/>
      <sheetName val="Rayonkamp W1-B2"/>
      <sheetName val="Rayonkamp W2-B1"/>
      <sheetName val="Rayonkamp W2-B2"/>
      <sheetName val="Rayonkamp W3-B1"/>
      <sheetName val="Rayonkamp W3-B2"/>
      <sheetName val="Rayonkamp W4-B1"/>
      <sheetName val="Rayonkamp W4-B2"/>
      <sheetName val="Tussenbestand"/>
    </sheetNames>
    <sheetDataSet>
      <sheetData sheetId="0">
        <row r="3">
          <cell r="X3" t="str">
            <v>Sprong - Brug - Balk - Vloer</v>
          </cell>
        </row>
        <row r="6">
          <cell r="X6" t="str">
            <v>Brug - Balk - Vloer - Sprong</v>
          </cell>
        </row>
        <row r="7">
          <cell r="X7" t="str">
            <v>Balk - Vloer - Sprong - Brug</v>
          </cell>
        </row>
        <row r="8">
          <cell r="X8" t="str">
            <v>Vloer - Sprong - Brug - Balk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2762-30AC-4211-8EB4-E4F73A1655F2}">
  <dimension ref="A1:AN276"/>
  <sheetViews>
    <sheetView topLeftCell="A208" workbookViewId="0">
      <selection activeCell="B201" sqref="B201:AN229"/>
    </sheetView>
  </sheetViews>
  <sheetFormatPr defaultRowHeight="14.4" x14ac:dyDescent="0.3"/>
  <cols>
    <col min="1" max="1" width="8.6640625" style="1"/>
    <col min="4" max="4" width="25.88671875" bestFit="1" customWidth="1"/>
  </cols>
  <sheetData>
    <row r="1" spans="1:40" x14ac:dyDescent="0.3">
      <c r="B1" s="14" t="s">
        <v>92</v>
      </c>
      <c r="C1" s="14" t="s">
        <v>93</v>
      </c>
      <c r="D1" s="14" t="s">
        <v>94</v>
      </c>
      <c r="E1" s="14" t="s">
        <v>95</v>
      </c>
      <c r="F1" s="14" t="s">
        <v>96</v>
      </c>
      <c r="G1" s="14" t="s">
        <v>97</v>
      </c>
      <c r="H1" s="14" t="s">
        <v>98</v>
      </c>
      <c r="I1" s="14" t="s">
        <v>99</v>
      </c>
      <c r="J1" s="14" t="s">
        <v>100</v>
      </c>
      <c r="K1" s="14" t="s">
        <v>101</v>
      </c>
      <c r="L1" s="14" t="s">
        <v>102</v>
      </c>
      <c r="M1" s="14" t="s">
        <v>103</v>
      </c>
      <c r="N1" s="14" t="s">
        <v>104</v>
      </c>
      <c r="O1" s="14" t="s">
        <v>105</v>
      </c>
      <c r="P1" s="14" t="s">
        <v>106</v>
      </c>
      <c r="Q1" s="14" t="s">
        <v>107</v>
      </c>
      <c r="R1" s="14" t="s">
        <v>108</v>
      </c>
      <c r="S1" s="14" t="s">
        <v>109</v>
      </c>
      <c r="T1" s="14" t="s">
        <v>110</v>
      </c>
      <c r="U1" s="14" t="s">
        <v>111</v>
      </c>
      <c r="V1" s="14" t="s">
        <v>112</v>
      </c>
      <c r="W1" s="14" t="s">
        <v>113</v>
      </c>
      <c r="X1" s="14" t="s">
        <v>114</v>
      </c>
      <c r="Y1" s="14" t="s">
        <v>115</v>
      </c>
      <c r="Z1" s="14" t="s">
        <v>116</v>
      </c>
      <c r="AA1" s="14" t="s">
        <v>117</v>
      </c>
      <c r="AB1" s="14" t="s">
        <v>118</v>
      </c>
      <c r="AC1" s="14" t="s">
        <v>119</v>
      </c>
      <c r="AD1" s="14" t="s">
        <v>120</v>
      </c>
      <c r="AE1" s="14" t="s">
        <v>121</v>
      </c>
      <c r="AF1" s="14" t="s">
        <v>122</v>
      </c>
      <c r="AG1" s="14" t="s">
        <v>123</v>
      </c>
      <c r="AH1" s="14" t="s">
        <v>124</v>
      </c>
      <c r="AI1" s="14" t="s">
        <v>125</v>
      </c>
      <c r="AJ1" s="14" t="s">
        <v>126</v>
      </c>
      <c r="AK1" s="14" t="s">
        <v>127</v>
      </c>
      <c r="AL1" s="14" t="s">
        <v>128</v>
      </c>
      <c r="AM1" s="14" t="s">
        <v>129</v>
      </c>
      <c r="AN1" s="14" t="s">
        <v>130</v>
      </c>
    </row>
    <row r="2" spans="1:40" x14ac:dyDescent="0.3">
      <c r="A2" s="1" t="str">
        <f>_xlfn.IFNA(VLOOKUP(C2,'Alle namen en totalen'!B:F,5,FALSE)," ")</f>
        <v>W1-B2</v>
      </c>
      <c r="B2">
        <v>14192</v>
      </c>
      <c r="C2">
        <v>101</v>
      </c>
      <c r="D2" t="s">
        <v>433</v>
      </c>
      <c r="E2" t="s">
        <v>434</v>
      </c>
      <c r="F2">
        <v>0</v>
      </c>
      <c r="G2">
        <v>0</v>
      </c>
      <c r="H2">
        <v>0</v>
      </c>
      <c r="I2">
        <v>1</v>
      </c>
      <c r="J2">
        <v>43.2</v>
      </c>
      <c r="K2">
        <v>2.4</v>
      </c>
      <c r="L2">
        <v>8.85</v>
      </c>
      <c r="M2">
        <v>0</v>
      </c>
      <c r="N2">
        <v>0</v>
      </c>
      <c r="O2">
        <v>11.25</v>
      </c>
      <c r="P2">
        <v>0</v>
      </c>
      <c r="Q2">
        <v>0</v>
      </c>
      <c r="R2">
        <v>0</v>
      </c>
      <c r="S2">
        <v>0</v>
      </c>
      <c r="T2">
        <v>0</v>
      </c>
      <c r="U2">
        <v>11.25</v>
      </c>
      <c r="V2">
        <v>1</v>
      </c>
      <c r="W2">
        <v>2.7</v>
      </c>
      <c r="X2">
        <v>6.6</v>
      </c>
      <c r="Y2">
        <v>0</v>
      </c>
      <c r="Z2">
        <v>0</v>
      </c>
      <c r="AA2">
        <v>9.3000000000000007</v>
      </c>
      <c r="AB2">
        <v>4</v>
      </c>
      <c r="AC2">
        <v>3.1</v>
      </c>
      <c r="AD2">
        <v>8.1</v>
      </c>
      <c r="AE2">
        <v>0</v>
      </c>
      <c r="AF2">
        <v>0</v>
      </c>
      <c r="AG2">
        <v>11.2</v>
      </c>
      <c r="AH2">
        <v>2</v>
      </c>
      <c r="AI2">
        <v>3.2</v>
      </c>
      <c r="AJ2">
        <v>8.25</v>
      </c>
      <c r="AK2">
        <v>0</v>
      </c>
      <c r="AL2">
        <v>0</v>
      </c>
      <c r="AM2">
        <v>11.45</v>
      </c>
      <c r="AN2">
        <v>4</v>
      </c>
    </row>
    <row r="3" spans="1:40" x14ac:dyDescent="0.3">
      <c r="A3" s="1" t="str">
        <f>_xlfn.IFNA(VLOOKUP(C3,'Alle namen en totalen'!B:F,5,FALSE)," ")</f>
        <v>W1-B2</v>
      </c>
      <c r="B3">
        <v>14192</v>
      </c>
      <c r="C3">
        <v>100</v>
      </c>
      <c r="D3" t="s">
        <v>435</v>
      </c>
      <c r="E3" t="s">
        <v>434</v>
      </c>
      <c r="F3">
        <v>0</v>
      </c>
      <c r="G3">
        <v>0</v>
      </c>
      <c r="H3">
        <v>0</v>
      </c>
      <c r="I3">
        <v>2</v>
      </c>
      <c r="J3">
        <v>43</v>
      </c>
      <c r="K3">
        <v>2.4</v>
      </c>
      <c r="L3">
        <v>8.4</v>
      </c>
      <c r="M3">
        <v>0</v>
      </c>
      <c r="N3">
        <v>0</v>
      </c>
      <c r="O3">
        <v>10.8</v>
      </c>
      <c r="P3">
        <v>0</v>
      </c>
      <c r="Q3">
        <v>0</v>
      </c>
      <c r="R3">
        <v>0</v>
      </c>
      <c r="S3">
        <v>0</v>
      </c>
      <c r="T3">
        <v>0</v>
      </c>
      <c r="U3">
        <v>10.8</v>
      </c>
      <c r="V3">
        <v>3</v>
      </c>
      <c r="W3">
        <v>2.6</v>
      </c>
      <c r="X3">
        <v>7.7</v>
      </c>
      <c r="Y3">
        <v>0</v>
      </c>
      <c r="Z3">
        <v>0</v>
      </c>
      <c r="AA3">
        <v>10.3</v>
      </c>
      <c r="AB3">
        <v>1</v>
      </c>
      <c r="AC3">
        <v>3</v>
      </c>
      <c r="AD3">
        <v>7.25</v>
      </c>
      <c r="AE3">
        <v>0</v>
      </c>
      <c r="AF3">
        <v>0</v>
      </c>
      <c r="AG3">
        <v>10.25</v>
      </c>
      <c r="AH3">
        <v>4</v>
      </c>
      <c r="AI3">
        <v>3.3</v>
      </c>
      <c r="AJ3">
        <v>8.35</v>
      </c>
      <c r="AK3">
        <v>0</v>
      </c>
      <c r="AL3">
        <v>0</v>
      </c>
      <c r="AM3">
        <v>11.65</v>
      </c>
      <c r="AN3">
        <v>2</v>
      </c>
    </row>
    <row r="4" spans="1:40" x14ac:dyDescent="0.3">
      <c r="A4" s="1" t="str">
        <f>_xlfn.IFNA(VLOOKUP(C4,'Alle namen en totalen'!B:F,5,FALSE)," ")</f>
        <v>W1-B2</v>
      </c>
      <c r="B4">
        <v>14192</v>
      </c>
      <c r="C4">
        <v>105</v>
      </c>
      <c r="D4" t="s">
        <v>436</v>
      </c>
      <c r="E4" t="s">
        <v>434</v>
      </c>
      <c r="F4">
        <v>0</v>
      </c>
      <c r="G4">
        <v>0</v>
      </c>
      <c r="H4">
        <v>0</v>
      </c>
      <c r="I4">
        <v>3</v>
      </c>
      <c r="J4">
        <v>42.95</v>
      </c>
      <c r="K4">
        <v>2.4</v>
      </c>
      <c r="L4">
        <v>8.5</v>
      </c>
      <c r="M4">
        <v>0</v>
      </c>
      <c r="N4">
        <v>0</v>
      </c>
      <c r="O4">
        <v>10.9</v>
      </c>
      <c r="P4">
        <v>0</v>
      </c>
      <c r="Q4">
        <v>0</v>
      </c>
      <c r="R4">
        <v>0</v>
      </c>
      <c r="S4">
        <v>0</v>
      </c>
      <c r="T4">
        <v>0</v>
      </c>
      <c r="U4">
        <v>10.9</v>
      </c>
      <c r="V4">
        <v>2</v>
      </c>
      <c r="W4">
        <v>2.7</v>
      </c>
      <c r="X4">
        <v>6.8</v>
      </c>
      <c r="Y4">
        <v>0</v>
      </c>
      <c r="Z4">
        <v>0</v>
      </c>
      <c r="AA4">
        <v>9.5</v>
      </c>
      <c r="AB4">
        <v>3</v>
      </c>
      <c r="AC4">
        <v>2.9</v>
      </c>
      <c r="AD4">
        <v>8</v>
      </c>
      <c r="AE4">
        <v>0</v>
      </c>
      <c r="AF4">
        <v>0</v>
      </c>
      <c r="AG4">
        <v>10.9</v>
      </c>
      <c r="AH4">
        <v>3</v>
      </c>
      <c r="AI4">
        <v>3</v>
      </c>
      <c r="AJ4">
        <v>8.65</v>
      </c>
      <c r="AK4">
        <v>0</v>
      </c>
      <c r="AL4">
        <v>0</v>
      </c>
      <c r="AM4">
        <v>11.65</v>
      </c>
      <c r="AN4">
        <v>2</v>
      </c>
    </row>
    <row r="5" spans="1:40" x14ac:dyDescent="0.3">
      <c r="A5" s="1" t="str">
        <f>_xlfn.IFNA(VLOOKUP(C5,'Alle namen en totalen'!B:F,5,FALSE)," ")</f>
        <v>W1-B2</v>
      </c>
      <c r="B5">
        <v>14192</v>
      </c>
      <c r="C5">
        <v>102</v>
      </c>
      <c r="D5" t="s">
        <v>437</v>
      </c>
      <c r="E5" t="s">
        <v>434</v>
      </c>
      <c r="F5">
        <v>0</v>
      </c>
      <c r="G5">
        <v>0</v>
      </c>
      <c r="H5">
        <v>0</v>
      </c>
      <c r="I5">
        <v>4</v>
      </c>
      <c r="J5">
        <v>42.15</v>
      </c>
      <c r="K5">
        <v>2.4</v>
      </c>
      <c r="L5">
        <v>7.95</v>
      </c>
      <c r="M5">
        <v>0</v>
      </c>
      <c r="N5">
        <v>0</v>
      </c>
      <c r="O5">
        <v>10.35</v>
      </c>
      <c r="P5">
        <v>0</v>
      </c>
      <c r="Q5">
        <v>0</v>
      </c>
      <c r="R5">
        <v>0</v>
      </c>
      <c r="S5">
        <v>0</v>
      </c>
      <c r="T5">
        <v>0</v>
      </c>
      <c r="U5">
        <v>10.35</v>
      </c>
      <c r="V5">
        <v>5</v>
      </c>
      <c r="W5">
        <v>2.8</v>
      </c>
      <c r="X5">
        <v>7.2</v>
      </c>
      <c r="Y5">
        <v>0</v>
      </c>
      <c r="Z5">
        <v>0</v>
      </c>
      <c r="AA5">
        <v>10</v>
      </c>
      <c r="AB5">
        <v>2</v>
      </c>
      <c r="AC5">
        <v>3</v>
      </c>
      <c r="AD5">
        <v>8.4499999999999993</v>
      </c>
      <c r="AE5">
        <v>0</v>
      </c>
      <c r="AF5">
        <v>0</v>
      </c>
      <c r="AG5">
        <v>11.45</v>
      </c>
      <c r="AH5">
        <v>1</v>
      </c>
      <c r="AI5">
        <v>1.3</v>
      </c>
      <c r="AJ5">
        <v>9.0500000000000007</v>
      </c>
      <c r="AK5">
        <v>0</v>
      </c>
      <c r="AL5">
        <v>0</v>
      </c>
      <c r="AM5">
        <v>10.35</v>
      </c>
      <c r="AN5">
        <v>7</v>
      </c>
    </row>
    <row r="6" spans="1:40" x14ac:dyDescent="0.3">
      <c r="A6" s="1" t="str">
        <f>_xlfn.IFNA(VLOOKUP(C6,'Alle namen en totalen'!B:F,5,FALSE)," ")</f>
        <v>W1-B2</v>
      </c>
      <c r="B6">
        <v>14192</v>
      </c>
      <c r="C6">
        <v>106</v>
      </c>
      <c r="D6" t="s">
        <v>438</v>
      </c>
      <c r="E6" t="s">
        <v>434</v>
      </c>
      <c r="F6">
        <v>0</v>
      </c>
      <c r="G6">
        <v>0</v>
      </c>
      <c r="H6">
        <v>0</v>
      </c>
      <c r="I6">
        <v>5</v>
      </c>
      <c r="J6">
        <v>40</v>
      </c>
      <c r="K6">
        <v>2.4</v>
      </c>
      <c r="L6">
        <v>8.1999999999999993</v>
      </c>
      <c r="M6">
        <v>0</v>
      </c>
      <c r="N6">
        <v>0</v>
      </c>
      <c r="O6">
        <v>10.6</v>
      </c>
      <c r="P6">
        <v>0</v>
      </c>
      <c r="Q6">
        <v>0</v>
      </c>
      <c r="R6">
        <v>0</v>
      </c>
      <c r="S6">
        <v>0</v>
      </c>
      <c r="T6">
        <v>0</v>
      </c>
      <c r="U6">
        <v>10.6</v>
      </c>
      <c r="V6">
        <v>4</v>
      </c>
      <c r="W6">
        <v>2.2000000000000002</v>
      </c>
      <c r="X6">
        <v>7</v>
      </c>
      <c r="Y6">
        <v>0</v>
      </c>
      <c r="Z6">
        <v>0</v>
      </c>
      <c r="AA6">
        <v>9.1999999999999993</v>
      </c>
      <c r="AB6">
        <v>5</v>
      </c>
      <c r="AC6">
        <v>3.1</v>
      </c>
      <c r="AD6">
        <v>6.2</v>
      </c>
      <c r="AE6">
        <v>0.1</v>
      </c>
      <c r="AF6">
        <v>0</v>
      </c>
      <c r="AG6">
        <v>9.1999999999999993</v>
      </c>
      <c r="AH6">
        <v>6</v>
      </c>
      <c r="AI6">
        <v>2.9</v>
      </c>
      <c r="AJ6">
        <v>8.1</v>
      </c>
      <c r="AK6">
        <v>0</v>
      </c>
      <c r="AL6">
        <v>0</v>
      </c>
      <c r="AM6">
        <v>11</v>
      </c>
      <c r="AN6">
        <v>5</v>
      </c>
    </row>
    <row r="7" spans="1:40" x14ac:dyDescent="0.3">
      <c r="A7" s="1" t="str">
        <f>_xlfn.IFNA(VLOOKUP(C7,'Alle namen en totalen'!B:F,5,FALSE)," ")</f>
        <v>W1-B2</v>
      </c>
      <c r="B7">
        <v>14192</v>
      </c>
      <c r="C7">
        <v>103</v>
      </c>
      <c r="D7" t="s">
        <v>439</v>
      </c>
      <c r="E7" t="s">
        <v>434</v>
      </c>
      <c r="F7">
        <v>0</v>
      </c>
      <c r="G7">
        <v>0</v>
      </c>
      <c r="H7">
        <v>0</v>
      </c>
      <c r="I7">
        <v>6</v>
      </c>
      <c r="J7">
        <v>38.700000000000003</v>
      </c>
      <c r="K7">
        <v>2.4</v>
      </c>
      <c r="L7">
        <v>7.85</v>
      </c>
      <c r="M7">
        <v>0</v>
      </c>
      <c r="N7">
        <v>0</v>
      </c>
      <c r="O7">
        <v>10.25</v>
      </c>
      <c r="P7">
        <v>0</v>
      </c>
      <c r="Q7">
        <v>0</v>
      </c>
      <c r="R7">
        <v>0</v>
      </c>
      <c r="S7">
        <v>0</v>
      </c>
      <c r="T7">
        <v>0</v>
      </c>
      <c r="U7">
        <v>10.25</v>
      </c>
      <c r="V7">
        <v>8</v>
      </c>
      <c r="W7">
        <v>1.7</v>
      </c>
      <c r="X7">
        <v>7.25</v>
      </c>
      <c r="Y7">
        <v>0</v>
      </c>
      <c r="Z7">
        <v>0</v>
      </c>
      <c r="AA7">
        <v>8.9499999999999993</v>
      </c>
      <c r="AB7">
        <v>6</v>
      </c>
      <c r="AC7">
        <v>2.2999999999999998</v>
      </c>
      <c r="AD7">
        <v>7</v>
      </c>
      <c r="AE7">
        <v>0</v>
      </c>
      <c r="AF7">
        <v>0</v>
      </c>
      <c r="AG7">
        <v>9.3000000000000007</v>
      </c>
      <c r="AH7">
        <v>5</v>
      </c>
      <c r="AI7">
        <v>2.9</v>
      </c>
      <c r="AJ7">
        <v>7.3</v>
      </c>
      <c r="AK7">
        <v>0</v>
      </c>
      <c r="AL7">
        <v>0</v>
      </c>
      <c r="AM7">
        <v>10.199999999999999</v>
      </c>
      <c r="AN7">
        <v>8</v>
      </c>
    </row>
    <row r="8" spans="1:40" x14ac:dyDescent="0.3">
      <c r="A8" s="1" t="str">
        <f>_xlfn.IFNA(VLOOKUP(C8,'Alle namen en totalen'!B:F,5,FALSE)," ")</f>
        <v>W1-B2</v>
      </c>
      <c r="B8">
        <v>14192</v>
      </c>
      <c r="C8">
        <v>104</v>
      </c>
      <c r="D8" t="s">
        <v>440</v>
      </c>
      <c r="E8" t="s">
        <v>434</v>
      </c>
      <c r="F8">
        <v>0</v>
      </c>
      <c r="G8">
        <v>0</v>
      </c>
      <c r="H8">
        <v>0</v>
      </c>
      <c r="I8">
        <v>7</v>
      </c>
      <c r="J8">
        <v>37.6</v>
      </c>
      <c r="K8">
        <v>2.4</v>
      </c>
      <c r="L8">
        <v>7.95</v>
      </c>
      <c r="M8">
        <v>0</v>
      </c>
      <c r="N8">
        <v>0</v>
      </c>
      <c r="O8">
        <v>10.35</v>
      </c>
      <c r="P8">
        <v>0</v>
      </c>
      <c r="Q8">
        <v>0</v>
      </c>
      <c r="R8">
        <v>0</v>
      </c>
      <c r="S8">
        <v>0</v>
      </c>
      <c r="T8">
        <v>0</v>
      </c>
      <c r="U8">
        <v>10.35</v>
      </c>
      <c r="V8">
        <v>5</v>
      </c>
      <c r="W8">
        <v>1.7</v>
      </c>
      <c r="X8">
        <v>5.75</v>
      </c>
      <c r="Y8">
        <v>0</v>
      </c>
      <c r="Z8">
        <v>0</v>
      </c>
      <c r="AA8">
        <v>7.45</v>
      </c>
      <c r="AB8">
        <v>7</v>
      </c>
      <c r="AC8">
        <v>2.2999999999999998</v>
      </c>
      <c r="AD8">
        <v>6.8</v>
      </c>
      <c r="AE8">
        <v>0</v>
      </c>
      <c r="AF8">
        <v>0</v>
      </c>
      <c r="AG8">
        <v>9.1</v>
      </c>
      <c r="AH8">
        <v>7</v>
      </c>
      <c r="AI8">
        <v>2.9</v>
      </c>
      <c r="AJ8">
        <v>7.8</v>
      </c>
      <c r="AK8">
        <v>0</v>
      </c>
      <c r="AL8">
        <v>0</v>
      </c>
      <c r="AM8">
        <v>10.7</v>
      </c>
      <c r="AN8">
        <v>6</v>
      </c>
    </row>
    <row r="9" spans="1:40" x14ac:dyDescent="0.3">
      <c r="A9" s="1" t="str">
        <f>_xlfn.IFNA(VLOOKUP(C9,'Alle namen en totalen'!B:F,5,FALSE)," ")</f>
        <v>W1-B2</v>
      </c>
      <c r="B9">
        <v>14192</v>
      </c>
      <c r="C9">
        <v>107</v>
      </c>
      <c r="D9" t="s">
        <v>441</v>
      </c>
      <c r="E9" t="s">
        <v>442</v>
      </c>
      <c r="F9">
        <v>0</v>
      </c>
      <c r="G9">
        <v>0</v>
      </c>
      <c r="H9">
        <v>0</v>
      </c>
      <c r="I9">
        <v>8</v>
      </c>
      <c r="J9">
        <v>29.9</v>
      </c>
      <c r="K9">
        <v>2.4</v>
      </c>
      <c r="L9">
        <v>7.9</v>
      </c>
      <c r="M9">
        <v>0</v>
      </c>
      <c r="N9">
        <v>0</v>
      </c>
      <c r="O9">
        <v>10.3</v>
      </c>
      <c r="P9">
        <v>0</v>
      </c>
      <c r="Q9">
        <v>0</v>
      </c>
      <c r="R9">
        <v>0</v>
      </c>
      <c r="S9">
        <v>0</v>
      </c>
      <c r="T9">
        <v>0</v>
      </c>
      <c r="U9">
        <v>10.3</v>
      </c>
      <c r="V9">
        <v>7</v>
      </c>
      <c r="W9">
        <v>0</v>
      </c>
      <c r="X9">
        <v>0</v>
      </c>
      <c r="Y9">
        <v>0</v>
      </c>
      <c r="Z9">
        <v>0</v>
      </c>
      <c r="AA9">
        <v>0</v>
      </c>
      <c r="AB9">
        <v>8</v>
      </c>
      <c r="AC9">
        <v>1.3</v>
      </c>
      <c r="AD9">
        <v>6.1</v>
      </c>
      <c r="AE9">
        <v>0</v>
      </c>
      <c r="AF9">
        <v>0</v>
      </c>
      <c r="AG9">
        <v>7.4</v>
      </c>
      <c r="AH9">
        <v>8</v>
      </c>
      <c r="AI9">
        <v>3.5</v>
      </c>
      <c r="AJ9">
        <v>8.6999999999999993</v>
      </c>
      <c r="AK9">
        <v>0</v>
      </c>
      <c r="AL9">
        <v>0</v>
      </c>
      <c r="AM9">
        <v>12.2</v>
      </c>
      <c r="AN9">
        <v>1</v>
      </c>
    </row>
    <row r="10" spans="1:40" x14ac:dyDescent="0.3">
      <c r="A10" s="1" t="str">
        <f>_xlfn.IFNA(VLOOKUP(C10,'Alle namen en totalen'!B:F,5,FALSE)," ")</f>
        <v>afm</v>
      </c>
      <c r="B10">
        <v>14192</v>
      </c>
      <c r="C10">
        <v>108</v>
      </c>
      <c r="D10" t="s">
        <v>443</v>
      </c>
      <c r="E10" t="s">
        <v>442</v>
      </c>
      <c r="F10">
        <v>1</v>
      </c>
      <c r="G10">
        <v>0</v>
      </c>
      <c r="H10">
        <v>0</v>
      </c>
      <c r="I10">
        <v>99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9</v>
      </c>
      <c r="W10">
        <v>0</v>
      </c>
      <c r="X10">
        <v>0</v>
      </c>
      <c r="Y10">
        <v>0</v>
      </c>
      <c r="Z10">
        <v>0</v>
      </c>
      <c r="AA10">
        <v>0</v>
      </c>
      <c r="AB10">
        <v>8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9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9</v>
      </c>
    </row>
    <row r="11" spans="1:40" x14ac:dyDescent="0.3">
      <c r="A11" s="1" t="str">
        <f>_xlfn.IFNA(VLOOKUP(C11,'Alle namen en totalen'!B:F,5,FALSE)," ")</f>
        <v>W1-B2</v>
      </c>
      <c r="B11">
        <v>14193</v>
      </c>
      <c r="C11">
        <v>202</v>
      </c>
      <c r="D11" t="s">
        <v>444</v>
      </c>
      <c r="E11" t="s">
        <v>445</v>
      </c>
      <c r="F11">
        <v>0</v>
      </c>
      <c r="G11">
        <v>0</v>
      </c>
      <c r="H11">
        <v>0</v>
      </c>
      <c r="I11">
        <v>1</v>
      </c>
      <c r="J11">
        <v>45.4</v>
      </c>
      <c r="K11">
        <v>2.4</v>
      </c>
      <c r="L11">
        <v>8.8000000000000007</v>
      </c>
      <c r="M11">
        <v>0</v>
      </c>
      <c r="N11">
        <v>0</v>
      </c>
      <c r="O11">
        <v>11.2</v>
      </c>
      <c r="P11">
        <v>0</v>
      </c>
      <c r="Q11">
        <v>0</v>
      </c>
      <c r="R11">
        <v>0</v>
      </c>
      <c r="S11">
        <v>0</v>
      </c>
      <c r="T11">
        <v>0</v>
      </c>
      <c r="U11">
        <v>11.2</v>
      </c>
      <c r="V11">
        <v>1</v>
      </c>
      <c r="W11">
        <v>2.7</v>
      </c>
      <c r="X11">
        <v>8.35</v>
      </c>
      <c r="Y11">
        <v>0</v>
      </c>
      <c r="Z11">
        <v>0</v>
      </c>
      <c r="AA11">
        <v>11.05</v>
      </c>
      <c r="AB11">
        <v>1</v>
      </c>
      <c r="AC11">
        <v>3.6</v>
      </c>
      <c r="AD11">
        <v>7.7</v>
      </c>
      <c r="AE11">
        <v>0</v>
      </c>
      <c r="AF11">
        <v>0</v>
      </c>
      <c r="AG11">
        <v>11.3</v>
      </c>
      <c r="AH11">
        <v>1</v>
      </c>
      <c r="AI11">
        <v>3.3</v>
      </c>
      <c r="AJ11">
        <v>8.5500000000000007</v>
      </c>
      <c r="AK11">
        <v>0</v>
      </c>
      <c r="AL11">
        <v>0</v>
      </c>
      <c r="AM11">
        <v>11.85</v>
      </c>
      <c r="AN11">
        <v>2</v>
      </c>
    </row>
    <row r="12" spans="1:40" x14ac:dyDescent="0.3">
      <c r="A12" s="1" t="str">
        <f>_xlfn.IFNA(VLOOKUP(C12,'Alle namen en totalen'!B:F,5,FALSE)," ")</f>
        <v>W1-B2</v>
      </c>
      <c r="B12">
        <v>14193</v>
      </c>
      <c r="C12">
        <v>205</v>
      </c>
      <c r="D12" t="s">
        <v>446</v>
      </c>
      <c r="E12" t="s">
        <v>447</v>
      </c>
      <c r="F12">
        <v>0</v>
      </c>
      <c r="G12">
        <v>0</v>
      </c>
      <c r="H12">
        <v>0</v>
      </c>
      <c r="I12">
        <v>2</v>
      </c>
      <c r="J12">
        <v>43.75</v>
      </c>
      <c r="K12">
        <v>2.4</v>
      </c>
      <c r="L12">
        <v>8.4499999999999993</v>
      </c>
      <c r="M12">
        <v>0</v>
      </c>
      <c r="N12">
        <v>0</v>
      </c>
      <c r="O12">
        <v>10.85</v>
      </c>
      <c r="P12">
        <v>0</v>
      </c>
      <c r="Q12">
        <v>0</v>
      </c>
      <c r="R12">
        <v>0</v>
      </c>
      <c r="S12">
        <v>0</v>
      </c>
      <c r="T12">
        <v>0</v>
      </c>
      <c r="U12">
        <v>10.85</v>
      </c>
      <c r="V12">
        <v>4</v>
      </c>
      <c r="W12">
        <v>2.2000000000000002</v>
      </c>
      <c r="X12">
        <v>7.8</v>
      </c>
      <c r="Y12">
        <v>0</v>
      </c>
      <c r="Z12">
        <v>0</v>
      </c>
      <c r="AA12">
        <v>10</v>
      </c>
      <c r="AB12">
        <v>4</v>
      </c>
      <c r="AC12">
        <v>3.3</v>
      </c>
      <c r="AD12">
        <v>8.1</v>
      </c>
      <c r="AE12">
        <v>0.1</v>
      </c>
      <c r="AF12">
        <v>0</v>
      </c>
      <c r="AG12">
        <v>11.3</v>
      </c>
      <c r="AH12">
        <v>1</v>
      </c>
      <c r="AI12">
        <v>3.3</v>
      </c>
      <c r="AJ12">
        <v>8.3000000000000007</v>
      </c>
      <c r="AK12">
        <v>0</v>
      </c>
      <c r="AL12">
        <v>0</v>
      </c>
      <c r="AM12">
        <v>11.6</v>
      </c>
      <c r="AN12">
        <v>5</v>
      </c>
    </row>
    <row r="13" spans="1:40" x14ac:dyDescent="0.3">
      <c r="A13" s="1" t="str">
        <f>_xlfn.IFNA(VLOOKUP(C13,'Alle namen en totalen'!B:F,5,FALSE)," ")</f>
        <v>W1-B2</v>
      </c>
      <c r="B13">
        <v>14193</v>
      </c>
      <c r="C13">
        <v>200</v>
      </c>
      <c r="D13" t="s">
        <v>448</v>
      </c>
      <c r="E13" t="s">
        <v>434</v>
      </c>
      <c r="F13">
        <v>0</v>
      </c>
      <c r="G13">
        <v>0</v>
      </c>
      <c r="H13">
        <v>0</v>
      </c>
      <c r="I13">
        <v>3</v>
      </c>
      <c r="J13">
        <v>43</v>
      </c>
      <c r="K13">
        <v>2.4</v>
      </c>
      <c r="L13">
        <v>8.25</v>
      </c>
      <c r="M13">
        <v>0</v>
      </c>
      <c r="N13">
        <v>0</v>
      </c>
      <c r="O13">
        <v>10.65</v>
      </c>
      <c r="P13">
        <v>0</v>
      </c>
      <c r="Q13">
        <v>0</v>
      </c>
      <c r="R13">
        <v>0</v>
      </c>
      <c r="S13">
        <v>0</v>
      </c>
      <c r="T13">
        <v>0</v>
      </c>
      <c r="U13">
        <v>10.65</v>
      </c>
      <c r="V13">
        <v>5</v>
      </c>
      <c r="W13">
        <v>2.8</v>
      </c>
      <c r="X13">
        <v>6.2</v>
      </c>
      <c r="Y13">
        <v>0</v>
      </c>
      <c r="Z13">
        <v>0</v>
      </c>
      <c r="AA13">
        <v>9</v>
      </c>
      <c r="AB13">
        <v>7</v>
      </c>
      <c r="AC13">
        <v>3.3</v>
      </c>
      <c r="AD13">
        <v>7.9</v>
      </c>
      <c r="AE13">
        <v>0</v>
      </c>
      <c r="AF13">
        <v>0</v>
      </c>
      <c r="AG13">
        <v>11.2</v>
      </c>
      <c r="AH13">
        <v>3</v>
      </c>
      <c r="AI13">
        <v>3.2</v>
      </c>
      <c r="AJ13">
        <v>8.9499999999999993</v>
      </c>
      <c r="AK13">
        <v>0</v>
      </c>
      <c r="AL13">
        <v>0</v>
      </c>
      <c r="AM13">
        <v>12.15</v>
      </c>
      <c r="AN13">
        <v>1</v>
      </c>
    </row>
    <row r="14" spans="1:40" x14ac:dyDescent="0.3">
      <c r="A14" s="1" t="str">
        <f>_xlfn.IFNA(VLOOKUP(C14,'Alle namen en totalen'!B:F,5,FALSE)," ")</f>
        <v>W1-B2</v>
      </c>
      <c r="B14">
        <v>14193</v>
      </c>
      <c r="C14">
        <v>201</v>
      </c>
      <c r="D14" t="s">
        <v>449</v>
      </c>
      <c r="E14" t="s">
        <v>445</v>
      </c>
      <c r="F14">
        <v>0</v>
      </c>
      <c r="G14">
        <v>0</v>
      </c>
      <c r="H14">
        <v>0</v>
      </c>
      <c r="I14">
        <v>4</v>
      </c>
      <c r="J14">
        <v>42.95</v>
      </c>
      <c r="K14">
        <v>2.4</v>
      </c>
      <c r="L14">
        <v>8.8000000000000007</v>
      </c>
      <c r="M14">
        <v>0</v>
      </c>
      <c r="N14">
        <v>0</v>
      </c>
      <c r="O14">
        <v>11.2</v>
      </c>
      <c r="P14">
        <v>0</v>
      </c>
      <c r="Q14">
        <v>0</v>
      </c>
      <c r="R14">
        <v>0</v>
      </c>
      <c r="S14">
        <v>0</v>
      </c>
      <c r="T14">
        <v>0</v>
      </c>
      <c r="U14">
        <v>11.2</v>
      </c>
      <c r="V14">
        <v>1</v>
      </c>
      <c r="W14">
        <v>2.9</v>
      </c>
      <c r="X14">
        <v>7.3</v>
      </c>
      <c r="Y14">
        <v>0</v>
      </c>
      <c r="Z14">
        <v>0</v>
      </c>
      <c r="AA14">
        <v>10.199999999999999</v>
      </c>
      <c r="AB14">
        <v>3</v>
      </c>
      <c r="AC14">
        <v>3.3</v>
      </c>
      <c r="AD14">
        <v>6.6</v>
      </c>
      <c r="AE14">
        <v>0</v>
      </c>
      <c r="AF14">
        <v>0</v>
      </c>
      <c r="AG14">
        <v>9.9</v>
      </c>
      <c r="AH14">
        <v>8</v>
      </c>
      <c r="AI14">
        <v>3.2</v>
      </c>
      <c r="AJ14">
        <v>8.4499999999999993</v>
      </c>
      <c r="AK14">
        <v>0</v>
      </c>
      <c r="AL14">
        <v>0</v>
      </c>
      <c r="AM14">
        <v>11.65</v>
      </c>
      <c r="AN14">
        <v>3</v>
      </c>
    </row>
    <row r="15" spans="1:40" x14ac:dyDescent="0.3">
      <c r="A15" s="1" t="str">
        <f>_xlfn.IFNA(VLOOKUP(C15,'Alle namen en totalen'!B:F,5,FALSE)," ")</f>
        <v>W1-B2</v>
      </c>
      <c r="B15">
        <v>14193</v>
      </c>
      <c r="C15">
        <v>210</v>
      </c>
      <c r="D15" t="s">
        <v>450</v>
      </c>
      <c r="E15" t="s">
        <v>442</v>
      </c>
      <c r="F15">
        <v>0</v>
      </c>
      <c r="G15">
        <v>0</v>
      </c>
      <c r="H15">
        <v>0</v>
      </c>
      <c r="I15">
        <v>5</v>
      </c>
      <c r="J15">
        <v>42.8</v>
      </c>
      <c r="K15">
        <v>2.6</v>
      </c>
      <c r="L15">
        <v>8.6</v>
      </c>
      <c r="M15">
        <v>0</v>
      </c>
      <c r="N15">
        <v>0</v>
      </c>
      <c r="O15">
        <v>11.2</v>
      </c>
      <c r="P15">
        <v>0</v>
      </c>
      <c r="Q15">
        <v>0</v>
      </c>
      <c r="R15">
        <v>0</v>
      </c>
      <c r="S15">
        <v>0</v>
      </c>
      <c r="T15">
        <v>0</v>
      </c>
      <c r="U15">
        <v>11.2</v>
      </c>
      <c r="V15">
        <v>1</v>
      </c>
      <c r="W15">
        <v>2.2000000000000002</v>
      </c>
      <c r="X15">
        <v>7.5</v>
      </c>
      <c r="Y15">
        <v>0</v>
      </c>
      <c r="Z15">
        <v>0</v>
      </c>
      <c r="AA15">
        <v>9.6999999999999993</v>
      </c>
      <c r="AB15">
        <v>5</v>
      </c>
      <c r="AC15">
        <v>3</v>
      </c>
      <c r="AD15">
        <v>7.25</v>
      </c>
      <c r="AE15">
        <v>0</v>
      </c>
      <c r="AF15">
        <v>0</v>
      </c>
      <c r="AG15">
        <v>10.25</v>
      </c>
      <c r="AH15">
        <v>5</v>
      </c>
      <c r="AI15">
        <v>3.4</v>
      </c>
      <c r="AJ15">
        <v>8.25</v>
      </c>
      <c r="AK15">
        <v>0</v>
      </c>
      <c r="AL15">
        <v>0</v>
      </c>
      <c r="AM15">
        <v>11.65</v>
      </c>
      <c r="AN15">
        <v>3</v>
      </c>
    </row>
    <row r="16" spans="1:40" x14ac:dyDescent="0.3">
      <c r="A16" s="1" t="str">
        <f>_xlfn.IFNA(VLOOKUP(C16,'Alle namen en totalen'!B:F,5,FALSE)," ")</f>
        <v>W1-B2</v>
      </c>
      <c r="B16">
        <v>14193</v>
      </c>
      <c r="C16">
        <v>204</v>
      </c>
      <c r="D16" t="s">
        <v>451</v>
      </c>
      <c r="E16" t="s">
        <v>447</v>
      </c>
      <c r="F16">
        <v>0</v>
      </c>
      <c r="G16">
        <v>0</v>
      </c>
      <c r="H16">
        <v>0</v>
      </c>
      <c r="I16">
        <v>6</v>
      </c>
      <c r="J16">
        <v>41.15</v>
      </c>
      <c r="K16">
        <v>2.4</v>
      </c>
      <c r="L16">
        <v>7.8</v>
      </c>
      <c r="M16">
        <v>0</v>
      </c>
      <c r="N16">
        <v>0</v>
      </c>
      <c r="O16">
        <v>10.199999999999999</v>
      </c>
      <c r="P16">
        <v>0</v>
      </c>
      <c r="Q16">
        <v>0</v>
      </c>
      <c r="R16">
        <v>0</v>
      </c>
      <c r="S16">
        <v>0</v>
      </c>
      <c r="T16">
        <v>0</v>
      </c>
      <c r="U16">
        <v>10.199999999999999</v>
      </c>
      <c r="V16">
        <v>7</v>
      </c>
      <c r="W16">
        <v>2.2000000000000002</v>
      </c>
      <c r="X16">
        <v>8.1999999999999993</v>
      </c>
      <c r="Y16">
        <v>0</v>
      </c>
      <c r="Z16">
        <v>0</v>
      </c>
      <c r="AA16">
        <v>10.4</v>
      </c>
      <c r="AB16">
        <v>2</v>
      </c>
      <c r="AC16">
        <v>3.1</v>
      </c>
      <c r="AD16">
        <v>7</v>
      </c>
      <c r="AE16">
        <v>0</v>
      </c>
      <c r="AF16">
        <v>0</v>
      </c>
      <c r="AG16">
        <v>10.1</v>
      </c>
      <c r="AH16">
        <v>6</v>
      </c>
      <c r="AI16">
        <v>3.1</v>
      </c>
      <c r="AJ16">
        <v>7.35</v>
      </c>
      <c r="AK16">
        <v>0</v>
      </c>
      <c r="AL16">
        <v>0</v>
      </c>
      <c r="AM16">
        <v>10.45</v>
      </c>
      <c r="AN16">
        <v>7</v>
      </c>
    </row>
    <row r="17" spans="1:40" x14ac:dyDescent="0.3">
      <c r="A17" s="1" t="str">
        <f>_xlfn.IFNA(VLOOKUP(C17,'Alle namen en totalen'!B:F,5,FALSE)," ")</f>
        <v>W1-B2</v>
      </c>
      <c r="B17">
        <v>14193</v>
      </c>
      <c r="C17">
        <v>208</v>
      </c>
      <c r="D17" t="s">
        <v>452</v>
      </c>
      <c r="E17" t="s">
        <v>442</v>
      </c>
      <c r="F17">
        <v>0</v>
      </c>
      <c r="G17">
        <v>0</v>
      </c>
      <c r="H17">
        <v>0</v>
      </c>
      <c r="I17">
        <v>7</v>
      </c>
      <c r="J17">
        <v>39.75</v>
      </c>
      <c r="K17">
        <v>2</v>
      </c>
      <c r="L17">
        <v>7.65</v>
      </c>
      <c r="M17">
        <v>0</v>
      </c>
      <c r="N17">
        <v>0</v>
      </c>
      <c r="O17">
        <v>9.65</v>
      </c>
      <c r="P17">
        <v>0</v>
      </c>
      <c r="Q17">
        <v>0</v>
      </c>
      <c r="R17">
        <v>0</v>
      </c>
      <c r="S17">
        <v>0</v>
      </c>
      <c r="T17">
        <v>0</v>
      </c>
      <c r="U17">
        <v>9.65</v>
      </c>
      <c r="V17">
        <v>9</v>
      </c>
      <c r="W17">
        <v>2.2000000000000002</v>
      </c>
      <c r="X17">
        <v>7.25</v>
      </c>
      <c r="Y17">
        <v>0</v>
      </c>
      <c r="Z17">
        <v>0</v>
      </c>
      <c r="AA17">
        <v>9.4499999999999993</v>
      </c>
      <c r="AB17">
        <v>6</v>
      </c>
      <c r="AC17">
        <v>3</v>
      </c>
      <c r="AD17">
        <v>7.75</v>
      </c>
      <c r="AE17">
        <v>0</v>
      </c>
      <c r="AF17">
        <v>0</v>
      </c>
      <c r="AG17">
        <v>10.75</v>
      </c>
      <c r="AH17">
        <v>4</v>
      </c>
      <c r="AI17">
        <v>2.9</v>
      </c>
      <c r="AJ17">
        <v>7</v>
      </c>
      <c r="AK17">
        <v>0</v>
      </c>
      <c r="AL17">
        <v>0</v>
      </c>
      <c r="AM17">
        <v>9.9</v>
      </c>
      <c r="AN17">
        <v>9</v>
      </c>
    </row>
    <row r="18" spans="1:40" x14ac:dyDescent="0.3">
      <c r="A18" s="1" t="str">
        <f>_xlfn.IFNA(VLOOKUP(C18,'Alle namen en totalen'!B:F,5,FALSE)," ")</f>
        <v>W1-B2</v>
      </c>
      <c r="B18">
        <v>14193</v>
      </c>
      <c r="C18">
        <v>207</v>
      </c>
      <c r="D18" t="s">
        <v>453</v>
      </c>
      <c r="E18" t="s">
        <v>447</v>
      </c>
      <c r="F18">
        <v>0</v>
      </c>
      <c r="G18">
        <v>0</v>
      </c>
      <c r="H18">
        <v>0</v>
      </c>
      <c r="I18">
        <v>8</v>
      </c>
      <c r="J18">
        <v>38.35</v>
      </c>
      <c r="K18">
        <v>1.6</v>
      </c>
      <c r="L18">
        <v>8.1</v>
      </c>
      <c r="M18">
        <v>0</v>
      </c>
      <c r="N18">
        <v>0</v>
      </c>
      <c r="O18">
        <v>9.6999999999999993</v>
      </c>
      <c r="P18">
        <v>0</v>
      </c>
      <c r="Q18">
        <v>0</v>
      </c>
      <c r="R18">
        <v>0</v>
      </c>
      <c r="S18">
        <v>0</v>
      </c>
      <c r="T18">
        <v>0</v>
      </c>
      <c r="U18">
        <v>9.6999999999999993</v>
      </c>
      <c r="V18">
        <v>8</v>
      </c>
      <c r="W18">
        <v>2.2000000000000002</v>
      </c>
      <c r="X18">
        <v>5.9</v>
      </c>
      <c r="Y18">
        <v>0</v>
      </c>
      <c r="Z18">
        <v>0</v>
      </c>
      <c r="AA18">
        <v>8.1</v>
      </c>
      <c r="AB18">
        <v>10</v>
      </c>
      <c r="AC18">
        <v>2.2000000000000002</v>
      </c>
      <c r="AD18">
        <v>7.8</v>
      </c>
      <c r="AE18">
        <v>0</v>
      </c>
      <c r="AF18">
        <v>0</v>
      </c>
      <c r="AG18">
        <v>10</v>
      </c>
      <c r="AH18">
        <v>7</v>
      </c>
      <c r="AI18">
        <v>3</v>
      </c>
      <c r="AJ18">
        <v>7.55</v>
      </c>
      <c r="AK18">
        <v>0</v>
      </c>
      <c r="AL18">
        <v>0</v>
      </c>
      <c r="AM18">
        <v>10.55</v>
      </c>
      <c r="AN18">
        <v>6</v>
      </c>
    </row>
    <row r="19" spans="1:40" x14ac:dyDescent="0.3">
      <c r="A19" s="1" t="str">
        <f>_xlfn.IFNA(VLOOKUP(C19,'Alle namen en totalen'!B:F,5,FALSE)," ")</f>
        <v>W1-B2</v>
      </c>
      <c r="B19">
        <v>14193</v>
      </c>
      <c r="C19">
        <v>209</v>
      </c>
      <c r="D19" t="s">
        <v>454</v>
      </c>
      <c r="E19" t="s">
        <v>442</v>
      </c>
      <c r="F19">
        <v>0</v>
      </c>
      <c r="G19">
        <v>0</v>
      </c>
      <c r="H19">
        <v>0</v>
      </c>
      <c r="I19">
        <v>8</v>
      </c>
      <c r="J19">
        <v>38.35</v>
      </c>
      <c r="K19">
        <v>2.4</v>
      </c>
      <c r="L19">
        <v>8.0500000000000007</v>
      </c>
      <c r="M19">
        <v>0</v>
      </c>
      <c r="N19">
        <v>0</v>
      </c>
      <c r="O19">
        <v>10.45</v>
      </c>
      <c r="P19">
        <v>0</v>
      </c>
      <c r="Q19">
        <v>0</v>
      </c>
      <c r="R19">
        <v>0</v>
      </c>
      <c r="S19">
        <v>0</v>
      </c>
      <c r="T19">
        <v>0</v>
      </c>
      <c r="U19">
        <v>10.45</v>
      </c>
      <c r="V19">
        <v>6</v>
      </c>
      <c r="W19">
        <v>1.2</v>
      </c>
      <c r="X19">
        <v>7.3</v>
      </c>
      <c r="Y19">
        <v>0</v>
      </c>
      <c r="Z19">
        <v>0</v>
      </c>
      <c r="AA19">
        <v>8.5</v>
      </c>
      <c r="AB19">
        <v>9</v>
      </c>
      <c r="AC19">
        <v>2.2999999999999998</v>
      </c>
      <c r="AD19">
        <v>6.65</v>
      </c>
      <c r="AE19">
        <v>0</v>
      </c>
      <c r="AF19">
        <v>0</v>
      </c>
      <c r="AG19">
        <v>8.9499999999999993</v>
      </c>
      <c r="AH19">
        <v>9</v>
      </c>
      <c r="AI19">
        <v>3.3</v>
      </c>
      <c r="AJ19">
        <v>7.15</v>
      </c>
      <c r="AK19">
        <v>0</v>
      </c>
      <c r="AL19">
        <v>0</v>
      </c>
      <c r="AM19">
        <v>10.45</v>
      </c>
      <c r="AN19">
        <v>7</v>
      </c>
    </row>
    <row r="20" spans="1:40" x14ac:dyDescent="0.3">
      <c r="A20" s="1" t="str">
        <f>_xlfn.IFNA(VLOOKUP(C20,'Alle namen en totalen'!B:F,5,FALSE)," ")</f>
        <v>W1-B2</v>
      </c>
      <c r="B20">
        <v>14193</v>
      </c>
      <c r="C20">
        <v>203</v>
      </c>
      <c r="D20" t="s">
        <v>455</v>
      </c>
      <c r="E20" t="s">
        <v>447</v>
      </c>
      <c r="F20">
        <v>0</v>
      </c>
      <c r="G20">
        <v>0</v>
      </c>
      <c r="H20">
        <v>0</v>
      </c>
      <c r="I20">
        <v>10</v>
      </c>
      <c r="J20">
        <v>26.95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10</v>
      </c>
      <c r="W20">
        <v>2.2000000000000002</v>
      </c>
      <c r="X20">
        <v>6.4</v>
      </c>
      <c r="Y20">
        <v>0</v>
      </c>
      <c r="Z20">
        <v>0</v>
      </c>
      <c r="AA20">
        <v>8.6</v>
      </c>
      <c r="AB20">
        <v>8</v>
      </c>
      <c r="AC20">
        <v>2</v>
      </c>
      <c r="AD20">
        <v>6.9</v>
      </c>
      <c r="AE20">
        <v>0</v>
      </c>
      <c r="AF20">
        <v>0</v>
      </c>
      <c r="AG20">
        <v>8.9</v>
      </c>
      <c r="AH20">
        <v>10</v>
      </c>
      <c r="AI20">
        <v>2.8</v>
      </c>
      <c r="AJ20">
        <v>6.65</v>
      </c>
      <c r="AK20">
        <v>0</v>
      </c>
      <c r="AL20">
        <v>0</v>
      </c>
      <c r="AM20">
        <v>9.4499999999999993</v>
      </c>
      <c r="AN20">
        <v>10</v>
      </c>
    </row>
    <row r="21" spans="1:40" x14ac:dyDescent="0.3">
      <c r="A21" s="1" t="str">
        <f>_xlfn.IFNA(VLOOKUP(C21,'Alle namen en totalen'!B:F,5,FALSE)," ")</f>
        <v>W1-B2</v>
      </c>
      <c r="B21">
        <v>14193</v>
      </c>
      <c r="C21">
        <v>206</v>
      </c>
      <c r="D21" t="s">
        <v>456</v>
      </c>
      <c r="E21" t="s">
        <v>447</v>
      </c>
      <c r="F21">
        <v>1</v>
      </c>
      <c r="G21">
        <v>0</v>
      </c>
      <c r="H21">
        <v>0</v>
      </c>
      <c r="I21">
        <v>99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10</v>
      </c>
      <c r="W21">
        <v>0</v>
      </c>
      <c r="X21">
        <v>0</v>
      </c>
      <c r="Y21">
        <v>0</v>
      </c>
      <c r="Z21">
        <v>0</v>
      </c>
      <c r="AA21">
        <v>0</v>
      </c>
      <c r="AB21">
        <v>11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11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11</v>
      </c>
    </row>
    <row r="22" spans="1:40" s="16" customFormat="1" x14ac:dyDescent="0.3">
      <c r="A22" s="1" t="str">
        <f>_xlfn.IFNA(VLOOKUP(C22,'Alle namen en totalen'!B:F,5,FALSE)," ")</f>
        <v>W1-B2</v>
      </c>
      <c r="B22">
        <v>14193</v>
      </c>
      <c r="C22">
        <v>211</v>
      </c>
      <c r="D22" t="s">
        <v>457</v>
      </c>
      <c r="E22" t="s">
        <v>442</v>
      </c>
      <c r="F22">
        <v>1</v>
      </c>
      <c r="G22">
        <v>0</v>
      </c>
      <c r="H22">
        <v>0</v>
      </c>
      <c r="I22">
        <v>99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10</v>
      </c>
      <c r="W22">
        <v>0</v>
      </c>
      <c r="X22">
        <v>0</v>
      </c>
      <c r="Y22">
        <v>0</v>
      </c>
      <c r="Z22">
        <v>0</v>
      </c>
      <c r="AA22">
        <v>0</v>
      </c>
      <c r="AB22">
        <v>11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11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11</v>
      </c>
    </row>
    <row r="23" spans="1:40" s="16" customFormat="1" x14ac:dyDescent="0.3">
      <c r="A23" s="1" t="str">
        <f>_xlfn.IFNA(VLOOKUP(C23,'Alle namen en totalen'!B:F,5,FALSE)," ")</f>
        <v>W1-B1</v>
      </c>
      <c r="B23">
        <v>14196</v>
      </c>
      <c r="C23">
        <v>507</v>
      </c>
      <c r="D23" t="s">
        <v>458</v>
      </c>
      <c r="E23" t="s">
        <v>447</v>
      </c>
      <c r="F23">
        <v>0</v>
      </c>
      <c r="G23">
        <v>0</v>
      </c>
      <c r="H23">
        <v>0</v>
      </c>
      <c r="I23">
        <v>1</v>
      </c>
      <c r="J23">
        <v>48.424999999999997</v>
      </c>
      <c r="K23">
        <v>3.5</v>
      </c>
      <c r="L23">
        <v>8.75</v>
      </c>
      <c r="M23">
        <v>0</v>
      </c>
      <c r="N23">
        <v>0</v>
      </c>
      <c r="O23">
        <v>12.25</v>
      </c>
      <c r="P23">
        <v>3.5</v>
      </c>
      <c r="Q23">
        <v>9.1</v>
      </c>
      <c r="R23">
        <v>0</v>
      </c>
      <c r="S23">
        <v>0</v>
      </c>
      <c r="T23">
        <v>12.6</v>
      </c>
      <c r="U23">
        <v>12.425000000000001</v>
      </c>
      <c r="V23">
        <v>8</v>
      </c>
      <c r="W23">
        <v>3.8</v>
      </c>
      <c r="X23">
        <v>8.8000000000000007</v>
      </c>
      <c r="Y23">
        <v>0</v>
      </c>
      <c r="Z23">
        <v>0</v>
      </c>
      <c r="AA23">
        <v>12.6</v>
      </c>
      <c r="AB23">
        <v>1</v>
      </c>
      <c r="AC23">
        <v>3.6</v>
      </c>
      <c r="AD23">
        <v>7.4</v>
      </c>
      <c r="AE23">
        <v>0</v>
      </c>
      <c r="AF23">
        <v>0</v>
      </c>
      <c r="AG23">
        <v>11</v>
      </c>
      <c r="AH23">
        <v>5</v>
      </c>
      <c r="AI23">
        <v>4.7</v>
      </c>
      <c r="AJ23">
        <v>7.8</v>
      </c>
      <c r="AK23">
        <v>0.1</v>
      </c>
      <c r="AL23">
        <v>0</v>
      </c>
      <c r="AM23">
        <v>12.4</v>
      </c>
      <c r="AN23">
        <v>4</v>
      </c>
    </row>
    <row r="24" spans="1:40" s="16" customFormat="1" x14ac:dyDescent="0.3">
      <c r="A24" s="1" t="str">
        <f>_xlfn.IFNA(VLOOKUP(C24,'Alle namen en totalen'!B:F,5,FALSE)," ")</f>
        <v>W1-B1</v>
      </c>
      <c r="B24">
        <v>14196</v>
      </c>
      <c r="C24">
        <v>506</v>
      </c>
      <c r="D24" t="s">
        <v>459</v>
      </c>
      <c r="E24" t="s">
        <v>447</v>
      </c>
      <c r="F24">
        <v>0</v>
      </c>
      <c r="G24">
        <v>0</v>
      </c>
      <c r="H24">
        <v>0</v>
      </c>
      <c r="I24">
        <v>2</v>
      </c>
      <c r="J24">
        <v>48.2</v>
      </c>
      <c r="K24">
        <v>3.5</v>
      </c>
      <c r="L24">
        <v>8.8000000000000007</v>
      </c>
      <c r="M24">
        <v>0</v>
      </c>
      <c r="N24">
        <v>0</v>
      </c>
      <c r="O24">
        <v>12.3</v>
      </c>
      <c r="P24">
        <v>3.5</v>
      </c>
      <c r="Q24">
        <v>8.8000000000000007</v>
      </c>
      <c r="R24">
        <v>0</v>
      </c>
      <c r="S24">
        <v>0</v>
      </c>
      <c r="T24">
        <v>12.3</v>
      </c>
      <c r="U24">
        <v>12.3</v>
      </c>
      <c r="V24">
        <v>11</v>
      </c>
      <c r="W24">
        <v>3.9</v>
      </c>
      <c r="X24">
        <v>8.15</v>
      </c>
      <c r="Y24">
        <v>0</v>
      </c>
      <c r="Z24">
        <v>0</v>
      </c>
      <c r="AA24">
        <v>12.05</v>
      </c>
      <c r="AB24">
        <v>4</v>
      </c>
      <c r="AC24">
        <v>4.4000000000000004</v>
      </c>
      <c r="AD24">
        <v>6.85</v>
      </c>
      <c r="AE24">
        <v>0</v>
      </c>
      <c r="AF24">
        <v>0</v>
      </c>
      <c r="AG24">
        <v>11.25</v>
      </c>
      <c r="AH24">
        <v>4</v>
      </c>
      <c r="AI24">
        <v>4.4000000000000004</v>
      </c>
      <c r="AJ24">
        <v>8.1999999999999993</v>
      </c>
      <c r="AK24">
        <v>0</v>
      </c>
      <c r="AL24">
        <v>0</v>
      </c>
      <c r="AM24">
        <v>12.6</v>
      </c>
      <c r="AN24">
        <v>2</v>
      </c>
    </row>
    <row r="25" spans="1:40" s="16" customFormat="1" x14ac:dyDescent="0.3">
      <c r="A25" s="1" t="str">
        <f>_xlfn.IFNA(VLOOKUP(C25,'Alle namen en totalen'!B:F,5,FALSE)," ")</f>
        <v>W1-B1</v>
      </c>
      <c r="B25">
        <v>14196</v>
      </c>
      <c r="C25">
        <v>604</v>
      </c>
      <c r="D25" t="s">
        <v>460</v>
      </c>
      <c r="E25" t="s">
        <v>445</v>
      </c>
      <c r="F25">
        <v>0</v>
      </c>
      <c r="G25">
        <v>0</v>
      </c>
      <c r="H25">
        <v>0</v>
      </c>
      <c r="I25">
        <v>3</v>
      </c>
      <c r="J25">
        <v>48</v>
      </c>
      <c r="K25">
        <v>3.5</v>
      </c>
      <c r="L25">
        <v>9.35</v>
      </c>
      <c r="M25">
        <v>0</v>
      </c>
      <c r="N25">
        <v>0</v>
      </c>
      <c r="O25">
        <v>12.85</v>
      </c>
      <c r="P25">
        <v>3.5</v>
      </c>
      <c r="Q25">
        <v>9.15</v>
      </c>
      <c r="R25">
        <v>0</v>
      </c>
      <c r="S25">
        <v>0.6</v>
      </c>
      <c r="T25">
        <v>13.25</v>
      </c>
      <c r="U25">
        <v>13.05</v>
      </c>
      <c r="V25">
        <v>1</v>
      </c>
      <c r="W25">
        <v>4</v>
      </c>
      <c r="X25">
        <v>8.1</v>
      </c>
      <c r="Y25">
        <v>0</v>
      </c>
      <c r="Z25">
        <v>0</v>
      </c>
      <c r="AA25">
        <v>12.1</v>
      </c>
      <c r="AB25">
        <v>3</v>
      </c>
      <c r="AC25">
        <v>3.2</v>
      </c>
      <c r="AD25">
        <v>7.35</v>
      </c>
      <c r="AE25">
        <v>0</v>
      </c>
      <c r="AF25">
        <v>0</v>
      </c>
      <c r="AG25">
        <v>10.55</v>
      </c>
      <c r="AH25">
        <v>7</v>
      </c>
      <c r="AI25">
        <v>4.4000000000000004</v>
      </c>
      <c r="AJ25">
        <v>7.9</v>
      </c>
      <c r="AK25">
        <v>0</v>
      </c>
      <c r="AL25">
        <v>0</v>
      </c>
      <c r="AM25">
        <v>12.3</v>
      </c>
      <c r="AN25">
        <v>5</v>
      </c>
    </row>
    <row r="26" spans="1:40" s="16" customFormat="1" ht="15.6" x14ac:dyDescent="0.3">
      <c r="A26" s="1" t="str">
        <f>_xlfn.IFNA(VLOOKUP(C26,'Alle namen en totalen'!B:F,5,FALSE)," ")</f>
        <v>W1-B1</v>
      </c>
      <c r="B26" s="145">
        <v>14196</v>
      </c>
      <c r="C26" s="145">
        <v>513</v>
      </c>
      <c r="D26" s="145" t="s">
        <v>461</v>
      </c>
      <c r="E26" s="145" t="s">
        <v>442</v>
      </c>
      <c r="F26" s="145">
        <v>0</v>
      </c>
      <c r="G26" s="145">
        <v>0</v>
      </c>
      <c r="H26" s="145">
        <v>0</v>
      </c>
      <c r="I26" s="145">
        <v>4</v>
      </c>
      <c r="J26" s="145">
        <v>47.357999999999997</v>
      </c>
      <c r="K26" s="145">
        <v>3.5</v>
      </c>
      <c r="L26" s="145">
        <v>8.6999999999999993</v>
      </c>
      <c r="M26" s="145">
        <v>0</v>
      </c>
      <c r="N26" s="145">
        <v>0</v>
      </c>
      <c r="O26" s="145">
        <v>12.2</v>
      </c>
      <c r="P26" s="145">
        <v>3.5</v>
      </c>
      <c r="Q26" s="145">
        <v>8.15</v>
      </c>
      <c r="R26" s="145">
        <v>0</v>
      </c>
      <c r="S26" s="145">
        <v>0.6</v>
      </c>
      <c r="T26" s="145">
        <v>12.25</v>
      </c>
      <c r="U26" s="145">
        <v>12.225</v>
      </c>
      <c r="V26" s="145">
        <v>13</v>
      </c>
      <c r="W26" s="145">
        <v>2.2000000000000002</v>
      </c>
      <c r="X26" s="145">
        <v>8.3000000000000007</v>
      </c>
      <c r="Y26" s="145">
        <v>0</v>
      </c>
      <c r="Z26" s="145">
        <v>0</v>
      </c>
      <c r="AA26" s="145">
        <v>10.5</v>
      </c>
      <c r="AB26" s="145">
        <v>11</v>
      </c>
      <c r="AC26" s="145">
        <v>3.8</v>
      </c>
      <c r="AD26" s="145">
        <v>7.9</v>
      </c>
      <c r="AE26" s="145">
        <v>0</v>
      </c>
      <c r="AF26" s="145">
        <v>0</v>
      </c>
      <c r="AG26" s="145">
        <v>11.7</v>
      </c>
      <c r="AH26" s="145">
        <v>3</v>
      </c>
      <c r="AI26" s="145">
        <v>4.4000000000000004</v>
      </c>
      <c r="AJ26" s="145">
        <v>8.5329999999999995</v>
      </c>
      <c r="AK26" s="145">
        <v>0</v>
      </c>
      <c r="AL26" s="145">
        <v>0</v>
      </c>
      <c r="AM26" s="145">
        <v>12.933</v>
      </c>
      <c r="AN26" s="145">
        <v>1</v>
      </c>
    </row>
    <row r="27" spans="1:40" s="16" customFormat="1" ht="15.6" x14ac:dyDescent="0.3">
      <c r="A27" s="1" t="str">
        <f>_xlfn.IFNA(VLOOKUP(C27,'Alle namen en totalen'!B:F,5,FALSE)," ")</f>
        <v>W1-B1</v>
      </c>
      <c r="B27" s="145">
        <v>14196</v>
      </c>
      <c r="C27" s="145">
        <v>503</v>
      </c>
      <c r="D27" s="145" t="s">
        <v>462</v>
      </c>
      <c r="E27" s="145" t="s">
        <v>463</v>
      </c>
      <c r="F27" s="145">
        <v>0</v>
      </c>
      <c r="G27" s="145">
        <v>0</v>
      </c>
      <c r="H27" s="145">
        <v>0</v>
      </c>
      <c r="I27" s="145">
        <v>5</v>
      </c>
      <c r="J27" s="145">
        <v>46.75</v>
      </c>
      <c r="K27" s="145">
        <v>3</v>
      </c>
      <c r="L27" s="145">
        <v>9.25</v>
      </c>
      <c r="M27" s="145">
        <v>0</v>
      </c>
      <c r="N27" s="145">
        <v>0</v>
      </c>
      <c r="O27" s="145">
        <v>12.25</v>
      </c>
      <c r="P27" s="145">
        <v>3.5</v>
      </c>
      <c r="Q27" s="145">
        <v>8.65</v>
      </c>
      <c r="R27" s="145">
        <v>0</v>
      </c>
      <c r="S27" s="145">
        <v>0.6</v>
      </c>
      <c r="T27" s="145">
        <v>12.75</v>
      </c>
      <c r="U27" s="145">
        <v>12.5</v>
      </c>
      <c r="V27" s="145">
        <v>5</v>
      </c>
      <c r="W27" s="145">
        <v>2.4</v>
      </c>
      <c r="X27" s="145">
        <v>8.0500000000000007</v>
      </c>
      <c r="Y27" s="145">
        <v>0</v>
      </c>
      <c r="Z27" s="145">
        <v>0</v>
      </c>
      <c r="AA27" s="145">
        <v>10.45</v>
      </c>
      <c r="AB27" s="145">
        <v>12</v>
      </c>
      <c r="AC27" s="145">
        <v>4.2</v>
      </c>
      <c r="AD27" s="145">
        <v>7.9</v>
      </c>
      <c r="AE27" s="145">
        <v>0</v>
      </c>
      <c r="AF27" s="145">
        <v>0</v>
      </c>
      <c r="AG27" s="145">
        <v>12.1</v>
      </c>
      <c r="AH27" s="145">
        <v>1</v>
      </c>
      <c r="AI27" s="145">
        <v>4.0999999999999996</v>
      </c>
      <c r="AJ27" s="145">
        <v>7.6</v>
      </c>
      <c r="AK27" s="145">
        <v>0</v>
      </c>
      <c r="AL27" s="145">
        <v>0</v>
      </c>
      <c r="AM27" s="145">
        <v>11.7</v>
      </c>
      <c r="AN27" s="145">
        <v>11</v>
      </c>
    </row>
    <row r="28" spans="1:40" s="16" customFormat="1" ht="15.6" x14ac:dyDescent="0.3">
      <c r="A28" s="1" t="str">
        <f>_xlfn.IFNA(VLOOKUP(C28,'Alle namen en totalen'!B:F,5,FALSE)," ")</f>
        <v>W1-B1</v>
      </c>
      <c r="B28" s="145">
        <v>14196</v>
      </c>
      <c r="C28" s="145">
        <v>404</v>
      </c>
      <c r="D28" s="145" t="s">
        <v>464</v>
      </c>
      <c r="E28" s="145" t="s">
        <v>465</v>
      </c>
      <c r="F28" s="145">
        <v>0</v>
      </c>
      <c r="G28" s="145">
        <v>0</v>
      </c>
      <c r="H28" s="145">
        <v>0</v>
      </c>
      <c r="I28" s="145">
        <v>6</v>
      </c>
      <c r="J28" s="145">
        <v>46.05</v>
      </c>
      <c r="K28" s="145">
        <v>3.5</v>
      </c>
      <c r="L28" s="145">
        <v>8.5</v>
      </c>
      <c r="M28" s="145">
        <v>0</v>
      </c>
      <c r="N28" s="145">
        <v>0</v>
      </c>
      <c r="O28" s="145">
        <v>12</v>
      </c>
      <c r="P28" s="145">
        <v>3.5</v>
      </c>
      <c r="Q28" s="145">
        <v>8.3000000000000007</v>
      </c>
      <c r="R28" s="145">
        <v>0</v>
      </c>
      <c r="S28" s="145">
        <v>0.6</v>
      </c>
      <c r="T28" s="145">
        <v>12.4</v>
      </c>
      <c r="U28" s="145">
        <v>12.2</v>
      </c>
      <c r="V28" s="145">
        <v>14</v>
      </c>
      <c r="W28" s="145">
        <v>3.2</v>
      </c>
      <c r="X28" s="145">
        <v>8.35</v>
      </c>
      <c r="Y28" s="145">
        <v>0</v>
      </c>
      <c r="Z28" s="145">
        <v>0</v>
      </c>
      <c r="AA28" s="145">
        <v>11.55</v>
      </c>
      <c r="AB28" s="145">
        <v>6</v>
      </c>
      <c r="AC28" s="145">
        <v>2.7</v>
      </c>
      <c r="AD28" s="145">
        <v>7.55</v>
      </c>
      <c r="AE28" s="145">
        <v>0</v>
      </c>
      <c r="AF28" s="145">
        <v>0</v>
      </c>
      <c r="AG28" s="145">
        <v>10.25</v>
      </c>
      <c r="AH28" s="145">
        <v>12</v>
      </c>
      <c r="AI28" s="145">
        <v>4.4000000000000004</v>
      </c>
      <c r="AJ28" s="145">
        <v>7.65</v>
      </c>
      <c r="AK28" s="145">
        <v>0</v>
      </c>
      <c r="AL28" s="145">
        <v>0</v>
      </c>
      <c r="AM28" s="145">
        <v>12.05</v>
      </c>
      <c r="AN28" s="145">
        <v>6</v>
      </c>
    </row>
    <row r="29" spans="1:40" s="16" customFormat="1" ht="15.6" x14ac:dyDescent="0.3">
      <c r="A29" s="1" t="str">
        <f>_xlfn.IFNA(VLOOKUP(C29,'Alle namen en totalen'!B:F,5,FALSE)," ")</f>
        <v>W1-B1</v>
      </c>
      <c r="B29" s="145">
        <v>14196</v>
      </c>
      <c r="C29" s="145">
        <v>601</v>
      </c>
      <c r="D29" s="145" t="s">
        <v>466</v>
      </c>
      <c r="E29" s="145" t="s">
        <v>463</v>
      </c>
      <c r="F29" s="145">
        <v>0</v>
      </c>
      <c r="G29" s="145">
        <v>0</v>
      </c>
      <c r="H29" s="145">
        <v>0</v>
      </c>
      <c r="I29" s="145">
        <v>7</v>
      </c>
      <c r="J29" s="145">
        <v>45.25</v>
      </c>
      <c r="K29" s="145">
        <v>3</v>
      </c>
      <c r="L29" s="145">
        <v>8.6999999999999993</v>
      </c>
      <c r="M29" s="145">
        <v>0</v>
      </c>
      <c r="N29" s="145">
        <v>0</v>
      </c>
      <c r="O29" s="145">
        <v>11.7</v>
      </c>
      <c r="P29" s="145">
        <v>3</v>
      </c>
      <c r="Q29" s="145">
        <v>8.5</v>
      </c>
      <c r="R29" s="145">
        <v>0</v>
      </c>
      <c r="S29" s="145">
        <v>0.6</v>
      </c>
      <c r="T29" s="145">
        <v>12.1</v>
      </c>
      <c r="U29" s="145">
        <v>11.9</v>
      </c>
      <c r="V29" s="145">
        <v>17</v>
      </c>
      <c r="W29" s="145">
        <v>2.4</v>
      </c>
      <c r="X29" s="145">
        <v>8.1999999999999993</v>
      </c>
      <c r="Y29" s="145">
        <v>0</v>
      </c>
      <c r="Z29" s="145">
        <v>0</v>
      </c>
      <c r="AA29" s="145">
        <v>10.6</v>
      </c>
      <c r="AB29" s="145">
        <v>10</v>
      </c>
      <c r="AC29" s="145">
        <v>3.9</v>
      </c>
      <c r="AD29" s="145">
        <v>7</v>
      </c>
      <c r="AE29" s="145">
        <v>0</v>
      </c>
      <c r="AF29" s="145">
        <v>0</v>
      </c>
      <c r="AG29" s="145">
        <v>10.9</v>
      </c>
      <c r="AH29" s="145">
        <v>6</v>
      </c>
      <c r="AI29" s="145">
        <v>4.0999999999999996</v>
      </c>
      <c r="AJ29" s="145">
        <v>7.75</v>
      </c>
      <c r="AK29" s="145">
        <v>0</v>
      </c>
      <c r="AL29" s="145">
        <v>0</v>
      </c>
      <c r="AM29" s="145">
        <v>11.85</v>
      </c>
      <c r="AN29" s="145">
        <v>7</v>
      </c>
    </row>
    <row r="30" spans="1:40" s="16" customFormat="1" ht="15.6" x14ac:dyDescent="0.3">
      <c r="A30" s="1" t="str">
        <f>_xlfn.IFNA(VLOOKUP(C30,'Alle namen en totalen'!B:F,5,FALSE)," ")</f>
        <v>W1-B1</v>
      </c>
      <c r="B30" s="145">
        <v>14196</v>
      </c>
      <c r="C30" s="145">
        <v>504</v>
      </c>
      <c r="D30" s="145" t="s">
        <v>467</v>
      </c>
      <c r="E30" s="145" t="s">
        <v>434</v>
      </c>
      <c r="F30" s="145">
        <v>0</v>
      </c>
      <c r="G30" s="145">
        <v>0</v>
      </c>
      <c r="H30" s="145">
        <v>0</v>
      </c>
      <c r="I30" s="145">
        <v>8</v>
      </c>
      <c r="J30" s="145">
        <v>45.15</v>
      </c>
      <c r="K30" s="145">
        <v>3.5</v>
      </c>
      <c r="L30" s="145">
        <v>8.35</v>
      </c>
      <c r="M30" s="145">
        <v>0</v>
      </c>
      <c r="N30" s="145">
        <v>0</v>
      </c>
      <c r="O30" s="145">
        <v>11.85</v>
      </c>
      <c r="P30" s="145">
        <v>3.5</v>
      </c>
      <c r="Q30" s="145">
        <v>9.25</v>
      </c>
      <c r="R30" s="145">
        <v>0</v>
      </c>
      <c r="S30" s="145">
        <v>0.6</v>
      </c>
      <c r="T30" s="145">
        <v>13.35</v>
      </c>
      <c r="U30" s="145">
        <v>12.6</v>
      </c>
      <c r="V30" s="145">
        <v>2</v>
      </c>
      <c r="W30" s="145">
        <v>2.4</v>
      </c>
      <c r="X30" s="145">
        <v>7.75</v>
      </c>
      <c r="Y30" s="145">
        <v>0</v>
      </c>
      <c r="Z30" s="145">
        <v>0</v>
      </c>
      <c r="AA30" s="145">
        <v>10.15</v>
      </c>
      <c r="AB30" s="145">
        <v>15</v>
      </c>
      <c r="AC30" s="145">
        <v>3.2</v>
      </c>
      <c r="AD30" s="145">
        <v>6.75</v>
      </c>
      <c r="AE30" s="145">
        <v>0</v>
      </c>
      <c r="AF30" s="145">
        <v>0</v>
      </c>
      <c r="AG30" s="145">
        <v>9.9499999999999993</v>
      </c>
      <c r="AH30" s="145">
        <v>15</v>
      </c>
      <c r="AI30" s="145">
        <v>4.8</v>
      </c>
      <c r="AJ30" s="145">
        <v>7.65</v>
      </c>
      <c r="AK30" s="145">
        <v>0</v>
      </c>
      <c r="AL30" s="145">
        <v>0</v>
      </c>
      <c r="AM30" s="145">
        <v>12.45</v>
      </c>
      <c r="AN30" s="145">
        <v>3</v>
      </c>
    </row>
    <row r="31" spans="1:40" s="16" customFormat="1" ht="15.6" x14ac:dyDescent="0.3">
      <c r="A31" s="1" t="str">
        <f>_xlfn.IFNA(VLOOKUP(C31,'Alle namen en totalen'!B:F,5,FALSE)," ")</f>
        <v>W1-B1</v>
      </c>
      <c r="B31" s="145">
        <v>14196</v>
      </c>
      <c r="C31" s="145">
        <v>512</v>
      </c>
      <c r="D31" s="145" t="s">
        <v>468</v>
      </c>
      <c r="E31" s="145" t="s">
        <v>442</v>
      </c>
      <c r="F31" s="145">
        <v>0</v>
      </c>
      <c r="G31" s="145">
        <v>0</v>
      </c>
      <c r="H31" s="145">
        <v>0</v>
      </c>
      <c r="I31" s="145">
        <v>9</v>
      </c>
      <c r="J31" s="145">
        <v>44.9</v>
      </c>
      <c r="K31" s="145">
        <v>3.5</v>
      </c>
      <c r="L31" s="145">
        <v>8.9</v>
      </c>
      <c r="M31" s="145">
        <v>0</v>
      </c>
      <c r="N31" s="145">
        <v>0</v>
      </c>
      <c r="O31" s="145">
        <v>12.4</v>
      </c>
      <c r="P31" s="145">
        <v>3.5</v>
      </c>
      <c r="Q31" s="145">
        <v>8</v>
      </c>
      <c r="R31" s="145">
        <v>0</v>
      </c>
      <c r="S31" s="145">
        <v>0.6</v>
      </c>
      <c r="T31" s="145">
        <v>12.1</v>
      </c>
      <c r="U31" s="145">
        <v>12.25</v>
      </c>
      <c r="V31" s="145">
        <v>12</v>
      </c>
      <c r="W31" s="145">
        <v>3.2</v>
      </c>
      <c r="X31" s="145">
        <v>6.55</v>
      </c>
      <c r="Y31" s="145">
        <v>0</v>
      </c>
      <c r="Z31" s="145">
        <v>0</v>
      </c>
      <c r="AA31" s="145">
        <v>9.75</v>
      </c>
      <c r="AB31" s="145">
        <v>19</v>
      </c>
      <c r="AC31" s="145">
        <v>3.8</v>
      </c>
      <c r="AD31" s="145">
        <v>8.1</v>
      </c>
      <c r="AE31" s="145">
        <v>0</v>
      </c>
      <c r="AF31" s="145">
        <v>0</v>
      </c>
      <c r="AG31" s="145">
        <v>11.9</v>
      </c>
      <c r="AH31" s="145">
        <v>2</v>
      </c>
      <c r="AI31" s="145">
        <v>3.7</v>
      </c>
      <c r="AJ31" s="145">
        <v>7.3</v>
      </c>
      <c r="AK31" s="145">
        <v>0</v>
      </c>
      <c r="AL31" s="145">
        <v>0</v>
      </c>
      <c r="AM31" s="145">
        <v>11</v>
      </c>
      <c r="AN31" s="145">
        <v>18</v>
      </c>
    </row>
    <row r="32" spans="1:40" s="16" customFormat="1" ht="15.6" x14ac:dyDescent="0.3">
      <c r="A32" s="1" t="str">
        <f>_xlfn.IFNA(VLOOKUP(C32,'Alle namen en totalen'!B:F,5,FALSE)," ")</f>
        <v>W1-B1</v>
      </c>
      <c r="B32" s="145">
        <v>14196</v>
      </c>
      <c r="C32" s="145">
        <v>505</v>
      </c>
      <c r="D32" s="145" t="s">
        <v>469</v>
      </c>
      <c r="E32" s="145" t="s">
        <v>434</v>
      </c>
      <c r="F32" s="145">
        <v>0</v>
      </c>
      <c r="G32" s="145">
        <v>0</v>
      </c>
      <c r="H32" s="145">
        <v>0</v>
      </c>
      <c r="I32" s="145">
        <v>10</v>
      </c>
      <c r="J32" s="145">
        <v>44.475000000000001</v>
      </c>
      <c r="K32" s="145">
        <v>3.5</v>
      </c>
      <c r="L32" s="145">
        <v>8.25</v>
      </c>
      <c r="M32" s="145">
        <v>0</v>
      </c>
      <c r="N32" s="145">
        <v>0</v>
      </c>
      <c r="O32" s="145">
        <v>11.75</v>
      </c>
      <c r="P32" s="145">
        <v>3</v>
      </c>
      <c r="Q32" s="145">
        <v>8.9</v>
      </c>
      <c r="R32" s="145">
        <v>0</v>
      </c>
      <c r="S32" s="145">
        <v>0.6</v>
      </c>
      <c r="T32" s="145">
        <v>12.5</v>
      </c>
      <c r="U32" s="145">
        <v>12.125</v>
      </c>
      <c r="V32" s="145">
        <v>15</v>
      </c>
      <c r="W32" s="145">
        <v>2.4</v>
      </c>
      <c r="X32" s="145">
        <v>8.5500000000000007</v>
      </c>
      <c r="Y32" s="145">
        <v>0</v>
      </c>
      <c r="Z32" s="145">
        <v>0</v>
      </c>
      <c r="AA32" s="145">
        <v>10.95</v>
      </c>
      <c r="AB32" s="145">
        <v>9</v>
      </c>
      <c r="AC32" s="145">
        <v>3.5</v>
      </c>
      <c r="AD32" s="145">
        <v>6.45</v>
      </c>
      <c r="AE32" s="145">
        <v>0</v>
      </c>
      <c r="AF32" s="145">
        <v>0</v>
      </c>
      <c r="AG32" s="145">
        <v>9.9499999999999993</v>
      </c>
      <c r="AH32" s="145">
        <v>15</v>
      </c>
      <c r="AI32" s="145">
        <v>4.0999999999999996</v>
      </c>
      <c r="AJ32" s="145">
        <v>7.35</v>
      </c>
      <c r="AK32" s="145">
        <v>0</v>
      </c>
      <c r="AL32" s="145">
        <v>0</v>
      </c>
      <c r="AM32" s="145">
        <v>11.45</v>
      </c>
      <c r="AN32" s="145">
        <v>14</v>
      </c>
    </row>
    <row r="33" spans="1:40" s="16" customFormat="1" ht="15.6" x14ac:dyDescent="0.3">
      <c r="A33" s="1" t="str">
        <f>_xlfn.IFNA(VLOOKUP(C33,'Alle namen en totalen'!B:F,5,FALSE)," ")</f>
        <v>W1-B1</v>
      </c>
      <c r="B33" s="145">
        <v>14196</v>
      </c>
      <c r="C33" s="145">
        <v>511</v>
      </c>
      <c r="D33" s="145" t="s">
        <v>470</v>
      </c>
      <c r="E33" s="145" t="s">
        <v>442</v>
      </c>
      <c r="F33" s="145">
        <v>0</v>
      </c>
      <c r="G33" s="145">
        <v>0</v>
      </c>
      <c r="H33" s="145">
        <v>0</v>
      </c>
      <c r="I33" s="145">
        <v>11</v>
      </c>
      <c r="J33" s="145">
        <v>44.2</v>
      </c>
      <c r="K33" s="145">
        <v>3.5</v>
      </c>
      <c r="L33" s="145">
        <v>8.75</v>
      </c>
      <c r="M33" s="145">
        <v>0</v>
      </c>
      <c r="N33" s="145">
        <v>0</v>
      </c>
      <c r="O33" s="145">
        <v>12.25</v>
      </c>
      <c r="P33" s="145">
        <v>3.5</v>
      </c>
      <c r="Q33" s="145">
        <v>8.35</v>
      </c>
      <c r="R33" s="145">
        <v>0</v>
      </c>
      <c r="S33" s="145">
        <v>0.6</v>
      </c>
      <c r="T33" s="145">
        <v>12.45</v>
      </c>
      <c r="U33" s="145">
        <v>12.35</v>
      </c>
      <c r="V33" s="145">
        <v>10</v>
      </c>
      <c r="W33" s="145">
        <v>2.7</v>
      </c>
      <c r="X33" s="145">
        <v>6.9</v>
      </c>
      <c r="Y33" s="145">
        <v>0</v>
      </c>
      <c r="Z33" s="145">
        <v>0</v>
      </c>
      <c r="AA33" s="145">
        <v>9.6</v>
      </c>
      <c r="AB33" s="145">
        <v>22</v>
      </c>
      <c r="AC33" s="145">
        <v>3.8</v>
      </c>
      <c r="AD33" s="145">
        <v>6.65</v>
      </c>
      <c r="AE33" s="145">
        <v>0</v>
      </c>
      <c r="AF33" s="145">
        <v>0</v>
      </c>
      <c r="AG33" s="145">
        <v>10.45</v>
      </c>
      <c r="AH33" s="145">
        <v>9</v>
      </c>
      <c r="AI33" s="145">
        <v>4.8</v>
      </c>
      <c r="AJ33" s="145">
        <v>7</v>
      </c>
      <c r="AK33" s="145">
        <v>0</v>
      </c>
      <c r="AL33" s="145">
        <v>0</v>
      </c>
      <c r="AM33" s="145">
        <v>11.8</v>
      </c>
      <c r="AN33" s="145">
        <v>8</v>
      </c>
    </row>
    <row r="34" spans="1:40" s="16" customFormat="1" ht="15.6" x14ac:dyDescent="0.3">
      <c r="A34" s="1" t="str">
        <f>_xlfn.IFNA(VLOOKUP(C34,'Alle namen en totalen'!B:F,5,FALSE)," ")</f>
        <v>W1-B1</v>
      </c>
      <c r="B34" s="145">
        <v>14196</v>
      </c>
      <c r="C34" s="145">
        <v>402</v>
      </c>
      <c r="D34" s="145" t="s">
        <v>471</v>
      </c>
      <c r="E34" s="145" t="s">
        <v>447</v>
      </c>
      <c r="F34" s="145">
        <v>0</v>
      </c>
      <c r="G34" s="145">
        <v>0</v>
      </c>
      <c r="H34" s="145">
        <v>0</v>
      </c>
      <c r="I34" s="145">
        <v>12</v>
      </c>
      <c r="J34" s="145">
        <v>43.9</v>
      </c>
      <c r="K34" s="145">
        <v>3.5</v>
      </c>
      <c r="L34" s="145">
        <v>9</v>
      </c>
      <c r="M34" s="145">
        <v>0</v>
      </c>
      <c r="N34" s="145">
        <v>0</v>
      </c>
      <c r="O34" s="145">
        <v>12.5</v>
      </c>
      <c r="P34" s="145">
        <v>3.5</v>
      </c>
      <c r="Q34" s="145">
        <v>8.9</v>
      </c>
      <c r="R34" s="145">
        <v>0</v>
      </c>
      <c r="S34" s="145">
        <v>0</v>
      </c>
      <c r="T34" s="145">
        <v>12.4</v>
      </c>
      <c r="U34" s="145">
        <v>12.45</v>
      </c>
      <c r="V34" s="145">
        <v>7</v>
      </c>
      <c r="W34" s="145">
        <v>2.4</v>
      </c>
      <c r="X34" s="145">
        <v>8.75</v>
      </c>
      <c r="Y34" s="145">
        <v>0</v>
      </c>
      <c r="Z34" s="145">
        <v>0</v>
      </c>
      <c r="AA34" s="145">
        <v>11.15</v>
      </c>
      <c r="AB34" s="145">
        <v>8</v>
      </c>
      <c r="AC34" s="145">
        <v>3.9</v>
      </c>
      <c r="AD34" s="145">
        <v>5.95</v>
      </c>
      <c r="AE34" s="145">
        <v>0</v>
      </c>
      <c r="AF34" s="145">
        <v>0</v>
      </c>
      <c r="AG34" s="145">
        <v>9.85</v>
      </c>
      <c r="AH34" s="145">
        <v>18</v>
      </c>
      <c r="AI34" s="145">
        <v>3.1</v>
      </c>
      <c r="AJ34" s="145">
        <v>7.35</v>
      </c>
      <c r="AK34" s="145">
        <v>0</v>
      </c>
      <c r="AL34" s="145">
        <v>0</v>
      </c>
      <c r="AM34" s="145">
        <v>10.45</v>
      </c>
      <c r="AN34" s="145">
        <v>20</v>
      </c>
    </row>
    <row r="35" spans="1:40" s="16" customFormat="1" ht="15.6" x14ac:dyDescent="0.3">
      <c r="A35" s="1" t="str">
        <f>_xlfn.IFNA(VLOOKUP(C35,'Alle namen en totalen'!B:F,5,FALSE)," ")</f>
        <v>W1-B1</v>
      </c>
      <c r="B35" s="145">
        <v>14196</v>
      </c>
      <c r="C35" s="145">
        <v>405</v>
      </c>
      <c r="D35" s="145" t="s">
        <v>472</v>
      </c>
      <c r="E35" s="145" t="s">
        <v>442</v>
      </c>
      <c r="F35" s="145">
        <v>0</v>
      </c>
      <c r="G35" s="145">
        <v>0</v>
      </c>
      <c r="H35" s="145">
        <v>0</v>
      </c>
      <c r="I35" s="145">
        <v>13</v>
      </c>
      <c r="J35" s="145">
        <v>43.55</v>
      </c>
      <c r="K35" s="145">
        <v>4</v>
      </c>
      <c r="L35" s="145">
        <v>7.55</v>
      </c>
      <c r="M35" s="145">
        <v>0</v>
      </c>
      <c r="N35" s="145">
        <v>0</v>
      </c>
      <c r="O35" s="145">
        <v>11.55</v>
      </c>
      <c r="P35" s="145">
        <v>3.5</v>
      </c>
      <c r="Q35" s="145">
        <v>8.15</v>
      </c>
      <c r="R35" s="145">
        <v>0</v>
      </c>
      <c r="S35" s="145">
        <v>0.6</v>
      </c>
      <c r="T35" s="145">
        <v>12.25</v>
      </c>
      <c r="U35" s="145">
        <v>11.9</v>
      </c>
      <c r="V35" s="145">
        <v>17</v>
      </c>
      <c r="W35" s="145">
        <v>2.7</v>
      </c>
      <c r="X35" s="145">
        <v>7.4</v>
      </c>
      <c r="Y35" s="145">
        <v>0</v>
      </c>
      <c r="Z35" s="145">
        <v>0</v>
      </c>
      <c r="AA35" s="145">
        <v>10.1</v>
      </c>
      <c r="AB35" s="145">
        <v>17</v>
      </c>
      <c r="AC35" s="145">
        <v>3.5</v>
      </c>
      <c r="AD35" s="145">
        <v>6.95</v>
      </c>
      <c r="AE35" s="145">
        <v>0</v>
      </c>
      <c r="AF35" s="145">
        <v>0</v>
      </c>
      <c r="AG35" s="145">
        <v>10.45</v>
      </c>
      <c r="AH35" s="145">
        <v>9</v>
      </c>
      <c r="AI35" s="145">
        <v>3.8</v>
      </c>
      <c r="AJ35" s="145">
        <v>7.3</v>
      </c>
      <c r="AK35" s="145">
        <v>0</v>
      </c>
      <c r="AL35" s="145">
        <v>0</v>
      </c>
      <c r="AM35" s="145">
        <v>11.1</v>
      </c>
      <c r="AN35" s="145">
        <v>16</v>
      </c>
    </row>
    <row r="36" spans="1:40" s="16" customFormat="1" ht="15.6" x14ac:dyDescent="0.3">
      <c r="A36" s="1" t="str">
        <f>_xlfn.IFNA(VLOOKUP(C36,'Alle namen en totalen'!B:F,5,FALSE)," ")</f>
        <v>W1-B1</v>
      </c>
      <c r="B36" s="145">
        <v>14196</v>
      </c>
      <c r="C36" s="145">
        <v>501</v>
      </c>
      <c r="D36" s="145" t="s">
        <v>473</v>
      </c>
      <c r="E36" s="145" t="s">
        <v>463</v>
      </c>
      <c r="F36" s="145">
        <v>0</v>
      </c>
      <c r="G36" s="145">
        <v>0</v>
      </c>
      <c r="H36" s="145">
        <v>0</v>
      </c>
      <c r="I36" s="145">
        <v>14</v>
      </c>
      <c r="J36" s="145">
        <v>43.424999999999997</v>
      </c>
      <c r="K36" s="145">
        <v>3</v>
      </c>
      <c r="L36" s="145">
        <v>8.1</v>
      </c>
      <c r="M36" s="145">
        <v>0</v>
      </c>
      <c r="N36" s="145">
        <v>0</v>
      </c>
      <c r="O36" s="145">
        <v>11.1</v>
      </c>
      <c r="P36" s="145">
        <v>3</v>
      </c>
      <c r="Q36" s="145">
        <v>7.75</v>
      </c>
      <c r="R36" s="145">
        <v>0</v>
      </c>
      <c r="S36" s="145">
        <v>0.6</v>
      </c>
      <c r="T36" s="145">
        <v>11.35</v>
      </c>
      <c r="U36" s="145">
        <v>11.225</v>
      </c>
      <c r="V36" s="145">
        <v>24</v>
      </c>
      <c r="W36" s="145">
        <v>3.5</v>
      </c>
      <c r="X36" s="145">
        <v>8.15</v>
      </c>
      <c r="Y36" s="145">
        <v>0</v>
      </c>
      <c r="Z36" s="145">
        <v>0</v>
      </c>
      <c r="AA36" s="145">
        <v>11.65</v>
      </c>
      <c r="AB36" s="145">
        <v>5</v>
      </c>
      <c r="AC36" s="145">
        <v>4</v>
      </c>
      <c r="AD36" s="145">
        <v>6</v>
      </c>
      <c r="AE36" s="145">
        <v>0</v>
      </c>
      <c r="AF36" s="145">
        <v>0</v>
      </c>
      <c r="AG36" s="145">
        <v>10</v>
      </c>
      <c r="AH36" s="145">
        <v>14</v>
      </c>
      <c r="AI36" s="145">
        <v>3.7</v>
      </c>
      <c r="AJ36" s="145">
        <v>6.85</v>
      </c>
      <c r="AK36" s="145">
        <v>0</v>
      </c>
      <c r="AL36" s="145">
        <v>0</v>
      </c>
      <c r="AM36" s="145">
        <v>10.55</v>
      </c>
      <c r="AN36" s="145">
        <v>19</v>
      </c>
    </row>
    <row r="37" spans="1:40" s="16" customFormat="1" ht="15.6" x14ac:dyDescent="0.3">
      <c r="A37" s="1" t="str">
        <f>_xlfn.IFNA(VLOOKUP(C37,'Alle namen en totalen'!B:F,5,FALSE)," ")</f>
        <v>W1-B1</v>
      </c>
      <c r="B37" s="145">
        <v>14196</v>
      </c>
      <c r="C37" s="145">
        <v>403</v>
      </c>
      <c r="D37" s="145" t="s">
        <v>474</v>
      </c>
      <c r="E37" s="145" t="s">
        <v>447</v>
      </c>
      <c r="F37" s="145">
        <v>0</v>
      </c>
      <c r="G37" s="145">
        <v>0</v>
      </c>
      <c r="H37" s="145">
        <v>0</v>
      </c>
      <c r="I37" s="145">
        <v>15</v>
      </c>
      <c r="J37" s="145">
        <v>43.024999999999999</v>
      </c>
      <c r="K37" s="145">
        <v>3</v>
      </c>
      <c r="L37" s="145">
        <v>9</v>
      </c>
      <c r="M37" s="145">
        <v>0</v>
      </c>
      <c r="N37" s="145">
        <v>0</v>
      </c>
      <c r="O37" s="145">
        <v>12</v>
      </c>
      <c r="P37" s="145">
        <v>3.5</v>
      </c>
      <c r="Q37" s="145">
        <v>7.65</v>
      </c>
      <c r="R37" s="145">
        <v>0</v>
      </c>
      <c r="S37" s="145">
        <v>0.6</v>
      </c>
      <c r="T37" s="145">
        <v>11.75</v>
      </c>
      <c r="U37" s="145">
        <v>11.875</v>
      </c>
      <c r="V37" s="145">
        <v>19</v>
      </c>
      <c r="W37" s="145">
        <v>2.4</v>
      </c>
      <c r="X37" s="145">
        <v>6.55</v>
      </c>
      <c r="Y37" s="145">
        <v>0</v>
      </c>
      <c r="Z37" s="145">
        <v>0</v>
      </c>
      <c r="AA37" s="145">
        <v>8.9499999999999993</v>
      </c>
      <c r="AB37" s="145">
        <v>24</v>
      </c>
      <c r="AC37" s="145">
        <v>3.3</v>
      </c>
      <c r="AD37" s="145">
        <v>7.25</v>
      </c>
      <c r="AE37" s="145">
        <v>0</v>
      </c>
      <c r="AF37" s="145">
        <v>0</v>
      </c>
      <c r="AG37" s="145">
        <v>10.55</v>
      </c>
      <c r="AH37" s="145">
        <v>7</v>
      </c>
      <c r="AI37" s="145">
        <v>3.8</v>
      </c>
      <c r="AJ37" s="145">
        <v>7.85</v>
      </c>
      <c r="AK37" s="145">
        <v>0</v>
      </c>
      <c r="AL37" s="145">
        <v>0</v>
      </c>
      <c r="AM37" s="145">
        <v>11.65</v>
      </c>
      <c r="AN37" s="145">
        <v>12</v>
      </c>
    </row>
    <row r="38" spans="1:40" s="16" customFormat="1" ht="15.6" x14ac:dyDescent="0.3">
      <c r="A38" s="1" t="str">
        <f>_xlfn.IFNA(VLOOKUP(C38,'Alle namen en totalen'!B:F,5,FALSE)," ")</f>
        <v>W1-B1</v>
      </c>
      <c r="B38" s="145">
        <v>14196</v>
      </c>
      <c r="C38" s="145">
        <v>605</v>
      </c>
      <c r="D38" s="145" t="s">
        <v>475</v>
      </c>
      <c r="E38" s="145" t="s">
        <v>447</v>
      </c>
      <c r="F38" s="145">
        <v>0</v>
      </c>
      <c r="G38" s="145">
        <v>0</v>
      </c>
      <c r="H38" s="145">
        <v>0</v>
      </c>
      <c r="I38" s="145">
        <v>16</v>
      </c>
      <c r="J38" s="145">
        <v>42.975000000000001</v>
      </c>
      <c r="K38" s="145">
        <v>3.5</v>
      </c>
      <c r="L38" s="145">
        <v>8.4</v>
      </c>
      <c r="M38" s="145">
        <v>0</v>
      </c>
      <c r="N38" s="145">
        <v>0</v>
      </c>
      <c r="O38" s="145">
        <v>11.9</v>
      </c>
      <c r="P38" s="145">
        <v>3.5</v>
      </c>
      <c r="Q38" s="145">
        <v>8.25</v>
      </c>
      <c r="R38" s="145">
        <v>0</v>
      </c>
      <c r="S38" s="145">
        <v>0</v>
      </c>
      <c r="T38" s="145">
        <v>11.75</v>
      </c>
      <c r="U38" s="145">
        <v>11.824999999999999</v>
      </c>
      <c r="V38" s="145">
        <v>20</v>
      </c>
      <c r="W38" s="145">
        <v>3.5</v>
      </c>
      <c r="X38" s="145">
        <v>8.5500000000000007</v>
      </c>
      <c r="Y38" s="145">
        <v>0.5</v>
      </c>
      <c r="Z38" s="145">
        <v>0</v>
      </c>
      <c r="AA38" s="145">
        <v>11.55</v>
      </c>
      <c r="AB38" s="145">
        <v>6</v>
      </c>
      <c r="AC38" s="145">
        <v>4.0999999999999996</v>
      </c>
      <c r="AD38" s="145">
        <v>5.3</v>
      </c>
      <c r="AE38" s="145">
        <v>0</v>
      </c>
      <c r="AF38" s="145">
        <v>0</v>
      </c>
      <c r="AG38" s="145">
        <v>9.4</v>
      </c>
      <c r="AH38" s="145">
        <v>21</v>
      </c>
      <c r="AI38" s="145">
        <v>3.3</v>
      </c>
      <c r="AJ38" s="145">
        <v>6.9</v>
      </c>
      <c r="AK38" s="145">
        <v>0</v>
      </c>
      <c r="AL38" s="145">
        <v>0</v>
      </c>
      <c r="AM38" s="145">
        <v>10.199999999999999</v>
      </c>
      <c r="AN38" s="145">
        <v>23</v>
      </c>
    </row>
    <row r="39" spans="1:40" s="16" customFormat="1" ht="15.6" x14ac:dyDescent="0.3">
      <c r="A39" s="1" t="str">
        <f>_xlfn.IFNA(VLOOKUP(C39,'Alle namen en totalen'!B:F,5,FALSE)," ")</f>
        <v>W1-B1</v>
      </c>
      <c r="B39" s="145">
        <v>14196</v>
      </c>
      <c r="C39" s="145">
        <v>607</v>
      </c>
      <c r="D39" s="145" t="s">
        <v>476</v>
      </c>
      <c r="E39" s="145" t="s">
        <v>465</v>
      </c>
      <c r="F39" s="145">
        <v>0</v>
      </c>
      <c r="G39" s="145">
        <v>0</v>
      </c>
      <c r="H39" s="145">
        <v>0</v>
      </c>
      <c r="I39" s="145">
        <v>17</v>
      </c>
      <c r="J39" s="145">
        <v>42.875</v>
      </c>
      <c r="K39" s="145">
        <v>3.5</v>
      </c>
      <c r="L39" s="145">
        <v>8.85</v>
      </c>
      <c r="M39" s="145">
        <v>0</v>
      </c>
      <c r="N39" s="145">
        <v>0</v>
      </c>
      <c r="O39" s="145">
        <v>12.35</v>
      </c>
      <c r="P39" s="145">
        <v>3.5</v>
      </c>
      <c r="Q39" s="145">
        <v>8.6999999999999993</v>
      </c>
      <c r="R39" s="145">
        <v>0</v>
      </c>
      <c r="S39" s="145">
        <v>0.6</v>
      </c>
      <c r="T39" s="145">
        <v>12.8</v>
      </c>
      <c r="U39" s="145">
        <v>12.574999999999999</v>
      </c>
      <c r="V39" s="145">
        <v>3</v>
      </c>
      <c r="W39" s="145">
        <v>2.7</v>
      </c>
      <c r="X39" s="145">
        <v>7.75</v>
      </c>
      <c r="Y39" s="145">
        <v>0</v>
      </c>
      <c r="Z39" s="145">
        <v>0</v>
      </c>
      <c r="AA39" s="145">
        <v>10.45</v>
      </c>
      <c r="AB39" s="145">
        <v>12</v>
      </c>
      <c r="AC39" s="145">
        <v>3.2</v>
      </c>
      <c r="AD39" s="145">
        <v>6.7</v>
      </c>
      <c r="AE39" s="145">
        <v>0</v>
      </c>
      <c r="AF39" s="145">
        <v>0</v>
      </c>
      <c r="AG39" s="145">
        <v>9.9</v>
      </c>
      <c r="AH39" s="145">
        <v>17</v>
      </c>
      <c r="AI39" s="145">
        <v>3.5</v>
      </c>
      <c r="AJ39" s="145">
        <v>6.45</v>
      </c>
      <c r="AK39" s="145">
        <v>0</v>
      </c>
      <c r="AL39" s="145">
        <v>0</v>
      </c>
      <c r="AM39" s="145">
        <v>9.9499999999999993</v>
      </c>
      <c r="AN39" s="145">
        <v>24</v>
      </c>
    </row>
    <row r="40" spans="1:40" s="16" customFormat="1" ht="15.6" x14ac:dyDescent="0.3">
      <c r="A40" s="1" t="str">
        <f>_xlfn.IFNA(VLOOKUP(C40,'Alle namen en totalen'!B:F,5,FALSE)," ")</f>
        <v>W1-B1</v>
      </c>
      <c r="B40" s="145">
        <v>14196</v>
      </c>
      <c r="C40" s="145">
        <v>406</v>
      </c>
      <c r="D40" s="145" t="s">
        <v>477</v>
      </c>
      <c r="E40" s="145" t="s">
        <v>442</v>
      </c>
      <c r="F40" s="145">
        <v>0</v>
      </c>
      <c r="G40" s="145">
        <v>0</v>
      </c>
      <c r="H40" s="145">
        <v>0</v>
      </c>
      <c r="I40" s="145">
        <v>18</v>
      </c>
      <c r="J40" s="145">
        <v>42.825000000000003</v>
      </c>
      <c r="K40" s="145">
        <v>3</v>
      </c>
      <c r="L40" s="145">
        <v>9.15</v>
      </c>
      <c r="M40" s="145">
        <v>0</v>
      </c>
      <c r="N40" s="145">
        <v>0</v>
      </c>
      <c r="O40" s="145">
        <v>12.15</v>
      </c>
      <c r="P40" s="145">
        <v>3.5</v>
      </c>
      <c r="Q40" s="145">
        <v>8.6999999999999993</v>
      </c>
      <c r="R40" s="145">
        <v>0</v>
      </c>
      <c r="S40" s="145">
        <v>0.6</v>
      </c>
      <c r="T40" s="145">
        <v>12.8</v>
      </c>
      <c r="U40" s="145">
        <v>12.475</v>
      </c>
      <c r="V40" s="145">
        <v>6</v>
      </c>
      <c r="W40" s="145">
        <v>2.7</v>
      </c>
      <c r="X40" s="145">
        <v>7.65</v>
      </c>
      <c r="Y40" s="145">
        <v>0</v>
      </c>
      <c r="Z40" s="145">
        <v>0</v>
      </c>
      <c r="AA40" s="145">
        <v>10.35</v>
      </c>
      <c r="AB40" s="145">
        <v>14</v>
      </c>
      <c r="AC40" s="145">
        <v>2.4</v>
      </c>
      <c r="AD40" s="145">
        <v>5.8</v>
      </c>
      <c r="AE40" s="145">
        <v>0</v>
      </c>
      <c r="AF40" s="145">
        <v>0</v>
      </c>
      <c r="AG40" s="145">
        <v>8.1999999999999993</v>
      </c>
      <c r="AH40" s="145">
        <v>24</v>
      </c>
      <c r="AI40" s="145">
        <v>4.2</v>
      </c>
      <c r="AJ40" s="145">
        <v>7.6</v>
      </c>
      <c r="AK40" s="145">
        <v>0</v>
      </c>
      <c r="AL40" s="145">
        <v>0</v>
      </c>
      <c r="AM40" s="145">
        <v>11.8</v>
      </c>
      <c r="AN40" s="145">
        <v>8</v>
      </c>
    </row>
    <row r="41" spans="1:40" s="16" customFormat="1" ht="15.6" x14ac:dyDescent="0.3">
      <c r="A41" s="1" t="str">
        <f>_xlfn.IFNA(VLOOKUP(C41,'Alle namen en totalen'!B:F,5,FALSE)," ")</f>
        <v>W1-B1</v>
      </c>
      <c r="B41" s="145">
        <v>14196</v>
      </c>
      <c r="C41" s="145">
        <v>602</v>
      </c>
      <c r="D41" s="145" t="s">
        <v>478</v>
      </c>
      <c r="E41" s="145" t="s">
        <v>463</v>
      </c>
      <c r="F41" s="145">
        <v>0</v>
      </c>
      <c r="G41" s="145">
        <v>0</v>
      </c>
      <c r="H41" s="145">
        <v>0</v>
      </c>
      <c r="I41" s="145">
        <v>19</v>
      </c>
      <c r="J41" s="145">
        <v>42.55</v>
      </c>
      <c r="K41" s="145">
        <v>3</v>
      </c>
      <c r="L41" s="145">
        <v>9</v>
      </c>
      <c r="M41" s="145">
        <v>0</v>
      </c>
      <c r="N41" s="145">
        <v>0</v>
      </c>
      <c r="O41" s="145">
        <v>12</v>
      </c>
      <c r="P41" s="145">
        <v>3.5</v>
      </c>
      <c r="Q41" s="145">
        <v>8.6999999999999993</v>
      </c>
      <c r="R41" s="145">
        <v>0</v>
      </c>
      <c r="S41" s="145">
        <v>0.6</v>
      </c>
      <c r="T41" s="145">
        <v>12.8</v>
      </c>
      <c r="U41" s="145">
        <v>12.4</v>
      </c>
      <c r="V41" s="145">
        <v>9</v>
      </c>
      <c r="W41" s="145">
        <v>3</v>
      </c>
      <c r="X41" s="145">
        <v>6.75</v>
      </c>
      <c r="Y41" s="145">
        <v>0</v>
      </c>
      <c r="Z41" s="145">
        <v>0</v>
      </c>
      <c r="AA41" s="145">
        <v>9.75</v>
      </c>
      <c r="AB41" s="145">
        <v>19</v>
      </c>
      <c r="AC41" s="145">
        <v>3.2</v>
      </c>
      <c r="AD41" s="145">
        <v>6.9</v>
      </c>
      <c r="AE41" s="145">
        <v>0</v>
      </c>
      <c r="AF41" s="145">
        <v>0</v>
      </c>
      <c r="AG41" s="145">
        <v>10.1</v>
      </c>
      <c r="AH41" s="145">
        <v>13</v>
      </c>
      <c r="AI41" s="145">
        <v>3.4</v>
      </c>
      <c r="AJ41" s="145">
        <v>6.9</v>
      </c>
      <c r="AK41" s="145">
        <v>0</v>
      </c>
      <c r="AL41" s="145">
        <v>0</v>
      </c>
      <c r="AM41" s="145">
        <v>10.3</v>
      </c>
      <c r="AN41" s="145">
        <v>22</v>
      </c>
    </row>
    <row r="42" spans="1:40" s="16" customFormat="1" ht="15.6" x14ac:dyDescent="0.3">
      <c r="A42" s="1" t="str">
        <f>_xlfn.IFNA(VLOOKUP(C42,'Alle namen en totalen'!B:F,5,FALSE)," ")</f>
        <v>W1-B1</v>
      </c>
      <c r="B42" s="145">
        <v>14196</v>
      </c>
      <c r="C42" s="145">
        <v>401</v>
      </c>
      <c r="D42" s="145" t="s">
        <v>479</v>
      </c>
      <c r="E42" s="145" t="s">
        <v>447</v>
      </c>
      <c r="F42" s="145">
        <v>0</v>
      </c>
      <c r="G42" s="145">
        <v>0</v>
      </c>
      <c r="H42" s="145">
        <v>0</v>
      </c>
      <c r="I42" s="145">
        <v>20</v>
      </c>
      <c r="J42" s="145">
        <v>42.024999999999999</v>
      </c>
      <c r="K42" s="145">
        <v>3.5</v>
      </c>
      <c r="L42" s="145">
        <v>8.9499999999999993</v>
      </c>
      <c r="M42" s="145">
        <v>0</v>
      </c>
      <c r="N42" s="145">
        <v>0</v>
      </c>
      <c r="O42" s="145">
        <v>12.45</v>
      </c>
      <c r="P42" s="145">
        <v>3</v>
      </c>
      <c r="Q42" s="145">
        <v>9.1</v>
      </c>
      <c r="R42" s="145">
        <v>0</v>
      </c>
      <c r="S42" s="145">
        <v>0.6</v>
      </c>
      <c r="T42" s="145">
        <v>12.7</v>
      </c>
      <c r="U42" s="145">
        <v>12.574999999999999</v>
      </c>
      <c r="V42" s="145">
        <v>3</v>
      </c>
      <c r="W42" s="145">
        <v>2.4</v>
      </c>
      <c r="X42" s="145">
        <v>7.3</v>
      </c>
      <c r="Y42" s="145">
        <v>0</v>
      </c>
      <c r="Z42" s="145">
        <v>0</v>
      </c>
      <c r="AA42" s="145">
        <v>9.6999999999999993</v>
      </c>
      <c r="AB42" s="145">
        <v>21</v>
      </c>
      <c r="AC42" s="145">
        <v>2.7</v>
      </c>
      <c r="AD42" s="145">
        <v>6</v>
      </c>
      <c r="AE42" s="145">
        <v>0</v>
      </c>
      <c r="AF42" s="145">
        <v>0</v>
      </c>
      <c r="AG42" s="145">
        <v>8.6999999999999993</v>
      </c>
      <c r="AH42" s="145">
        <v>22</v>
      </c>
      <c r="AI42" s="145">
        <v>4.0999999999999996</v>
      </c>
      <c r="AJ42" s="145">
        <v>6.95</v>
      </c>
      <c r="AK42" s="145">
        <v>0</v>
      </c>
      <c r="AL42" s="145">
        <v>0</v>
      </c>
      <c r="AM42" s="145">
        <v>11.05</v>
      </c>
      <c r="AN42" s="145">
        <v>17</v>
      </c>
    </row>
    <row r="43" spans="1:40" s="16" customFormat="1" ht="15.6" x14ac:dyDescent="0.3">
      <c r="A43" s="1" t="str">
        <f>_xlfn.IFNA(VLOOKUP(C43,'Alle namen en totalen'!B:F,5,FALSE)," ")</f>
        <v>W1-B1</v>
      </c>
      <c r="B43" s="145">
        <v>14196</v>
      </c>
      <c r="C43" s="145">
        <v>509</v>
      </c>
      <c r="D43" s="145" t="s">
        <v>480</v>
      </c>
      <c r="E43" s="145" t="s">
        <v>442</v>
      </c>
      <c r="F43" s="145">
        <v>0</v>
      </c>
      <c r="G43" s="145">
        <v>0</v>
      </c>
      <c r="H43" s="145">
        <v>0</v>
      </c>
      <c r="I43" s="145">
        <v>21</v>
      </c>
      <c r="J43" s="145">
        <v>41.674999999999997</v>
      </c>
      <c r="K43" s="145">
        <v>3</v>
      </c>
      <c r="L43" s="145">
        <v>8.75</v>
      </c>
      <c r="M43" s="145">
        <v>0</v>
      </c>
      <c r="N43" s="145">
        <v>0</v>
      </c>
      <c r="O43" s="145">
        <v>11.75</v>
      </c>
      <c r="P43" s="145">
        <v>3</v>
      </c>
      <c r="Q43" s="145">
        <v>8.3000000000000007</v>
      </c>
      <c r="R43" s="145">
        <v>1</v>
      </c>
      <c r="S43" s="145">
        <v>0.6</v>
      </c>
      <c r="T43" s="145">
        <v>10.9</v>
      </c>
      <c r="U43" s="145">
        <v>11.324999999999999</v>
      </c>
      <c r="V43" s="145">
        <v>22</v>
      </c>
      <c r="W43" s="145">
        <v>2.1</v>
      </c>
      <c r="X43" s="145">
        <v>7.3</v>
      </c>
      <c r="Y43" s="145">
        <v>0</v>
      </c>
      <c r="Z43" s="145">
        <v>0</v>
      </c>
      <c r="AA43" s="145">
        <v>9.4</v>
      </c>
      <c r="AB43" s="145">
        <v>23</v>
      </c>
      <c r="AC43" s="145">
        <v>2.4</v>
      </c>
      <c r="AD43" s="145">
        <v>7.1</v>
      </c>
      <c r="AE43" s="145">
        <v>0</v>
      </c>
      <c r="AF43" s="145">
        <v>0</v>
      </c>
      <c r="AG43" s="145">
        <v>9.5</v>
      </c>
      <c r="AH43" s="145">
        <v>20</v>
      </c>
      <c r="AI43" s="145">
        <v>4.0999999999999996</v>
      </c>
      <c r="AJ43" s="145">
        <v>7.35</v>
      </c>
      <c r="AK43" s="145">
        <v>0</v>
      </c>
      <c r="AL43" s="145">
        <v>0</v>
      </c>
      <c r="AM43" s="145">
        <v>11.45</v>
      </c>
      <c r="AN43" s="145">
        <v>14</v>
      </c>
    </row>
    <row r="44" spans="1:40" s="16" customFormat="1" ht="15.6" x14ac:dyDescent="0.3">
      <c r="A44" s="1" t="str">
        <f>_xlfn.IFNA(VLOOKUP(C44,'Alle namen en totalen'!B:F,5,FALSE)," ")</f>
        <v>W1-B1</v>
      </c>
      <c r="B44" s="145">
        <v>14196</v>
      </c>
      <c r="C44" s="145">
        <v>603</v>
      </c>
      <c r="D44" s="145" t="s">
        <v>481</v>
      </c>
      <c r="E44" s="145" t="s">
        <v>445</v>
      </c>
      <c r="F44" s="145">
        <v>0</v>
      </c>
      <c r="G44" s="145">
        <v>0</v>
      </c>
      <c r="H44" s="145">
        <v>0</v>
      </c>
      <c r="I44" s="145">
        <v>22</v>
      </c>
      <c r="J44" s="145">
        <v>41.375</v>
      </c>
      <c r="K44" s="145">
        <v>3.5</v>
      </c>
      <c r="L44" s="145">
        <v>8.4499999999999993</v>
      </c>
      <c r="M44" s="145">
        <v>0</v>
      </c>
      <c r="N44" s="145">
        <v>0</v>
      </c>
      <c r="O44" s="145">
        <v>11.95</v>
      </c>
      <c r="P44" s="145">
        <v>3</v>
      </c>
      <c r="Q44" s="145">
        <v>7</v>
      </c>
      <c r="R44" s="145">
        <v>0</v>
      </c>
      <c r="S44" s="145">
        <v>0.6</v>
      </c>
      <c r="T44" s="145">
        <v>10.6</v>
      </c>
      <c r="U44" s="145">
        <v>11.275</v>
      </c>
      <c r="V44" s="145">
        <v>23</v>
      </c>
      <c r="W44" s="145">
        <v>2.1</v>
      </c>
      <c r="X44" s="145">
        <v>8.0500000000000007</v>
      </c>
      <c r="Y44" s="145">
        <v>0</v>
      </c>
      <c r="Z44" s="145">
        <v>0</v>
      </c>
      <c r="AA44" s="145">
        <v>10.15</v>
      </c>
      <c r="AB44" s="145">
        <v>15</v>
      </c>
      <c r="AC44" s="145">
        <v>1.9</v>
      </c>
      <c r="AD44" s="145">
        <v>6.4</v>
      </c>
      <c r="AE44" s="145">
        <v>0</v>
      </c>
      <c r="AF44" s="145">
        <v>0</v>
      </c>
      <c r="AG44" s="145">
        <v>8.3000000000000007</v>
      </c>
      <c r="AH44" s="145">
        <v>23</v>
      </c>
      <c r="AI44" s="145">
        <v>4</v>
      </c>
      <c r="AJ44" s="145">
        <v>7.65</v>
      </c>
      <c r="AK44" s="145">
        <v>0</v>
      </c>
      <c r="AL44" s="145">
        <v>0</v>
      </c>
      <c r="AM44" s="145">
        <v>11.65</v>
      </c>
      <c r="AN44" s="145">
        <v>12</v>
      </c>
    </row>
    <row r="45" spans="1:40" ht="15.6" x14ac:dyDescent="0.3">
      <c r="A45" s="1" t="str">
        <f>_xlfn.IFNA(VLOOKUP(C45,'Alle namen en totalen'!B:F,5,FALSE)," ")</f>
        <v>W1-B1</v>
      </c>
      <c r="B45" s="145">
        <v>14196</v>
      </c>
      <c r="C45" s="145">
        <v>606</v>
      </c>
      <c r="D45" s="145" t="s">
        <v>482</v>
      </c>
      <c r="E45" s="145" t="s">
        <v>447</v>
      </c>
      <c r="F45" s="145">
        <v>0</v>
      </c>
      <c r="G45" s="145">
        <v>0</v>
      </c>
      <c r="H45" s="145">
        <v>0</v>
      </c>
      <c r="I45" s="145">
        <v>23</v>
      </c>
      <c r="J45" s="145">
        <v>40.85</v>
      </c>
      <c r="K45" s="145">
        <v>3</v>
      </c>
      <c r="L45" s="145">
        <v>8.85</v>
      </c>
      <c r="M45" s="145">
        <v>0</v>
      </c>
      <c r="N45" s="145">
        <v>0</v>
      </c>
      <c r="O45" s="145">
        <v>11.85</v>
      </c>
      <c r="P45" s="145">
        <v>3.5</v>
      </c>
      <c r="Q45" s="145">
        <v>7.95</v>
      </c>
      <c r="R45" s="145">
        <v>0</v>
      </c>
      <c r="S45" s="145">
        <v>0.6</v>
      </c>
      <c r="T45" s="145">
        <v>12.05</v>
      </c>
      <c r="U45" s="145">
        <v>11.95</v>
      </c>
      <c r="V45" s="145">
        <v>16</v>
      </c>
      <c r="W45" s="145">
        <v>2.7</v>
      </c>
      <c r="X45" s="145">
        <v>6.2</v>
      </c>
      <c r="Y45" s="145">
        <v>0</v>
      </c>
      <c r="Z45" s="145">
        <v>0</v>
      </c>
      <c r="AA45" s="145">
        <v>8.9</v>
      </c>
      <c r="AB45" s="145">
        <v>25</v>
      </c>
      <c r="AC45" s="145">
        <v>3.3</v>
      </c>
      <c r="AD45" s="145">
        <v>6.35</v>
      </c>
      <c r="AE45" s="145">
        <v>0</v>
      </c>
      <c r="AF45" s="145">
        <v>0</v>
      </c>
      <c r="AG45" s="145">
        <v>9.65</v>
      </c>
      <c r="AH45" s="145">
        <v>19</v>
      </c>
      <c r="AI45" s="145">
        <v>3.4</v>
      </c>
      <c r="AJ45" s="145">
        <v>6.95</v>
      </c>
      <c r="AK45" s="145">
        <v>0</v>
      </c>
      <c r="AL45" s="145">
        <v>0</v>
      </c>
      <c r="AM45" s="145">
        <v>10.35</v>
      </c>
      <c r="AN45" s="145">
        <v>21</v>
      </c>
    </row>
    <row r="46" spans="1:40" ht="15.6" x14ac:dyDescent="0.3">
      <c r="A46" s="1" t="str">
        <f>_xlfn.IFNA(VLOOKUP(C46,'Alle namen en totalen'!B:F,5,FALSE)," ")</f>
        <v>W1-B1</v>
      </c>
      <c r="B46" s="145">
        <v>14196</v>
      </c>
      <c r="C46" s="145">
        <v>510</v>
      </c>
      <c r="D46" s="145" t="s">
        <v>483</v>
      </c>
      <c r="E46" s="145" t="s">
        <v>442</v>
      </c>
      <c r="F46" s="145">
        <v>0</v>
      </c>
      <c r="G46" s="145">
        <v>0</v>
      </c>
      <c r="H46" s="145">
        <v>0</v>
      </c>
      <c r="I46" s="145">
        <v>24</v>
      </c>
      <c r="J46" s="145">
        <v>40.674999999999997</v>
      </c>
      <c r="K46" s="145">
        <v>3</v>
      </c>
      <c r="L46" s="145">
        <v>7.75</v>
      </c>
      <c r="M46" s="145">
        <v>0</v>
      </c>
      <c r="N46" s="145">
        <v>0</v>
      </c>
      <c r="O46" s="145">
        <v>10.75</v>
      </c>
      <c r="P46" s="145">
        <v>3.5</v>
      </c>
      <c r="Q46" s="145">
        <v>8</v>
      </c>
      <c r="R46" s="145">
        <v>0</v>
      </c>
      <c r="S46" s="145">
        <v>0.6</v>
      </c>
      <c r="T46" s="145">
        <v>12.1</v>
      </c>
      <c r="U46" s="145">
        <v>11.425000000000001</v>
      </c>
      <c r="V46" s="145">
        <v>21</v>
      </c>
      <c r="W46" s="145">
        <v>2.1</v>
      </c>
      <c r="X46" s="145">
        <v>7.85</v>
      </c>
      <c r="Y46" s="145">
        <v>0</v>
      </c>
      <c r="Z46" s="145">
        <v>0</v>
      </c>
      <c r="AA46" s="145">
        <v>9.9499999999999993</v>
      </c>
      <c r="AB46" s="145">
        <v>18</v>
      </c>
      <c r="AC46" s="145">
        <v>1.9</v>
      </c>
      <c r="AD46" s="145">
        <v>5.65</v>
      </c>
      <c r="AE46" s="145">
        <v>0</v>
      </c>
      <c r="AF46" s="145">
        <v>0</v>
      </c>
      <c r="AG46" s="145">
        <v>7.55</v>
      </c>
      <c r="AH46" s="145">
        <v>25</v>
      </c>
      <c r="AI46" s="145">
        <v>4.0999999999999996</v>
      </c>
      <c r="AJ46" s="145">
        <v>7.65</v>
      </c>
      <c r="AK46" s="145">
        <v>0</v>
      </c>
      <c r="AL46" s="145">
        <v>0</v>
      </c>
      <c r="AM46" s="145">
        <v>11.75</v>
      </c>
      <c r="AN46" s="145">
        <v>10</v>
      </c>
    </row>
    <row r="47" spans="1:40" ht="15.6" x14ac:dyDescent="0.3">
      <c r="A47" s="1" t="str">
        <f>_xlfn.IFNA(VLOOKUP(C47,'Alle namen en totalen'!B:F,5,FALSE)," ")</f>
        <v>W1-B1</v>
      </c>
      <c r="B47" s="145">
        <v>14196</v>
      </c>
      <c r="C47" s="145">
        <v>508</v>
      </c>
      <c r="D47" s="145" t="s">
        <v>484</v>
      </c>
      <c r="E47" s="145" t="s">
        <v>465</v>
      </c>
      <c r="F47" s="145">
        <v>0</v>
      </c>
      <c r="G47" s="145">
        <v>0</v>
      </c>
      <c r="H47" s="145">
        <v>0</v>
      </c>
      <c r="I47" s="145">
        <v>25</v>
      </c>
      <c r="J47" s="145">
        <v>29.4</v>
      </c>
      <c r="K47" s="145">
        <v>0</v>
      </c>
      <c r="L47" s="145">
        <v>0</v>
      </c>
      <c r="M47" s="145">
        <v>0</v>
      </c>
      <c r="N47" s="145">
        <v>0</v>
      </c>
      <c r="O47" s="145">
        <v>0</v>
      </c>
      <c r="P47" s="145">
        <v>0</v>
      </c>
      <c r="Q47" s="145">
        <v>0</v>
      </c>
      <c r="R47" s="145">
        <v>0</v>
      </c>
      <c r="S47" s="145">
        <v>0</v>
      </c>
      <c r="T47" s="145">
        <v>0</v>
      </c>
      <c r="U47" s="145">
        <v>0</v>
      </c>
      <c r="V47" s="145">
        <v>25</v>
      </c>
      <c r="W47" s="145">
        <v>4</v>
      </c>
      <c r="X47" s="145">
        <v>8.5</v>
      </c>
      <c r="Y47" s="145">
        <v>0</v>
      </c>
      <c r="Z47" s="145">
        <v>0</v>
      </c>
      <c r="AA47" s="145">
        <v>12.5</v>
      </c>
      <c r="AB47" s="145">
        <v>2</v>
      </c>
      <c r="AC47" s="145">
        <v>2.9</v>
      </c>
      <c r="AD47" s="145">
        <v>7.45</v>
      </c>
      <c r="AE47" s="145">
        <v>0</v>
      </c>
      <c r="AF47" s="145">
        <v>0</v>
      </c>
      <c r="AG47" s="145">
        <v>10.35</v>
      </c>
      <c r="AH47" s="145">
        <v>11</v>
      </c>
      <c r="AI47" s="145">
        <v>1.6</v>
      </c>
      <c r="AJ47" s="145">
        <v>8.9499999999999993</v>
      </c>
      <c r="AK47" s="145">
        <v>4</v>
      </c>
      <c r="AL47" s="145">
        <v>0</v>
      </c>
      <c r="AM47" s="145">
        <v>6.55</v>
      </c>
      <c r="AN47" s="145">
        <v>25</v>
      </c>
    </row>
    <row r="48" spans="1:40" ht="15.6" x14ac:dyDescent="0.3">
      <c r="A48" s="1" t="str">
        <f>_xlfn.IFNA(VLOOKUP(C48,'Alle namen en totalen'!B:F,5,FALSE)," ")</f>
        <v>afm</v>
      </c>
      <c r="B48" s="145">
        <v>14196</v>
      </c>
      <c r="C48" s="145">
        <v>502</v>
      </c>
      <c r="D48" s="145" t="s">
        <v>485</v>
      </c>
      <c r="E48" s="145" t="s">
        <v>463</v>
      </c>
      <c r="F48" s="145">
        <v>1</v>
      </c>
      <c r="G48" s="145">
        <v>0</v>
      </c>
      <c r="H48" s="145">
        <v>0</v>
      </c>
      <c r="I48" s="145">
        <v>99</v>
      </c>
      <c r="J48" s="145">
        <v>0</v>
      </c>
      <c r="K48" s="145">
        <v>0</v>
      </c>
      <c r="L48" s="145">
        <v>0</v>
      </c>
      <c r="M48" s="145">
        <v>0</v>
      </c>
      <c r="N48" s="145">
        <v>0</v>
      </c>
      <c r="O48" s="145">
        <v>0</v>
      </c>
      <c r="P48" s="145">
        <v>0</v>
      </c>
      <c r="Q48" s="145">
        <v>0</v>
      </c>
      <c r="R48" s="145">
        <v>0</v>
      </c>
      <c r="S48" s="145">
        <v>0</v>
      </c>
      <c r="T48" s="145">
        <v>0</v>
      </c>
      <c r="U48" s="145">
        <v>0</v>
      </c>
      <c r="V48" s="145">
        <v>25</v>
      </c>
      <c r="W48" s="145">
        <v>0</v>
      </c>
      <c r="X48" s="145">
        <v>0</v>
      </c>
      <c r="Y48" s="145">
        <v>0</v>
      </c>
      <c r="Z48" s="145">
        <v>0</v>
      </c>
      <c r="AA48" s="145">
        <v>0</v>
      </c>
      <c r="AB48" s="145">
        <v>26</v>
      </c>
      <c r="AC48" s="145">
        <v>0</v>
      </c>
      <c r="AD48" s="145">
        <v>0</v>
      </c>
      <c r="AE48" s="145">
        <v>0</v>
      </c>
      <c r="AF48" s="145">
        <v>0</v>
      </c>
      <c r="AG48" s="145">
        <v>0</v>
      </c>
      <c r="AH48" s="145">
        <v>26</v>
      </c>
      <c r="AI48" s="145">
        <v>0</v>
      </c>
      <c r="AJ48" s="145">
        <v>0</v>
      </c>
      <c r="AK48" s="145">
        <v>0</v>
      </c>
      <c r="AL48" s="145">
        <v>0</v>
      </c>
      <c r="AM48" s="145">
        <v>0</v>
      </c>
      <c r="AN48" s="145">
        <v>26</v>
      </c>
    </row>
    <row r="49" spans="1:40" ht="15.6" x14ac:dyDescent="0.3">
      <c r="A49" s="1" t="str">
        <f>_xlfn.IFNA(VLOOKUP(C49,'Alle namen en totalen'!B:F,5,FALSE)," ")</f>
        <v>W2-B1</v>
      </c>
      <c r="B49" s="145">
        <v>14197</v>
      </c>
      <c r="C49" s="145">
        <v>529</v>
      </c>
      <c r="D49" s="145" t="s">
        <v>505</v>
      </c>
      <c r="E49" s="145" t="s">
        <v>434</v>
      </c>
      <c r="F49" s="145">
        <v>0</v>
      </c>
      <c r="G49" s="145">
        <v>0</v>
      </c>
      <c r="H49" s="145">
        <v>0</v>
      </c>
      <c r="I49" s="145">
        <v>1</v>
      </c>
      <c r="J49" s="145">
        <v>48.75</v>
      </c>
      <c r="K49" s="145">
        <v>3</v>
      </c>
      <c r="L49" s="145">
        <v>8.9499999999999993</v>
      </c>
      <c r="M49" s="145">
        <v>0</v>
      </c>
      <c r="N49" s="145">
        <v>0</v>
      </c>
      <c r="O49" s="145">
        <v>11.95</v>
      </c>
      <c r="P49" s="145">
        <v>3.5</v>
      </c>
      <c r="Q49" s="145">
        <v>8.4499999999999993</v>
      </c>
      <c r="R49" s="145">
        <v>0</v>
      </c>
      <c r="S49" s="145">
        <v>0.6</v>
      </c>
      <c r="T49" s="145">
        <v>12.55</v>
      </c>
      <c r="U49" s="145">
        <v>12.25</v>
      </c>
      <c r="V49" s="145">
        <v>2</v>
      </c>
      <c r="W49" s="145">
        <v>4</v>
      </c>
      <c r="X49" s="145">
        <v>8.8000000000000007</v>
      </c>
      <c r="Y49" s="145">
        <v>0</v>
      </c>
      <c r="Z49" s="145">
        <v>0</v>
      </c>
      <c r="AA49" s="145">
        <v>12.8</v>
      </c>
      <c r="AB49" s="145">
        <v>1</v>
      </c>
      <c r="AC49" s="145">
        <v>4.3</v>
      </c>
      <c r="AD49" s="145">
        <v>6.6</v>
      </c>
      <c r="AE49" s="145">
        <v>0</v>
      </c>
      <c r="AF49" s="145">
        <v>0</v>
      </c>
      <c r="AG49" s="145">
        <v>10.9</v>
      </c>
      <c r="AH49" s="145">
        <v>3</v>
      </c>
      <c r="AI49" s="145">
        <v>4.3</v>
      </c>
      <c r="AJ49" s="145">
        <v>8.5</v>
      </c>
      <c r="AK49" s="145">
        <v>0</v>
      </c>
      <c r="AL49" s="145">
        <v>0</v>
      </c>
      <c r="AM49" s="145">
        <v>12.8</v>
      </c>
      <c r="AN49" s="145">
        <v>1</v>
      </c>
    </row>
    <row r="50" spans="1:40" ht="15.6" x14ac:dyDescent="0.3">
      <c r="A50" s="1" t="str">
        <f>_xlfn.IFNA(VLOOKUP(C50,'Alle namen en totalen'!B:F,5,FALSE)," ")</f>
        <v>W2-B1</v>
      </c>
      <c r="B50" s="145">
        <v>14197</v>
      </c>
      <c r="C50" s="145">
        <v>534</v>
      </c>
      <c r="D50" s="145" t="s">
        <v>506</v>
      </c>
      <c r="E50" s="145" t="s">
        <v>442</v>
      </c>
      <c r="F50" s="145">
        <v>0</v>
      </c>
      <c r="G50" s="145">
        <v>0</v>
      </c>
      <c r="H50" s="145">
        <v>0</v>
      </c>
      <c r="I50" s="145">
        <v>2</v>
      </c>
      <c r="J50" s="145">
        <v>45.274999999999999</v>
      </c>
      <c r="K50" s="145">
        <v>3</v>
      </c>
      <c r="L50" s="145">
        <v>8.65</v>
      </c>
      <c r="M50" s="145">
        <v>0</v>
      </c>
      <c r="N50" s="145">
        <v>0</v>
      </c>
      <c r="O50" s="145">
        <v>11.65</v>
      </c>
      <c r="P50" s="145">
        <v>3.5</v>
      </c>
      <c r="Q50" s="145">
        <v>8.8000000000000007</v>
      </c>
      <c r="R50" s="145">
        <v>0</v>
      </c>
      <c r="S50" s="145">
        <v>0.6</v>
      </c>
      <c r="T50" s="145">
        <v>12.9</v>
      </c>
      <c r="U50" s="145">
        <v>12.275</v>
      </c>
      <c r="V50" s="145">
        <v>1</v>
      </c>
      <c r="W50" s="145">
        <v>4</v>
      </c>
      <c r="X50" s="145">
        <v>7.65</v>
      </c>
      <c r="Y50" s="145">
        <v>0</v>
      </c>
      <c r="Z50" s="145">
        <v>0</v>
      </c>
      <c r="AA50" s="145">
        <v>11.65</v>
      </c>
      <c r="AB50" s="145">
        <v>2</v>
      </c>
      <c r="AC50" s="145">
        <v>3.1</v>
      </c>
      <c r="AD50" s="145">
        <v>7.3</v>
      </c>
      <c r="AE50" s="145">
        <v>0</v>
      </c>
      <c r="AF50" s="145">
        <v>0</v>
      </c>
      <c r="AG50" s="145">
        <v>10.4</v>
      </c>
      <c r="AH50" s="145">
        <v>5</v>
      </c>
      <c r="AI50" s="145">
        <v>3.5</v>
      </c>
      <c r="AJ50" s="145">
        <v>7.45</v>
      </c>
      <c r="AK50" s="145">
        <v>0</v>
      </c>
      <c r="AL50" s="145">
        <v>0</v>
      </c>
      <c r="AM50" s="145">
        <v>10.95</v>
      </c>
      <c r="AN50" s="145">
        <v>6</v>
      </c>
    </row>
    <row r="51" spans="1:40" ht="15.6" x14ac:dyDescent="0.3">
      <c r="A51" s="1" t="str">
        <f>_xlfn.IFNA(VLOOKUP(C51,'Alle namen en totalen'!B:F,5,FALSE)," ")</f>
        <v>W2-B1</v>
      </c>
      <c r="B51" s="145">
        <v>14197</v>
      </c>
      <c r="C51" s="145">
        <v>427</v>
      </c>
      <c r="D51" s="145" t="s">
        <v>507</v>
      </c>
      <c r="E51" s="145" t="s">
        <v>434</v>
      </c>
      <c r="F51" s="145">
        <v>0</v>
      </c>
      <c r="G51" s="145">
        <v>0</v>
      </c>
      <c r="H51" s="145">
        <v>0</v>
      </c>
      <c r="I51" s="145">
        <v>3</v>
      </c>
      <c r="J51" s="145">
        <v>43.9</v>
      </c>
      <c r="K51" s="145">
        <v>3.5</v>
      </c>
      <c r="L51" s="145">
        <v>8.4499999999999993</v>
      </c>
      <c r="M51" s="145">
        <v>0</v>
      </c>
      <c r="N51" s="145">
        <v>0</v>
      </c>
      <c r="O51" s="145">
        <v>11.95</v>
      </c>
      <c r="P51" s="145">
        <v>3</v>
      </c>
      <c r="Q51" s="145">
        <v>8.65</v>
      </c>
      <c r="R51" s="145">
        <v>0</v>
      </c>
      <c r="S51" s="145">
        <v>0.6</v>
      </c>
      <c r="T51" s="145">
        <v>12.25</v>
      </c>
      <c r="U51" s="145">
        <v>12.1</v>
      </c>
      <c r="V51" s="145">
        <v>3</v>
      </c>
      <c r="W51" s="145">
        <v>3.2</v>
      </c>
      <c r="X51" s="145">
        <v>8.4499999999999993</v>
      </c>
      <c r="Y51" s="145">
        <v>0</v>
      </c>
      <c r="Z51" s="145">
        <v>0</v>
      </c>
      <c r="AA51" s="145">
        <v>11.65</v>
      </c>
      <c r="AB51" s="145">
        <v>2</v>
      </c>
      <c r="AC51" s="145">
        <v>2.6</v>
      </c>
      <c r="AD51" s="145">
        <v>5.65</v>
      </c>
      <c r="AE51" s="145">
        <v>0</v>
      </c>
      <c r="AF51" s="145">
        <v>0</v>
      </c>
      <c r="AG51" s="145">
        <v>8.25</v>
      </c>
      <c r="AH51" s="145">
        <v>10</v>
      </c>
      <c r="AI51" s="145">
        <v>4</v>
      </c>
      <c r="AJ51" s="145">
        <v>7.9</v>
      </c>
      <c r="AK51" s="145">
        <v>0</v>
      </c>
      <c r="AL51" s="145">
        <v>0</v>
      </c>
      <c r="AM51" s="145">
        <v>11.9</v>
      </c>
      <c r="AN51" s="145">
        <v>3</v>
      </c>
    </row>
    <row r="52" spans="1:40" ht="15.6" x14ac:dyDescent="0.3">
      <c r="A52" s="1" t="str">
        <f>_xlfn.IFNA(VLOOKUP(C52,'Alle namen en totalen'!B:F,5,FALSE)," ")</f>
        <v>W2-B1</v>
      </c>
      <c r="B52" s="145">
        <v>14197</v>
      </c>
      <c r="C52" s="145">
        <v>533</v>
      </c>
      <c r="D52" s="145" t="s">
        <v>508</v>
      </c>
      <c r="E52" s="145" t="s">
        <v>442</v>
      </c>
      <c r="F52" s="145">
        <v>0</v>
      </c>
      <c r="G52" s="145">
        <v>0</v>
      </c>
      <c r="H52" s="145">
        <v>0</v>
      </c>
      <c r="I52" s="145">
        <v>4</v>
      </c>
      <c r="J52" s="145">
        <v>43.475000000000001</v>
      </c>
      <c r="K52" s="145">
        <v>3</v>
      </c>
      <c r="L52" s="145">
        <v>8.6</v>
      </c>
      <c r="M52" s="145">
        <v>0</v>
      </c>
      <c r="N52" s="145">
        <v>0</v>
      </c>
      <c r="O52" s="145">
        <v>11.6</v>
      </c>
      <c r="P52" s="145">
        <v>3.5</v>
      </c>
      <c r="Q52" s="145">
        <v>7.95</v>
      </c>
      <c r="R52" s="145">
        <v>0</v>
      </c>
      <c r="S52" s="145">
        <v>0.6</v>
      </c>
      <c r="T52" s="145">
        <v>12.05</v>
      </c>
      <c r="U52" s="145">
        <v>11.824999999999999</v>
      </c>
      <c r="V52" s="145">
        <v>5</v>
      </c>
      <c r="W52" s="145">
        <v>3</v>
      </c>
      <c r="X52" s="145">
        <v>6.85</v>
      </c>
      <c r="Y52" s="145">
        <v>0</v>
      </c>
      <c r="Z52" s="145">
        <v>0</v>
      </c>
      <c r="AA52" s="145">
        <v>9.85</v>
      </c>
      <c r="AB52" s="145">
        <v>8</v>
      </c>
      <c r="AC52" s="145">
        <v>3.7</v>
      </c>
      <c r="AD52" s="145">
        <v>7.75</v>
      </c>
      <c r="AE52" s="145">
        <v>0</v>
      </c>
      <c r="AF52" s="145">
        <v>0</v>
      </c>
      <c r="AG52" s="145">
        <v>11.45</v>
      </c>
      <c r="AH52" s="145">
        <v>1</v>
      </c>
      <c r="AI52" s="145">
        <v>3.2</v>
      </c>
      <c r="AJ52" s="145">
        <v>7.15</v>
      </c>
      <c r="AK52" s="145">
        <v>0</v>
      </c>
      <c r="AL52" s="145">
        <v>0</v>
      </c>
      <c r="AM52" s="145">
        <v>10.35</v>
      </c>
      <c r="AN52" s="145">
        <v>8</v>
      </c>
    </row>
    <row r="53" spans="1:40" ht="15.6" x14ac:dyDescent="0.3">
      <c r="A53" s="1" t="str">
        <f>_xlfn.IFNA(VLOOKUP(C53,'Alle namen en totalen'!B:F,5,FALSE)," ")</f>
        <v>W2-B1</v>
      </c>
      <c r="B53" s="145">
        <v>14197</v>
      </c>
      <c r="C53" s="145">
        <v>539</v>
      </c>
      <c r="D53" s="145" t="s">
        <v>509</v>
      </c>
      <c r="E53" s="145" t="s">
        <v>442</v>
      </c>
      <c r="F53" s="145">
        <v>0</v>
      </c>
      <c r="G53" s="145">
        <v>0</v>
      </c>
      <c r="H53" s="145">
        <v>0</v>
      </c>
      <c r="I53" s="145">
        <v>5</v>
      </c>
      <c r="J53" s="145">
        <v>43.174999999999997</v>
      </c>
      <c r="K53" s="145">
        <v>3</v>
      </c>
      <c r="L53" s="145">
        <v>7.75</v>
      </c>
      <c r="M53" s="145">
        <v>0</v>
      </c>
      <c r="N53" s="145">
        <v>0</v>
      </c>
      <c r="O53" s="145">
        <v>10.75</v>
      </c>
      <c r="P53" s="145">
        <v>3</v>
      </c>
      <c r="Q53" s="145">
        <v>8.9</v>
      </c>
      <c r="R53" s="145">
        <v>0</v>
      </c>
      <c r="S53" s="145">
        <v>0.6</v>
      </c>
      <c r="T53" s="145">
        <v>12.5</v>
      </c>
      <c r="U53" s="145">
        <v>11.625</v>
      </c>
      <c r="V53" s="145">
        <v>7</v>
      </c>
      <c r="W53" s="145">
        <v>3.2</v>
      </c>
      <c r="X53" s="145">
        <v>7.8</v>
      </c>
      <c r="Y53" s="145">
        <v>0</v>
      </c>
      <c r="Z53" s="145">
        <v>0</v>
      </c>
      <c r="AA53" s="145">
        <v>11</v>
      </c>
      <c r="AB53" s="145">
        <v>4</v>
      </c>
      <c r="AC53" s="145">
        <v>2.4</v>
      </c>
      <c r="AD53" s="145">
        <v>6.45</v>
      </c>
      <c r="AE53" s="145">
        <v>0</v>
      </c>
      <c r="AF53" s="145">
        <v>0</v>
      </c>
      <c r="AG53" s="145">
        <v>8.85</v>
      </c>
      <c r="AH53" s="145">
        <v>8</v>
      </c>
      <c r="AI53" s="145">
        <v>4</v>
      </c>
      <c r="AJ53" s="145">
        <v>7.7</v>
      </c>
      <c r="AK53" s="145">
        <v>0</v>
      </c>
      <c r="AL53" s="145">
        <v>0</v>
      </c>
      <c r="AM53" s="145">
        <v>11.7</v>
      </c>
      <c r="AN53" s="145">
        <v>4</v>
      </c>
    </row>
    <row r="54" spans="1:40" ht="15.6" x14ac:dyDescent="0.3">
      <c r="A54" s="1" t="str">
        <f>_xlfn.IFNA(VLOOKUP(C54,'Alle namen en totalen'!B:F,5,FALSE)," ")</f>
        <v>W2-B1</v>
      </c>
      <c r="B54" s="145">
        <v>14197</v>
      </c>
      <c r="C54" s="145">
        <v>536</v>
      </c>
      <c r="D54" s="145" t="s">
        <v>510</v>
      </c>
      <c r="E54" s="145" t="s">
        <v>442</v>
      </c>
      <c r="F54" s="145">
        <v>0</v>
      </c>
      <c r="G54" s="145">
        <v>0</v>
      </c>
      <c r="H54" s="145">
        <v>0</v>
      </c>
      <c r="I54" s="145">
        <v>6</v>
      </c>
      <c r="J54" s="145">
        <v>42.424999999999997</v>
      </c>
      <c r="K54" s="145">
        <v>3</v>
      </c>
      <c r="L54" s="145">
        <v>8.1</v>
      </c>
      <c r="M54" s="145">
        <v>0</v>
      </c>
      <c r="N54" s="145">
        <v>0</v>
      </c>
      <c r="O54" s="145">
        <v>11.1</v>
      </c>
      <c r="P54" s="145">
        <v>3</v>
      </c>
      <c r="Q54" s="145">
        <v>8.35</v>
      </c>
      <c r="R54" s="145">
        <v>0</v>
      </c>
      <c r="S54" s="145">
        <v>0</v>
      </c>
      <c r="T54" s="145">
        <v>11.35</v>
      </c>
      <c r="U54" s="145">
        <v>11.225</v>
      </c>
      <c r="V54" s="145">
        <v>10</v>
      </c>
      <c r="W54" s="145">
        <v>2.7</v>
      </c>
      <c r="X54" s="145">
        <v>7.35</v>
      </c>
      <c r="Y54" s="145">
        <v>0</v>
      </c>
      <c r="Z54" s="145">
        <v>0</v>
      </c>
      <c r="AA54" s="145">
        <v>10.050000000000001</v>
      </c>
      <c r="AB54" s="145">
        <v>7</v>
      </c>
      <c r="AC54" s="145">
        <v>3.7</v>
      </c>
      <c r="AD54" s="145">
        <v>7.4</v>
      </c>
      <c r="AE54" s="145">
        <v>0</v>
      </c>
      <c r="AF54" s="145">
        <v>0</v>
      </c>
      <c r="AG54" s="145">
        <v>11.1</v>
      </c>
      <c r="AH54" s="145">
        <v>2</v>
      </c>
      <c r="AI54" s="145">
        <v>2.9</v>
      </c>
      <c r="AJ54" s="145">
        <v>7.15</v>
      </c>
      <c r="AK54" s="145">
        <v>0</v>
      </c>
      <c r="AL54" s="145">
        <v>0</v>
      </c>
      <c r="AM54" s="145">
        <v>10.050000000000001</v>
      </c>
      <c r="AN54" s="145">
        <v>9</v>
      </c>
    </row>
    <row r="55" spans="1:40" ht="15.6" x14ac:dyDescent="0.3">
      <c r="A55" s="1" t="str">
        <f>_xlfn.IFNA(VLOOKUP(C55,'Alle namen en totalen'!B:F,5,FALSE)," ")</f>
        <v>W2-B1</v>
      </c>
      <c r="B55" s="145">
        <v>14197</v>
      </c>
      <c r="C55" s="145">
        <v>439</v>
      </c>
      <c r="D55" s="145" t="s">
        <v>511</v>
      </c>
      <c r="E55" s="145" t="s">
        <v>442</v>
      </c>
      <c r="F55" s="145">
        <v>0</v>
      </c>
      <c r="G55" s="145">
        <v>0</v>
      </c>
      <c r="H55" s="145">
        <v>0</v>
      </c>
      <c r="I55" s="145">
        <v>7</v>
      </c>
      <c r="J55" s="145">
        <v>41.9</v>
      </c>
      <c r="K55" s="145">
        <v>3</v>
      </c>
      <c r="L55" s="145">
        <v>8.8000000000000007</v>
      </c>
      <c r="M55" s="145">
        <v>0</v>
      </c>
      <c r="N55" s="145">
        <v>0</v>
      </c>
      <c r="O55" s="145">
        <v>11.8</v>
      </c>
      <c r="P55" s="145">
        <v>3</v>
      </c>
      <c r="Q55" s="145">
        <v>9</v>
      </c>
      <c r="R55" s="145">
        <v>0</v>
      </c>
      <c r="S55" s="145">
        <v>0</v>
      </c>
      <c r="T55" s="145">
        <v>12</v>
      </c>
      <c r="U55" s="145">
        <v>11.9</v>
      </c>
      <c r="V55" s="145">
        <v>4</v>
      </c>
      <c r="W55" s="145">
        <v>2.7</v>
      </c>
      <c r="X55" s="145">
        <v>7.65</v>
      </c>
      <c r="Y55" s="145">
        <v>0</v>
      </c>
      <c r="Z55" s="145">
        <v>0</v>
      </c>
      <c r="AA55" s="145">
        <v>10.35</v>
      </c>
      <c r="AB55" s="145">
        <v>5</v>
      </c>
      <c r="AC55" s="145">
        <v>2.1</v>
      </c>
      <c r="AD55" s="145">
        <v>6.5</v>
      </c>
      <c r="AE55" s="145">
        <v>0</v>
      </c>
      <c r="AF55" s="145">
        <v>0</v>
      </c>
      <c r="AG55" s="145">
        <v>8.6</v>
      </c>
      <c r="AH55" s="145">
        <v>9</v>
      </c>
      <c r="AI55" s="145">
        <v>3.4</v>
      </c>
      <c r="AJ55" s="145">
        <v>7.65</v>
      </c>
      <c r="AK55" s="145">
        <v>0</v>
      </c>
      <c r="AL55" s="145">
        <v>0</v>
      </c>
      <c r="AM55" s="145">
        <v>11.05</v>
      </c>
      <c r="AN55" s="145">
        <v>5</v>
      </c>
    </row>
    <row r="56" spans="1:40" ht="15.6" x14ac:dyDescent="0.3">
      <c r="A56" s="1" t="str">
        <f>_xlfn.IFNA(VLOOKUP(C56,'Alle namen en totalen'!B:F,5,FALSE)," ")</f>
        <v>W2-B1</v>
      </c>
      <c r="B56" s="145">
        <v>14197</v>
      </c>
      <c r="C56" s="145">
        <v>438</v>
      </c>
      <c r="D56" s="145" t="s">
        <v>512</v>
      </c>
      <c r="E56" s="145" t="s">
        <v>442</v>
      </c>
      <c r="F56" s="145">
        <v>0</v>
      </c>
      <c r="G56" s="145">
        <v>0</v>
      </c>
      <c r="H56" s="145">
        <v>0</v>
      </c>
      <c r="I56" s="145">
        <v>8</v>
      </c>
      <c r="J56" s="145">
        <v>41.8</v>
      </c>
      <c r="K56" s="145">
        <v>3.5</v>
      </c>
      <c r="L56" s="145">
        <v>8.35</v>
      </c>
      <c r="M56" s="145">
        <v>0</v>
      </c>
      <c r="N56" s="145">
        <v>0</v>
      </c>
      <c r="O56" s="145">
        <v>11.85</v>
      </c>
      <c r="P56" s="145">
        <v>3.5</v>
      </c>
      <c r="Q56" s="145">
        <v>8.25</v>
      </c>
      <c r="R56" s="145">
        <v>0</v>
      </c>
      <c r="S56" s="145">
        <v>0</v>
      </c>
      <c r="T56" s="145">
        <v>11.75</v>
      </c>
      <c r="U56" s="145">
        <v>11.8</v>
      </c>
      <c r="V56" s="145">
        <v>6</v>
      </c>
      <c r="W56" s="145">
        <v>1.5</v>
      </c>
      <c r="X56" s="145">
        <v>6.25</v>
      </c>
      <c r="Y56" s="145">
        <v>0</v>
      </c>
      <c r="Z56" s="145">
        <v>0</v>
      </c>
      <c r="AA56" s="145">
        <v>7.75</v>
      </c>
      <c r="AB56" s="145">
        <v>10</v>
      </c>
      <c r="AC56" s="145">
        <v>3.1</v>
      </c>
      <c r="AD56" s="145">
        <v>6.75</v>
      </c>
      <c r="AE56" s="145">
        <v>0</v>
      </c>
      <c r="AF56" s="145">
        <v>0</v>
      </c>
      <c r="AG56" s="145">
        <v>9.85</v>
      </c>
      <c r="AH56" s="145">
        <v>6</v>
      </c>
      <c r="AI56" s="145">
        <v>4</v>
      </c>
      <c r="AJ56" s="145">
        <v>8.4</v>
      </c>
      <c r="AK56" s="145">
        <v>0</v>
      </c>
      <c r="AL56" s="145">
        <v>0</v>
      </c>
      <c r="AM56" s="145">
        <v>12.4</v>
      </c>
      <c r="AN56" s="145">
        <v>2</v>
      </c>
    </row>
    <row r="57" spans="1:40" ht="15.6" x14ac:dyDescent="0.3">
      <c r="A57" s="1" t="str">
        <f>_xlfn.IFNA(VLOOKUP(C57,'Alle namen en totalen'!B:F,5,FALSE)," ")</f>
        <v>W2-B1</v>
      </c>
      <c r="B57" s="145">
        <v>14197</v>
      </c>
      <c r="C57" s="145">
        <v>538</v>
      </c>
      <c r="D57" s="145" t="s">
        <v>513</v>
      </c>
      <c r="E57" s="145" t="s">
        <v>442</v>
      </c>
      <c r="F57" s="145">
        <v>0</v>
      </c>
      <c r="G57" s="145">
        <v>0</v>
      </c>
      <c r="H57" s="145">
        <v>0</v>
      </c>
      <c r="I57" s="145">
        <v>9</v>
      </c>
      <c r="J57" s="145">
        <v>41.75</v>
      </c>
      <c r="K57" s="145">
        <v>3</v>
      </c>
      <c r="L57" s="145">
        <v>8.35</v>
      </c>
      <c r="M57" s="145">
        <v>0</v>
      </c>
      <c r="N57" s="145">
        <v>0</v>
      </c>
      <c r="O57" s="145">
        <v>11.35</v>
      </c>
      <c r="P57" s="145">
        <v>3</v>
      </c>
      <c r="Q57" s="145">
        <v>8.15</v>
      </c>
      <c r="R57" s="145">
        <v>0</v>
      </c>
      <c r="S57" s="145">
        <v>0</v>
      </c>
      <c r="T57" s="145">
        <v>11.15</v>
      </c>
      <c r="U57" s="145">
        <v>11.25</v>
      </c>
      <c r="V57" s="145">
        <v>9</v>
      </c>
      <c r="W57" s="145">
        <v>2.6</v>
      </c>
      <c r="X57" s="145">
        <v>7.75</v>
      </c>
      <c r="Y57" s="145">
        <v>0</v>
      </c>
      <c r="Z57" s="145">
        <v>0</v>
      </c>
      <c r="AA57" s="145">
        <v>10.35</v>
      </c>
      <c r="AB57" s="145">
        <v>5</v>
      </c>
      <c r="AC57" s="145">
        <v>3.1</v>
      </c>
      <c r="AD57" s="145">
        <v>7.7</v>
      </c>
      <c r="AE57" s="145">
        <v>0</v>
      </c>
      <c r="AF57" s="145">
        <v>0</v>
      </c>
      <c r="AG57" s="145">
        <v>10.8</v>
      </c>
      <c r="AH57" s="145">
        <v>4</v>
      </c>
      <c r="AI57" s="145">
        <v>2.4</v>
      </c>
      <c r="AJ57" s="145">
        <v>6.95</v>
      </c>
      <c r="AK57" s="145">
        <v>0</v>
      </c>
      <c r="AL57" s="145">
        <v>0</v>
      </c>
      <c r="AM57" s="145">
        <v>9.35</v>
      </c>
      <c r="AN57" s="145">
        <v>10</v>
      </c>
    </row>
    <row r="58" spans="1:40" ht="15.6" x14ac:dyDescent="0.3">
      <c r="A58" s="1" t="str">
        <f>_xlfn.IFNA(VLOOKUP(C58,'Alle namen en totalen'!B:F,5,FALSE)," ")</f>
        <v>W2-B1</v>
      </c>
      <c r="B58" s="145">
        <v>14197</v>
      </c>
      <c r="C58" s="145">
        <v>532</v>
      </c>
      <c r="D58" s="145" t="s">
        <v>514</v>
      </c>
      <c r="E58" s="145" t="s">
        <v>442</v>
      </c>
      <c r="F58" s="145">
        <v>0</v>
      </c>
      <c r="G58" s="145">
        <v>0</v>
      </c>
      <c r="H58" s="145">
        <v>0</v>
      </c>
      <c r="I58" s="145">
        <v>10</v>
      </c>
      <c r="J58" s="145">
        <v>41.075000000000003</v>
      </c>
      <c r="K58" s="145">
        <v>3</v>
      </c>
      <c r="L58" s="145">
        <v>8.3000000000000007</v>
      </c>
      <c r="M58" s="145">
        <v>0</v>
      </c>
      <c r="N58" s="145">
        <v>0</v>
      </c>
      <c r="O58" s="145">
        <v>11.3</v>
      </c>
      <c r="P58" s="145">
        <v>3.5</v>
      </c>
      <c r="Q58" s="145">
        <v>7.55</v>
      </c>
      <c r="R58" s="145">
        <v>0</v>
      </c>
      <c r="S58" s="145">
        <v>0.6</v>
      </c>
      <c r="T58" s="145">
        <v>11.65</v>
      </c>
      <c r="U58" s="145">
        <v>11.475</v>
      </c>
      <c r="V58" s="145">
        <v>8</v>
      </c>
      <c r="W58" s="145">
        <v>2.4</v>
      </c>
      <c r="X58" s="145">
        <v>6.9</v>
      </c>
      <c r="Y58" s="145">
        <v>0</v>
      </c>
      <c r="Z58" s="145">
        <v>0</v>
      </c>
      <c r="AA58" s="145">
        <v>9.3000000000000007</v>
      </c>
      <c r="AB58" s="145">
        <v>9</v>
      </c>
      <c r="AC58" s="145">
        <v>3.1</v>
      </c>
      <c r="AD58" s="145">
        <v>6.75</v>
      </c>
      <c r="AE58" s="145">
        <v>0</v>
      </c>
      <c r="AF58" s="145">
        <v>0</v>
      </c>
      <c r="AG58" s="145">
        <v>9.85</v>
      </c>
      <c r="AH58" s="145">
        <v>6</v>
      </c>
      <c r="AI58" s="145">
        <v>3.4</v>
      </c>
      <c r="AJ58" s="145">
        <v>7.05</v>
      </c>
      <c r="AK58" s="145">
        <v>0</v>
      </c>
      <c r="AL58" s="145">
        <v>0</v>
      </c>
      <c r="AM58" s="145">
        <v>10.45</v>
      </c>
      <c r="AN58" s="145">
        <v>7</v>
      </c>
    </row>
    <row r="59" spans="1:40" ht="15.6" x14ac:dyDescent="0.3">
      <c r="A59" s="1" t="str">
        <f>_xlfn.IFNA(VLOOKUP(C59,'Alle namen en totalen'!B:F,5,FALSE)," ")</f>
        <v>W2-B1</v>
      </c>
      <c r="B59" s="145">
        <v>14197</v>
      </c>
      <c r="C59" s="145">
        <v>428</v>
      </c>
      <c r="D59" s="145" t="s">
        <v>515</v>
      </c>
      <c r="E59" s="145" t="s">
        <v>434</v>
      </c>
      <c r="F59" s="145">
        <v>1</v>
      </c>
      <c r="G59" s="145">
        <v>0</v>
      </c>
      <c r="H59" s="145">
        <v>0</v>
      </c>
      <c r="I59" s="145">
        <v>99</v>
      </c>
      <c r="J59" s="145">
        <v>0</v>
      </c>
      <c r="K59" s="145">
        <v>0</v>
      </c>
      <c r="L59" s="145">
        <v>0</v>
      </c>
      <c r="M59" s="145">
        <v>0</v>
      </c>
      <c r="N59" s="145">
        <v>0</v>
      </c>
      <c r="O59" s="145">
        <v>0</v>
      </c>
      <c r="P59" s="145">
        <v>0</v>
      </c>
      <c r="Q59" s="145">
        <v>0</v>
      </c>
      <c r="R59" s="145">
        <v>0</v>
      </c>
      <c r="S59" s="145">
        <v>0</v>
      </c>
      <c r="T59" s="145">
        <v>0</v>
      </c>
      <c r="U59" s="145">
        <v>0</v>
      </c>
      <c r="V59" s="145">
        <v>11</v>
      </c>
      <c r="W59" s="145">
        <v>0</v>
      </c>
      <c r="X59" s="145">
        <v>0</v>
      </c>
      <c r="Y59" s="145">
        <v>0</v>
      </c>
      <c r="Z59" s="145">
        <v>0</v>
      </c>
      <c r="AA59" s="145">
        <v>0</v>
      </c>
      <c r="AB59" s="145">
        <v>11</v>
      </c>
      <c r="AC59" s="145">
        <v>0</v>
      </c>
      <c r="AD59" s="145">
        <v>0</v>
      </c>
      <c r="AE59" s="145">
        <v>0</v>
      </c>
      <c r="AF59" s="145">
        <v>0</v>
      </c>
      <c r="AG59" s="145">
        <v>0</v>
      </c>
      <c r="AH59" s="145">
        <v>11</v>
      </c>
      <c r="AI59" s="145">
        <v>0</v>
      </c>
      <c r="AJ59" s="145">
        <v>0</v>
      </c>
      <c r="AK59" s="145">
        <v>0</v>
      </c>
      <c r="AL59" s="145">
        <v>0</v>
      </c>
      <c r="AM59" s="145">
        <v>0</v>
      </c>
      <c r="AN59" s="145">
        <v>11</v>
      </c>
    </row>
    <row r="60" spans="1:40" ht="15.6" x14ac:dyDescent="0.3">
      <c r="A60" s="1" t="str">
        <f>_xlfn.IFNA(VLOOKUP(C60,'Alle namen en totalen'!B:F,5,FALSE)," ")</f>
        <v>W2-B1</v>
      </c>
      <c r="B60" s="145">
        <v>14197</v>
      </c>
      <c r="C60" s="145">
        <v>429</v>
      </c>
      <c r="D60" s="145" t="s">
        <v>516</v>
      </c>
      <c r="E60" s="145" t="s">
        <v>434</v>
      </c>
      <c r="F60" s="145">
        <v>1</v>
      </c>
      <c r="G60" s="145">
        <v>0</v>
      </c>
      <c r="H60" s="145">
        <v>0</v>
      </c>
      <c r="I60" s="145">
        <v>99</v>
      </c>
      <c r="J60" s="145">
        <v>0</v>
      </c>
      <c r="K60" s="145">
        <v>0</v>
      </c>
      <c r="L60" s="145">
        <v>0</v>
      </c>
      <c r="M60" s="145">
        <v>0</v>
      </c>
      <c r="N60" s="145">
        <v>0</v>
      </c>
      <c r="O60" s="145">
        <v>0</v>
      </c>
      <c r="P60" s="145">
        <v>0</v>
      </c>
      <c r="Q60" s="145">
        <v>0</v>
      </c>
      <c r="R60" s="145">
        <v>0</v>
      </c>
      <c r="S60" s="145">
        <v>0</v>
      </c>
      <c r="T60" s="145">
        <v>0</v>
      </c>
      <c r="U60" s="145">
        <v>0</v>
      </c>
      <c r="V60" s="145">
        <v>11</v>
      </c>
      <c r="W60" s="145">
        <v>0</v>
      </c>
      <c r="X60" s="145">
        <v>0</v>
      </c>
      <c r="Y60" s="145">
        <v>0</v>
      </c>
      <c r="Z60" s="145">
        <v>0</v>
      </c>
      <c r="AA60" s="145">
        <v>0</v>
      </c>
      <c r="AB60" s="145">
        <v>11</v>
      </c>
      <c r="AC60" s="145">
        <v>0</v>
      </c>
      <c r="AD60" s="145">
        <v>0</v>
      </c>
      <c r="AE60" s="145">
        <v>0</v>
      </c>
      <c r="AF60" s="145">
        <v>0</v>
      </c>
      <c r="AG60" s="145">
        <v>0</v>
      </c>
      <c r="AH60" s="145">
        <v>11</v>
      </c>
      <c r="AI60" s="145">
        <v>0</v>
      </c>
      <c r="AJ60" s="145">
        <v>0</v>
      </c>
      <c r="AK60" s="145">
        <v>0</v>
      </c>
      <c r="AL60" s="145">
        <v>0</v>
      </c>
      <c r="AM60" s="145">
        <v>0</v>
      </c>
      <c r="AN60" s="145">
        <v>11</v>
      </c>
    </row>
    <row r="61" spans="1:40" ht="15.6" x14ac:dyDescent="0.3">
      <c r="A61" s="1" t="str">
        <f>_xlfn.IFNA(VLOOKUP(C61,'Alle namen en totalen'!B:F,5,FALSE)," ")</f>
        <v>afm</v>
      </c>
      <c r="B61" s="145">
        <v>14197</v>
      </c>
      <c r="C61" s="145">
        <v>437</v>
      </c>
      <c r="D61" s="145" t="s">
        <v>517</v>
      </c>
      <c r="E61" s="145" t="s">
        <v>442</v>
      </c>
      <c r="F61" s="145">
        <v>1</v>
      </c>
      <c r="G61" s="145">
        <v>0</v>
      </c>
      <c r="H61" s="145">
        <v>0</v>
      </c>
      <c r="I61" s="145">
        <v>99</v>
      </c>
      <c r="J61" s="145">
        <v>0</v>
      </c>
      <c r="K61" s="145">
        <v>0</v>
      </c>
      <c r="L61" s="145">
        <v>0</v>
      </c>
      <c r="M61" s="145">
        <v>0</v>
      </c>
      <c r="N61" s="145">
        <v>0</v>
      </c>
      <c r="O61" s="145">
        <v>0</v>
      </c>
      <c r="P61" s="145">
        <v>0</v>
      </c>
      <c r="Q61" s="145">
        <v>0</v>
      </c>
      <c r="R61" s="145">
        <v>0</v>
      </c>
      <c r="S61" s="145">
        <v>0</v>
      </c>
      <c r="T61" s="145">
        <v>0</v>
      </c>
      <c r="U61" s="145">
        <v>0</v>
      </c>
      <c r="V61" s="145">
        <v>11</v>
      </c>
      <c r="W61" s="145">
        <v>0</v>
      </c>
      <c r="X61" s="145">
        <v>0</v>
      </c>
      <c r="Y61" s="145">
        <v>0</v>
      </c>
      <c r="Z61" s="145">
        <v>0</v>
      </c>
      <c r="AA61" s="145">
        <v>0</v>
      </c>
      <c r="AB61" s="145">
        <v>11</v>
      </c>
      <c r="AC61" s="145">
        <v>0</v>
      </c>
      <c r="AD61" s="145">
        <v>0</v>
      </c>
      <c r="AE61" s="145">
        <v>0</v>
      </c>
      <c r="AF61" s="145">
        <v>0</v>
      </c>
      <c r="AG61" s="145">
        <v>0</v>
      </c>
      <c r="AH61" s="145">
        <v>11</v>
      </c>
      <c r="AI61" s="145">
        <v>0</v>
      </c>
      <c r="AJ61" s="145">
        <v>0</v>
      </c>
      <c r="AK61" s="145">
        <v>0</v>
      </c>
      <c r="AL61" s="145">
        <v>0</v>
      </c>
      <c r="AM61" s="145">
        <v>0</v>
      </c>
      <c r="AN61" s="145">
        <v>11</v>
      </c>
    </row>
    <row r="62" spans="1:40" ht="15.6" x14ac:dyDescent="0.3">
      <c r="A62" s="1" t="str">
        <f>_xlfn.IFNA(VLOOKUP(C62,'Alle namen en totalen'!B:F,5,FALSE)," ")</f>
        <v>W2-B1</v>
      </c>
      <c r="B62" s="145">
        <v>14197</v>
      </c>
      <c r="C62" s="145">
        <v>530</v>
      </c>
      <c r="D62" s="145" t="s">
        <v>518</v>
      </c>
      <c r="E62" s="145" t="s">
        <v>434</v>
      </c>
      <c r="F62" s="145">
        <v>1</v>
      </c>
      <c r="G62" s="145">
        <v>0</v>
      </c>
      <c r="H62" s="145">
        <v>0</v>
      </c>
      <c r="I62" s="145">
        <v>99</v>
      </c>
      <c r="J62" s="145">
        <v>0</v>
      </c>
      <c r="K62" s="145">
        <v>0</v>
      </c>
      <c r="L62" s="145">
        <v>0</v>
      </c>
      <c r="M62" s="145">
        <v>0</v>
      </c>
      <c r="N62" s="145">
        <v>0</v>
      </c>
      <c r="O62" s="145">
        <v>0</v>
      </c>
      <c r="P62" s="145">
        <v>0</v>
      </c>
      <c r="Q62" s="145">
        <v>0</v>
      </c>
      <c r="R62" s="145">
        <v>0</v>
      </c>
      <c r="S62" s="145">
        <v>0</v>
      </c>
      <c r="T62" s="145">
        <v>0</v>
      </c>
      <c r="U62" s="145">
        <v>0</v>
      </c>
      <c r="V62" s="145">
        <v>11</v>
      </c>
      <c r="W62" s="145">
        <v>0</v>
      </c>
      <c r="X62" s="145">
        <v>0</v>
      </c>
      <c r="Y62" s="145">
        <v>0</v>
      </c>
      <c r="Z62" s="145">
        <v>0</v>
      </c>
      <c r="AA62" s="145">
        <v>0</v>
      </c>
      <c r="AB62" s="145">
        <v>11</v>
      </c>
      <c r="AC62" s="145">
        <v>0</v>
      </c>
      <c r="AD62" s="145">
        <v>0</v>
      </c>
      <c r="AE62" s="145">
        <v>0</v>
      </c>
      <c r="AF62" s="145">
        <v>0</v>
      </c>
      <c r="AG62" s="145">
        <v>0</v>
      </c>
      <c r="AH62" s="145">
        <v>11</v>
      </c>
      <c r="AI62" s="145">
        <v>0</v>
      </c>
      <c r="AJ62" s="145">
        <v>0</v>
      </c>
      <c r="AK62" s="145">
        <v>0</v>
      </c>
      <c r="AL62" s="145">
        <v>0</v>
      </c>
      <c r="AM62" s="145">
        <v>0</v>
      </c>
      <c r="AN62" s="145">
        <v>11</v>
      </c>
    </row>
    <row r="63" spans="1:40" ht="15.6" x14ac:dyDescent="0.3">
      <c r="A63" s="1" t="str">
        <f>_xlfn.IFNA(VLOOKUP(C63,'Alle namen en totalen'!B:F,5,FALSE)," ")</f>
        <v>W2-B1</v>
      </c>
      <c r="B63" s="145">
        <v>14197</v>
      </c>
      <c r="C63" s="145">
        <v>535</v>
      </c>
      <c r="D63" s="145" t="s">
        <v>519</v>
      </c>
      <c r="E63" s="145" t="s">
        <v>442</v>
      </c>
      <c r="F63" s="145">
        <v>1</v>
      </c>
      <c r="G63" s="145">
        <v>0</v>
      </c>
      <c r="H63" s="145">
        <v>0</v>
      </c>
      <c r="I63" s="145">
        <v>99</v>
      </c>
      <c r="J63" s="145">
        <v>0</v>
      </c>
      <c r="K63" s="145">
        <v>0</v>
      </c>
      <c r="L63" s="145">
        <v>0</v>
      </c>
      <c r="M63" s="145">
        <v>0</v>
      </c>
      <c r="N63" s="145">
        <v>0</v>
      </c>
      <c r="O63" s="145">
        <v>0</v>
      </c>
      <c r="P63" s="145">
        <v>0</v>
      </c>
      <c r="Q63" s="145">
        <v>0</v>
      </c>
      <c r="R63" s="145">
        <v>0</v>
      </c>
      <c r="S63" s="145">
        <v>0</v>
      </c>
      <c r="T63" s="145">
        <v>0</v>
      </c>
      <c r="U63" s="145">
        <v>0</v>
      </c>
      <c r="V63" s="145">
        <v>11</v>
      </c>
      <c r="W63" s="145">
        <v>0</v>
      </c>
      <c r="X63" s="145">
        <v>0</v>
      </c>
      <c r="Y63" s="145">
        <v>0</v>
      </c>
      <c r="Z63" s="145">
        <v>0</v>
      </c>
      <c r="AA63" s="145">
        <v>0</v>
      </c>
      <c r="AB63" s="145">
        <v>11</v>
      </c>
      <c r="AC63" s="145">
        <v>0</v>
      </c>
      <c r="AD63" s="145">
        <v>0</v>
      </c>
      <c r="AE63" s="145">
        <v>0</v>
      </c>
      <c r="AF63" s="145">
        <v>0</v>
      </c>
      <c r="AG63" s="145">
        <v>0</v>
      </c>
      <c r="AH63" s="145">
        <v>11</v>
      </c>
      <c r="AI63" s="145">
        <v>0</v>
      </c>
      <c r="AJ63" s="145">
        <v>0</v>
      </c>
      <c r="AK63" s="145">
        <v>0</v>
      </c>
      <c r="AL63" s="145">
        <v>0</v>
      </c>
      <c r="AM63" s="145">
        <v>0</v>
      </c>
      <c r="AN63" s="145">
        <v>11</v>
      </c>
    </row>
    <row r="64" spans="1:40" ht="15.6" x14ac:dyDescent="0.3">
      <c r="A64" s="1" t="str">
        <f>_xlfn.IFNA(VLOOKUP(C64,'Alle namen en totalen'!B:F,5,FALSE)," ")</f>
        <v>W2-B1</v>
      </c>
      <c r="B64" s="145">
        <v>14197</v>
      </c>
      <c r="C64" s="145">
        <v>598</v>
      </c>
      <c r="D64" s="145" t="s">
        <v>520</v>
      </c>
      <c r="E64" s="145" t="s">
        <v>434</v>
      </c>
      <c r="F64" s="145">
        <v>1</v>
      </c>
      <c r="G64" s="145">
        <v>0</v>
      </c>
      <c r="H64" s="145">
        <v>0</v>
      </c>
      <c r="I64" s="145">
        <v>99</v>
      </c>
      <c r="J64" s="145">
        <v>0</v>
      </c>
      <c r="K64" s="145">
        <v>0</v>
      </c>
      <c r="L64" s="145">
        <v>0</v>
      </c>
      <c r="M64" s="145">
        <v>0</v>
      </c>
      <c r="N64" s="145">
        <v>0</v>
      </c>
      <c r="O64" s="145">
        <v>0</v>
      </c>
      <c r="P64" s="145">
        <v>0</v>
      </c>
      <c r="Q64" s="145">
        <v>0</v>
      </c>
      <c r="R64" s="145">
        <v>0</v>
      </c>
      <c r="S64" s="145">
        <v>0</v>
      </c>
      <c r="T64" s="145">
        <v>0</v>
      </c>
      <c r="U64" s="145">
        <v>0</v>
      </c>
      <c r="V64" s="145">
        <v>11</v>
      </c>
      <c r="W64" s="145">
        <v>0</v>
      </c>
      <c r="X64" s="145">
        <v>0</v>
      </c>
      <c r="Y64" s="145">
        <v>0</v>
      </c>
      <c r="Z64" s="145">
        <v>0</v>
      </c>
      <c r="AA64" s="145">
        <v>0</v>
      </c>
      <c r="AB64" s="145">
        <v>11</v>
      </c>
      <c r="AC64" s="145">
        <v>0</v>
      </c>
      <c r="AD64" s="145">
        <v>0</v>
      </c>
      <c r="AE64" s="145">
        <v>0</v>
      </c>
      <c r="AF64" s="145">
        <v>0</v>
      </c>
      <c r="AG64" s="145">
        <v>0</v>
      </c>
      <c r="AH64" s="145">
        <v>11</v>
      </c>
      <c r="AI64" s="145">
        <v>0</v>
      </c>
      <c r="AJ64" s="145">
        <v>0</v>
      </c>
      <c r="AK64" s="145">
        <v>0</v>
      </c>
      <c r="AL64" s="145">
        <v>0</v>
      </c>
      <c r="AM64" s="145">
        <v>0</v>
      </c>
      <c r="AN64" s="145">
        <v>11</v>
      </c>
    </row>
    <row r="65" spans="1:40" ht="15.6" x14ac:dyDescent="0.3">
      <c r="A65" s="1" t="str">
        <f>_xlfn.IFNA(VLOOKUP(C65,'Alle namen en totalen'!B:F,5,FALSE)," ")</f>
        <v>W2-B2</v>
      </c>
      <c r="B65" s="145">
        <v>14194</v>
      </c>
      <c r="C65" s="145">
        <v>305</v>
      </c>
      <c r="D65" s="145" t="s">
        <v>521</v>
      </c>
      <c r="E65" s="145" t="s">
        <v>522</v>
      </c>
      <c r="F65" s="145">
        <v>0</v>
      </c>
      <c r="G65" s="145">
        <v>0</v>
      </c>
      <c r="H65" s="145">
        <v>0</v>
      </c>
      <c r="I65" s="145">
        <v>1</v>
      </c>
      <c r="J65" s="145">
        <v>44.05</v>
      </c>
      <c r="K65" s="145">
        <v>2.4</v>
      </c>
      <c r="L65" s="145">
        <v>8.1999999999999993</v>
      </c>
      <c r="M65" s="145">
        <v>0</v>
      </c>
      <c r="N65" s="145">
        <v>0</v>
      </c>
      <c r="O65" s="145">
        <v>10.6</v>
      </c>
      <c r="P65" s="145">
        <v>0</v>
      </c>
      <c r="Q65" s="145">
        <v>0</v>
      </c>
      <c r="R65" s="145">
        <v>0</v>
      </c>
      <c r="S65" s="145">
        <v>0</v>
      </c>
      <c r="T65" s="145">
        <v>0</v>
      </c>
      <c r="U65" s="145">
        <v>10.6</v>
      </c>
      <c r="V65" s="145">
        <v>7</v>
      </c>
      <c r="W65" s="145">
        <v>2.9</v>
      </c>
      <c r="X65" s="145">
        <v>8.6</v>
      </c>
      <c r="Y65" s="145">
        <v>0</v>
      </c>
      <c r="Z65" s="145">
        <v>0</v>
      </c>
      <c r="AA65" s="145">
        <v>11.5</v>
      </c>
      <c r="AB65" s="145">
        <v>1</v>
      </c>
      <c r="AC65" s="145">
        <v>3</v>
      </c>
      <c r="AD65" s="145">
        <v>8.1999999999999993</v>
      </c>
      <c r="AE65" s="145">
        <v>0</v>
      </c>
      <c r="AF65" s="145">
        <v>0</v>
      </c>
      <c r="AG65" s="145">
        <v>11.2</v>
      </c>
      <c r="AH65" s="145">
        <v>3</v>
      </c>
      <c r="AI65" s="145">
        <v>2.9</v>
      </c>
      <c r="AJ65" s="145">
        <v>7.85</v>
      </c>
      <c r="AK65" s="145">
        <v>0</v>
      </c>
      <c r="AL65" s="145">
        <v>0</v>
      </c>
      <c r="AM65" s="145">
        <v>10.75</v>
      </c>
      <c r="AN65" s="145">
        <v>2</v>
      </c>
    </row>
    <row r="66" spans="1:40" ht="15.6" x14ac:dyDescent="0.3">
      <c r="A66" s="1" t="str">
        <f>_xlfn.IFNA(VLOOKUP(C66,'Alle namen en totalen'!B:F,5,FALSE)," ")</f>
        <v>W2-B2</v>
      </c>
      <c r="B66" s="145">
        <v>14194</v>
      </c>
      <c r="C66" s="145">
        <v>304</v>
      </c>
      <c r="D66" s="145" t="s">
        <v>523</v>
      </c>
      <c r="E66" s="145" t="s">
        <v>522</v>
      </c>
      <c r="F66" s="145">
        <v>0</v>
      </c>
      <c r="G66" s="145">
        <v>0</v>
      </c>
      <c r="H66" s="145">
        <v>0</v>
      </c>
      <c r="I66" s="145">
        <v>2</v>
      </c>
      <c r="J66" s="145">
        <v>42.45</v>
      </c>
      <c r="K66" s="145">
        <v>2.4</v>
      </c>
      <c r="L66" s="145">
        <v>8.4499999999999993</v>
      </c>
      <c r="M66" s="145">
        <v>0</v>
      </c>
      <c r="N66" s="145">
        <v>0</v>
      </c>
      <c r="O66" s="145">
        <v>10.85</v>
      </c>
      <c r="P66" s="145">
        <v>0</v>
      </c>
      <c r="Q66" s="145">
        <v>0</v>
      </c>
      <c r="R66" s="145">
        <v>0</v>
      </c>
      <c r="S66" s="145">
        <v>0</v>
      </c>
      <c r="T66" s="145">
        <v>0</v>
      </c>
      <c r="U66" s="145">
        <v>10.85</v>
      </c>
      <c r="V66" s="145">
        <v>3</v>
      </c>
      <c r="W66" s="145">
        <v>2.9</v>
      </c>
      <c r="X66" s="145">
        <v>7.2</v>
      </c>
      <c r="Y66" s="145">
        <v>0</v>
      </c>
      <c r="Z66" s="145">
        <v>0</v>
      </c>
      <c r="AA66" s="145">
        <v>10.1</v>
      </c>
      <c r="AB66" s="145">
        <v>7</v>
      </c>
      <c r="AC66" s="145">
        <v>2.9</v>
      </c>
      <c r="AD66" s="145">
        <v>8.25</v>
      </c>
      <c r="AE66" s="145">
        <v>0</v>
      </c>
      <c r="AF66" s="145">
        <v>0</v>
      </c>
      <c r="AG66" s="145">
        <v>11.15</v>
      </c>
      <c r="AH66" s="145">
        <v>4</v>
      </c>
      <c r="AI66" s="145">
        <v>2.9</v>
      </c>
      <c r="AJ66" s="145">
        <v>7.45</v>
      </c>
      <c r="AK66" s="145">
        <v>0</v>
      </c>
      <c r="AL66" s="145">
        <v>0</v>
      </c>
      <c r="AM66" s="145">
        <v>10.35</v>
      </c>
      <c r="AN66" s="145">
        <v>5</v>
      </c>
    </row>
    <row r="67" spans="1:40" ht="15.6" x14ac:dyDescent="0.3">
      <c r="A67" s="1" t="str">
        <f>_xlfn.IFNA(VLOOKUP(C67,'Alle namen en totalen'!B:F,5,FALSE)," ")</f>
        <v>W2-B2</v>
      </c>
      <c r="B67" s="145">
        <v>14194</v>
      </c>
      <c r="C67" s="145">
        <v>233</v>
      </c>
      <c r="D67" s="145" t="s">
        <v>524</v>
      </c>
      <c r="E67" s="145" t="s">
        <v>442</v>
      </c>
      <c r="F67" s="145">
        <v>0</v>
      </c>
      <c r="G67" s="145">
        <v>0</v>
      </c>
      <c r="H67" s="145">
        <v>0</v>
      </c>
      <c r="I67" s="145">
        <v>3</v>
      </c>
      <c r="J67" s="145">
        <v>42.4</v>
      </c>
      <c r="K67" s="145">
        <v>2.4</v>
      </c>
      <c r="L67" s="145">
        <v>8.5500000000000007</v>
      </c>
      <c r="M67" s="145">
        <v>0</v>
      </c>
      <c r="N67" s="145">
        <v>0</v>
      </c>
      <c r="O67" s="145">
        <v>10.95</v>
      </c>
      <c r="P67" s="145">
        <v>0</v>
      </c>
      <c r="Q67" s="145">
        <v>0</v>
      </c>
      <c r="R67" s="145">
        <v>0</v>
      </c>
      <c r="S67" s="145">
        <v>0</v>
      </c>
      <c r="T67" s="145">
        <v>0</v>
      </c>
      <c r="U67" s="145">
        <v>10.95</v>
      </c>
      <c r="V67" s="145">
        <v>2</v>
      </c>
      <c r="W67" s="145">
        <v>2.2999999999999998</v>
      </c>
      <c r="X67" s="145">
        <v>8.0500000000000007</v>
      </c>
      <c r="Y67" s="145">
        <v>0</v>
      </c>
      <c r="Z67" s="145">
        <v>0</v>
      </c>
      <c r="AA67" s="145">
        <v>10.35</v>
      </c>
      <c r="AB67" s="145">
        <v>5</v>
      </c>
      <c r="AC67" s="145">
        <v>2.4</v>
      </c>
      <c r="AD67" s="145">
        <v>7.8</v>
      </c>
      <c r="AE67" s="145">
        <v>0</v>
      </c>
      <c r="AF67" s="145">
        <v>0</v>
      </c>
      <c r="AG67" s="145">
        <v>10.199999999999999</v>
      </c>
      <c r="AH67" s="145">
        <v>8</v>
      </c>
      <c r="AI67" s="145">
        <v>3.1</v>
      </c>
      <c r="AJ67" s="145">
        <v>7.8</v>
      </c>
      <c r="AK67" s="145">
        <v>0</v>
      </c>
      <c r="AL67" s="145">
        <v>0</v>
      </c>
      <c r="AM67" s="145">
        <v>10.9</v>
      </c>
      <c r="AN67" s="145">
        <v>1</v>
      </c>
    </row>
    <row r="68" spans="1:40" ht="15.6" x14ac:dyDescent="0.3">
      <c r="A68" s="1" t="str">
        <f>_xlfn.IFNA(VLOOKUP(C68,'Alle namen en totalen'!B:F,5,FALSE)," ")</f>
        <v>W2-B2</v>
      </c>
      <c r="B68" s="145">
        <v>14194</v>
      </c>
      <c r="C68" s="145">
        <v>234</v>
      </c>
      <c r="D68" s="145" t="s">
        <v>525</v>
      </c>
      <c r="E68" s="145" t="s">
        <v>442</v>
      </c>
      <c r="F68" s="145">
        <v>0</v>
      </c>
      <c r="G68" s="145">
        <v>0</v>
      </c>
      <c r="H68" s="145">
        <v>0</v>
      </c>
      <c r="I68" s="145">
        <v>4</v>
      </c>
      <c r="J68" s="145">
        <v>42.2</v>
      </c>
      <c r="K68" s="145">
        <v>2.4</v>
      </c>
      <c r="L68" s="145">
        <v>8.35</v>
      </c>
      <c r="M68" s="145">
        <v>0</v>
      </c>
      <c r="N68" s="145">
        <v>0</v>
      </c>
      <c r="O68" s="145">
        <v>10.75</v>
      </c>
      <c r="P68" s="145">
        <v>0</v>
      </c>
      <c r="Q68" s="145">
        <v>0</v>
      </c>
      <c r="R68" s="145">
        <v>0</v>
      </c>
      <c r="S68" s="145">
        <v>0</v>
      </c>
      <c r="T68" s="145">
        <v>0</v>
      </c>
      <c r="U68" s="145">
        <v>10.75</v>
      </c>
      <c r="V68" s="145">
        <v>5</v>
      </c>
      <c r="W68" s="145">
        <v>2.8</v>
      </c>
      <c r="X68" s="145">
        <v>7.85</v>
      </c>
      <c r="Y68" s="145">
        <v>0</v>
      </c>
      <c r="Z68" s="145">
        <v>0</v>
      </c>
      <c r="AA68" s="145">
        <v>10.65</v>
      </c>
      <c r="AB68" s="145">
        <v>3</v>
      </c>
      <c r="AC68" s="145">
        <v>2.9</v>
      </c>
      <c r="AD68" s="145">
        <v>7.7</v>
      </c>
      <c r="AE68" s="145">
        <v>0</v>
      </c>
      <c r="AF68" s="145">
        <v>0</v>
      </c>
      <c r="AG68" s="145">
        <v>10.6</v>
      </c>
      <c r="AH68" s="145">
        <v>5</v>
      </c>
      <c r="AI68" s="145">
        <v>2.8</v>
      </c>
      <c r="AJ68" s="145">
        <v>7.4</v>
      </c>
      <c r="AK68" s="145">
        <v>0</v>
      </c>
      <c r="AL68" s="145">
        <v>0</v>
      </c>
      <c r="AM68" s="145">
        <v>10.199999999999999</v>
      </c>
      <c r="AN68" s="145">
        <v>8</v>
      </c>
    </row>
    <row r="69" spans="1:40" ht="15.6" x14ac:dyDescent="0.3">
      <c r="A69" s="1" t="str">
        <f>_xlfn.IFNA(VLOOKUP(C69,'Alle namen en totalen'!B:F,5,FALSE)," ")</f>
        <v>W2-B2</v>
      </c>
      <c r="B69" s="145">
        <v>14194</v>
      </c>
      <c r="C69" s="145">
        <v>219</v>
      </c>
      <c r="D69" s="145" t="s">
        <v>526</v>
      </c>
      <c r="E69" s="145" t="s">
        <v>434</v>
      </c>
      <c r="F69" s="145">
        <v>0</v>
      </c>
      <c r="G69" s="145">
        <v>0</v>
      </c>
      <c r="H69" s="145">
        <v>0</v>
      </c>
      <c r="I69" s="145">
        <v>5</v>
      </c>
      <c r="J69" s="145">
        <v>41.5</v>
      </c>
      <c r="K69" s="145">
        <v>2.4</v>
      </c>
      <c r="L69" s="145">
        <v>8.4</v>
      </c>
      <c r="M69" s="145">
        <v>0</v>
      </c>
      <c r="N69" s="145">
        <v>0</v>
      </c>
      <c r="O69" s="145">
        <v>10.8</v>
      </c>
      <c r="P69" s="145">
        <v>0</v>
      </c>
      <c r="Q69" s="145">
        <v>0</v>
      </c>
      <c r="R69" s="145">
        <v>0</v>
      </c>
      <c r="S69" s="145">
        <v>0</v>
      </c>
      <c r="T69" s="145">
        <v>0</v>
      </c>
      <c r="U69" s="145">
        <v>10.8</v>
      </c>
      <c r="V69" s="145">
        <v>4</v>
      </c>
      <c r="W69" s="145">
        <v>2.2999999999999998</v>
      </c>
      <c r="X69" s="145">
        <v>8.15</v>
      </c>
      <c r="Y69" s="145">
        <v>0</v>
      </c>
      <c r="Z69" s="145">
        <v>0</v>
      </c>
      <c r="AA69" s="145">
        <v>10.45</v>
      </c>
      <c r="AB69" s="145">
        <v>4</v>
      </c>
      <c r="AC69" s="145">
        <v>2.8</v>
      </c>
      <c r="AD69" s="145">
        <v>7</v>
      </c>
      <c r="AE69" s="145">
        <v>0</v>
      </c>
      <c r="AF69" s="145">
        <v>0</v>
      </c>
      <c r="AG69" s="145">
        <v>9.8000000000000007</v>
      </c>
      <c r="AH69" s="145">
        <v>11</v>
      </c>
      <c r="AI69" s="145">
        <v>2.8</v>
      </c>
      <c r="AJ69" s="145">
        <v>7.65</v>
      </c>
      <c r="AK69" s="145">
        <v>0</v>
      </c>
      <c r="AL69" s="145">
        <v>0</v>
      </c>
      <c r="AM69" s="145">
        <v>10.45</v>
      </c>
      <c r="AN69" s="145">
        <v>4</v>
      </c>
    </row>
    <row r="70" spans="1:40" ht="15.6" x14ac:dyDescent="0.3">
      <c r="A70" s="1" t="str">
        <f>_xlfn.IFNA(VLOOKUP(C70,'Alle namen en totalen'!B:F,5,FALSE)," ")</f>
        <v>W2-B2</v>
      </c>
      <c r="B70" s="145">
        <v>14194</v>
      </c>
      <c r="C70" s="145">
        <v>218</v>
      </c>
      <c r="D70" s="145" t="s">
        <v>527</v>
      </c>
      <c r="E70" s="145" t="s">
        <v>434</v>
      </c>
      <c r="F70" s="145">
        <v>0</v>
      </c>
      <c r="G70" s="145">
        <v>0</v>
      </c>
      <c r="H70" s="145">
        <v>0</v>
      </c>
      <c r="I70" s="145">
        <v>6</v>
      </c>
      <c r="J70" s="145">
        <v>40.950000000000003</v>
      </c>
      <c r="K70" s="145">
        <v>2.4</v>
      </c>
      <c r="L70" s="145">
        <v>8.0500000000000007</v>
      </c>
      <c r="M70" s="145">
        <v>0</v>
      </c>
      <c r="N70" s="145">
        <v>0</v>
      </c>
      <c r="O70" s="145">
        <v>10.45</v>
      </c>
      <c r="P70" s="145">
        <v>0</v>
      </c>
      <c r="Q70" s="145">
        <v>0</v>
      </c>
      <c r="R70" s="145">
        <v>0</v>
      </c>
      <c r="S70" s="145">
        <v>0</v>
      </c>
      <c r="T70" s="145">
        <v>0</v>
      </c>
      <c r="U70" s="145">
        <v>10.45</v>
      </c>
      <c r="V70" s="145">
        <v>9</v>
      </c>
      <c r="W70" s="145">
        <v>2.2999999999999998</v>
      </c>
      <c r="X70" s="145">
        <v>8.4</v>
      </c>
      <c r="Y70" s="145">
        <v>0</v>
      </c>
      <c r="Z70" s="145">
        <v>0</v>
      </c>
      <c r="AA70" s="145">
        <v>10.7</v>
      </c>
      <c r="AB70" s="145">
        <v>2</v>
      </c>
      <c r="AC70" s="145">
        <v>1.8</v>
      </c>
      <c r="AD70" s="145">
        <v>7.65</v>
      </c>
      <c r="AE70" s="145">
        <v>0</v>
      </c>
      <c r="AF70" s="145">
        <v>0</v>
      </c>
      <c r="AG70" s="145">
        <v>9.4499999999999993</v>
      </c>
      <c r="AH70" s="145">
        <v>14</v>
      </c>
      <c r="AI70" s="145">
        <v>2.8</v>
      </c>
      <c r="AJ70" s="145">
        <v>7.55</v>
      </c>
      <c r="AK70" s="145">
        <v>0</v>
      </c>
      <c r="AL70" s="145">
        <v>0</v>
      </c>
      <c r="AM70" s="145">
        <v>10.35</v>
      </c>
      <c r="AN70" s="145">
        <v>5</v>
      </c>
    </row>
    <row r="71" spans="1:40" ht="15.6" x14ac:dyDescent="0.3">
      <c r="A71" s="1" t="str">
        <f>_xlfn.IFNA(VLOOKUP(C71,'Alle namen en totalen'!B:F,5,FALSE)," ")</f>
        <v>W2-B2</v>
      </c>
      <c r="B71" s="145">
        <v>14194</v>
      </c>
      <c r="C71" s="145">
        <v>303</v>
      </c>
      <c r="D71" s="145" t="s">
        <v>528</v>
      </c>
      <c r="E71" s="145" t="s">
        <v>522</v>
      </c>
      <c r="F71" s="145">
        <v>0</v>
      </c>
      <c r="G71" s="145">
        <v>0</v>
      </c>
      <c r="H71" s="145">
        <v>0</v>
      </c>
      <c r="I71" s="145">
        <v>7</v>
      </c>
      <c r="J71" s="145">
        <v>40.75</v>
      </c>
      <c r="K71" s="145">
        <v>2.4</v>
      </c>
      <c r="L71" s="145">
        <v>8.3000000000000007</v>
      </c>
      <c r="M71" s="145">
        <v>0</v>
      </c>
      <c r="N71" s="145">
        <v>0</v>
      </c>
      <c r="O71" s="145">
        <v>10.7</v>
      </c>
      <c r="P71" s="145">
        <v>0</v>
      </c>
      <c r="Q71" s="145">
        <v>0</v>
      </c>
      <c r="R71" s="145">
        <v>0</v>
      </c>
      <c r="S71" s="145">
        <v>0</v>
      </c>
      <c r="T71" s="145">
        <v>0</v>
      </c>
      <c r="U71" s="145">
        <v>10.7</v>
      </c>
      <c r="V71" s="145">
        <v>6</v>
      </c>
      <c r="W71" s="145">
        <v>1.7</v>
      </c>
      <c r="X71" s="145">
        <v>6.45</v>
      </c>
      <c r="Y71" s="145">
        <v>0</v>
      </c>
      <c r="Z71" s="145">
        <v>0</v>
      </c>
      <c r="AA71" s="145">
        <v>8.15</v>
      </c>
      <c r="AB71" s="145">
        <v>14</v>
      </c>
      <c r="AC71" s="145">
        <v>2.8</v>
      </c>
      <c r="AD71" s="145">
        <v>8.5</v>
      </c>
      <c r="AE71" s="145">
        <v>0</v>
      </c>
      <c r="AF71" s="145">
        <v>0</v>
      </c>
      <c r="AG71" s="145">
        <v>11.3</v>
      </c>
      <c r="AH71" s="145">
        <v>1</v>
      </c>
      <c r="AI71" s="145">
        <v>3</v>
      </c>
      <c r="AJ71" s="145">
        <v>7.6</v>
      </c>
      <c r="AK71" s="145">
        <v>0</v>
      </c>
      <c r="AL71" s="145">
        <v>0</v>
      </c>
      <c r="AM71" s="145">
        <v>10.6</v>
      </c>
      <c r="AN71" s="145">
        <v>3</v>
      </c>
    </row>
    <row r="72" spans="1:40" ht="15.6" x14ac:dyDescent="0.3">
      <c r="A72" s="1" t="str">
        <f>_xlfn.IFNA(VLOOKUP(C72,'Alle namen en totalen'!B:F,5,FALSE)," ")</f>
        <v>W2-B2</v>
      </c>
      <c r="B72" s="145">
        <v>14194</v>
      </c>
      <c r="C72" s="145">
        <v>232</v>
      </c>
      <c r="D72" s="145" t="s">
        <v>529</v>
      </c>
      <c r="E72" s="145" t="s">
        <v>442</v>
      </c>
      <c r="F72" s="145">
        <v>0</v>
      </c>
      <c r="G72" s="145">
        <v>0</v>
      </c>
      <c r="H72" s="145">
        <v>0</v>
      </c>
      <c r="I72" s="145">
        <v>8</v>
      </c>
      <c r="J72" s="145">
        <v>40.700000000000003</v>
      </c>
      <c r="K72" s="145">
        <v>2.4</v>
      </c>
      <c r="L72" s="145">
        <v>8.75</v>
      </c>
      <c r="M72" s="145">
        <v>0</v>
      </c>
      <c r="N72" s="145">
        <v>0</v>
      </c>
      <c r="O72" s="145">
        <v>11.15</v>
      </c>
      <c r="P72" s="145">
        <v>0</v>
      </c>
      <c r="Q72" s="145">
        <v>0</v>
      </c>
      <c r="R72" s="145">
        <v>0</v>
      </c>
      <c r="S72" s="145">
        <v>0</v>
      </c>
      <c r="T72" s="145">
        <v>0</v>
      </c>
      <c r="U72" s="145">
        <v>11.15</v>
      </c>
      <c r="V72" s="145">
        <v>1</v>
      </c>
      <c r="W72" s="145">
        <v>2.2999999999999998</v>
      </c>
      <c r="X72" s="145">
        <v>6.55</v>
      </c>
      <c r="Y72" s="145">
        <v>0</v>
      </c>
      <c r="Z72" s="145">
        <v>0</v>
      </c>
      <c r="AA72" s="145">
        <v>8.85</v>
      </c>
      <c r="AB72" s="145">
        <v>12</v>
      </c>
      <c r="AC72" s="145">
        <v>2.9</v>
      </c>
      <c r="AD72" s="145">
        <v>7.5</v>
      </c>
      <c r="AE72" s="145">
        <v>0</v>
      </c>
      <c r="AF72" s="145">
        <v>0</v>
      </c>
      <c r="AG72" s="145">
        <v>10.4</v>
      </c>
      <c r="AH72" s="145">
        <v>7</v>
      </c>
      <c r="AI72" s="145">
        <v>3.1</v>
      </c>
      <c r="AJ72" s="145">
        <v>7.2</v>
      </c>
      <c r="AK72" s="145">
        <v>0</v>
      </c>
      <c r="AL72" s="145">
        <v>0</v>
      </c>
      <c r="AM72" s="145">
        <v>10.3</v>
      </c>
      <c r="AN72" s="145">
        <v>7</v>
      </c>
    </row>
    <row r="73" spans="1:40" ht="15.6" x14ac:dyDescent="0.3">
      <c r="A73" s="1" t="str">
        <f>_xlfn.IFNA(VLOOKUP(C73,'Alle namen en totalen'!B:F,5,FALSE)," ")</f>
        <v>W2-B2</v>
      </c>
      <c r="B73" s="145">
        <v>14194</v>
      </c>
      <c r="C73" s="145">
        <v>227</v>
      </c>
      <c r="D73" s="145" t="s">
        <v>530</v>
      </c>
      <c r="E73" s="145" t="s">
        <v>442</v>
      </c>
      <c r="F73" s="145">
        <v>0</v>
      </c>
      <c r="G73" s="145">
        <v>0</v>
      </c>
      <c r="H73" s="145">
        <v>0</v>
      </c>
      <c r="I73" s="145">
        <v>9</v>
      </c>
      <c r="J73" s="145">
        <v>40.200000000000003</v>
      </c>
      <c r="K73" s="145">
        <v>1.6</v>
      </c>
      <c r="L73" s="145">
        <v>8.3000000000000007</v>
      </c>
      <c r="M73" s="145">
        <v>0</v>
      </c>
      <c r="N73" s="145">
        <v>0</v>
      </c>
      <c r="O73" s="145">
        <v>9.9</v>
      </c>
      <c r="P73" s="145">
        <v>0</v>
      </c>
      <c r="Q73" s="145">
        <v>0</v>
      </c>
      <c r="R73" s="145">
        <v>0</v>
      </c>
      <c r="S73" s="145">
        <v>0</v>
      </c>
      <c r="T73" s="145">
        <v>0</v>
      </c>
      <c r="U73" s="145">
        <v>9.9</v>
      </c>
      <c r="V73" s="145">
        <v>12</v>
      </c>
      <c r="W73" s="145">
        <v>2.2999999999999998</v>
      </c>
      <c r="X73" s="145">
        <v>7.35</v>
      </c>
      <c r="Y73" s="145">
        <v>0</v>
      </c>
      <c r="Z73" s="145">
        <v>0</v>
      </c>
      <c r="AA73" s="145">
        <v>9.65</v>
      </c>
      <c r="AB73" s="145">
        <v>10</v>
      </c>
      <c r="AC73" s="145">
        <v>2.9</v>
      </c>
      <c r="AD73" s="145">
        <v>7.55</v>
      </c>
      <c r="AE73" s="145">
        <v>0</v>
      </c>
      <c r="AF73" s="145">
        <v>0</v>
      </c>
      <c r="AG73" s="145">
        <v>10.45</v>
      </c>
      <c r="AH73" s="145">
        <v>6</v>
      </c>
      <c r="AI73" s="145">
        <v>3</v>
      </c>
      <c r="AJ73" s="145">
        <v>7.2</v>
      </c>
      <c r="AK73" s="145">
        <v>0</v>
      </c>
      <c r="AL73" s="145">
        <v>0</v>
      </c>
      <c r="AM73" s="145">
        <v>10.199999999999999</v>
      </c>
      <c r="AN73" s="145">
        <v>8</v>
      </c>
    </row>
    <row r="74" spans="1:40" ht="15.6" x14ac:dyDescent="0.3">
      <c r="A74" s="1" t="str">
        <f>_xlfn.IFNA(VLOOKUP(C74,'Alle namen en totalen'!B:F,5,FALSE)," ")</f>
        <v>W2-B2</v>
      </c>
      <c r="B74" s="145">
        <v>14194</v>
      </c>
      <c r="C74" s="145">
        <v>235</v>
      </c>
      <c r="D74" s="145" t="s">
        <v>531</v>
      </c>
      <c r="E74" s="145" t="s">
        <v>442</v>
      </c>
      <c r="F74" s="145">
        <v>0</v>
      </c>
      <c r="G74" s="145">
        <v>0</v>
      </c>
      <c r="H74" s="145">
        <v>0</v>
      </c>
      <c r="I74" s="145">
        <v>10</v>
      </c>
      <c r="J74" s="145">
        <v>39.549999999999997</v>
      </c>
      <c r="K74" s="145">
        <v>1.6</v>
      </c>
      <c r="L74" s="145">
        <v>8.25</v>
      </c>
      <c r="M74" s="145">
        <v>0</v>
      </c>
      <c r="N74" s="145">
        <v>0</v>
      </c>
      <c r="O74" s="145">
        <v>9.85</v>
      </c>
      <c r="P74" s="145">
        <v>0</v>
      </c>
      <c r="Q74" s="145">
        <v>0</v>
      </c>
      <c r="R74" s="145">
        <v>0</v>
      </c>
      <c r="S74" s="145">
        <v>0</v>
      </c>
      <c r="T74" s="145">
        <v>0</v>
      </c>
      <c r="U74" s="145">
        <v>9.85</v>
      </c>
      <c r="V74" s="145">
        <v>13</v>
      </c>
      <c r="W74" s="145">
        <v>2.8</v>
      </c>
      <c r="X74" s="145">
        <v>7.35</v>
      </c>
      <c r="Y74" s="145">
        <v>0</v>
      </c>
      <c r="Z74" s="145">
        <v>0</v>
      </c>
      <c r="AA74" s="145">
        <v>10.15</v>
      </c>
      <c r="AB74" s="145">
        <v>6</v>
      </c>
      <c r="AC74" s="145">
        <v>2.4</v>
      </c>
      <c r="AD74" s="145">
        <v>7.2</v>
      </c>
      <c r="AE74" s="145">
        <v>0</v>
      </c>
      <c r="AF74" s="145">
        <v>0</v>
      </c>
      <c r="AG74" s="145">
        <v>9.6</v>
      </c>
      <c r="AH74" s="145">
        <v>13</v>
      </c>
      <c r="AI74" s="145">
        <v>2.6</v>
      </c>
      <c r="AJ74" s="145">
        <v>7.35</v>
      </c>
      <c r="AK74" s="145">
        <v>0</v>
      </c>
      <c r="AL74" s="145">
        <v>0</v>
      </c>
      <c r="AM74" s="145">
        <v>9.9499999999999993</v>
      </c>
      <c r="AN74" s="145">
        <v>10</v>
      </c>
    </row>
    <row r="75" spans="1:40" ht="15.6" x14ac:dyDescent="0.3">
      <c r="A75" s="1" t="str">
        <f>_xlfn.IFNA(VLOOKUP(C75,'Alle namen en totalen'!B:F,5,FALSE)," ")</f>
        <v>W2-B2</v>
      </c>
      <c r="B75" s="145">
        <v>14194</v>
      </c>
      <c r="C75" s="145">
        <v>228</v>
      </c>
      <c r="D75" s="145" t="s">
        <v>532</v>
      </c>
      <c r="E75" s="145" t="s">
        <v>442</v>
      </c>
      <c r="F75" s="145">
        <v>0</v>
      </c>
      <c r="G75" s="145">
        <v>0</v>
      </c>
      <c r="H75" s="145">
        <v>0</v>
      </c>
      <c r="I75" s="145">
        <v>11</v>
      </c>
      <c r="J75" s="145">
        <v>38.6</v>
      </c>
      <c r="K75" s="145">
        <v>2.4</v>
      </c>
      <c r="L75" s="145">
        <v>8.15</v>
      </c>
      <c r="M75" s="145">
        <v>0</v>
      </c>
      <c r="N75" s="145">
        <v>0</v>
      </c>
      <c r="O75" s="145">
        <v>10.55</v>
      </c>
      <c r="P75" s="145">
        <v>0</v>
      </c>
      <c r="Q75" s="145">
        <v>0</v>
      </c>
      <c r="R75" s="145">
        <v>0</v>
      </c>
      <c r="S75" s="145">
        <v>0</v>
      </c>
      <c r="T75" s="145">
        <v>0</v>
      </c>
      <c r="U75" s="145">
        <v>10.55</v>
      </c>
      <c r="V75" s="145">
        <v>8</v>
      </c>
      <c r="W75" s="145">
        <v>1.7</v>
      </c>
      <c r="X75" s="145">
        <v>5.65</v>
      </c>
      <c r="Y75" s="145">
        <v>0</v>
      </c>
      <c r="Z75" s="145">
        <v>0</v>
      </c>
      <c r="AA75" s="145">
        <v>7.35</v>
      </c>
      <c r="AB75" s="145">
        <v>15</v>
      </c>
      <c r="AC75" s="145">
        <v>2.9</v>
      </c>
      <c r="AD75" s="145">
        <v>8.35</v>
      </c>
      <c r="AE75" s="145">
        <v>0</v>
      </c>
      <c r="AF75" s="145">
        <v>0</v>
      </c>
      <c r="AG75" s="145">
        <v>11.25</v>
      </c>
      <c r="AH75" s="145">
        <v>2</v>
      </c>
      <c r="AI75" s="145">
        <v>1.8</v>
      </c>
      <c r="AJ75" s="145">
        <v>7.65</v>
      </c>
      <c r="AK75" s="145">
        <v>0</v>
      </c>
      <c r="AL75" s="145">
        <v>0</v>
      </c>
      <c r="AM75" s="145">
        <v>9.4499999999999993</v>
      </c>
      <c r="AN75" s="145">
        <v>11</v>
      </c>
    </row>
    <row r="76" spans="1:40" ht="15.6" x14ac:dyDescent="0.3">
      <c r="A76" s="1" t="str">
        <f>_xlfn.IFNA(VLOOKUP(C76,'Alle namen en totalen'!B:F,5,FALSE)," ")</f>
        <v>W2-B2</v>
      </c>
      <c r="B76" s="145">
        <v>14194</v>
      </c>
      <c r="C76" s="145">
        <v>231</v>
      </c>
      <c r="D76" s="145" t="s">
        <v>533</v>
      </c>
      <c r="E76" s="145" t="s">
        <v>442</v>
      </c>
      <c r="F76" s="145">
        <v>0</v>
      </c>
      <c r="G76" s="145">
        <v>0</v>
      </c>
      <c r="H76" s="145">
        <v>0</v>
      </c>
      <c r="I76" s="145">
        <v>12</v>
      </c>
      <c r="J76" s="145">
        <v>38.15</v>
      </c>
      <c r="K76" s="145">
        <v>2.4</v>
      </c>
      <c r="L76" s="145">
        <v>8.0500000000000007</v>
      </c>
      <c r="M76" s="145">
        <v>0</v>
      </c>
      <c r="N76" s="145">
        <v>0</v>
      </c>
      <c r="O76" s="145">
        <v>10.45</v>
      </c>
      <c r="P76" s="145">
        <v>0</v>
      </c>
      <c r="Q76" s="145">
        <v>0</v>
      </c>
      <c r="R76" s="145">
        <v>0</v>
      </c>
      <c r="S76" s="145">
        <v>0</v>
      </c>
      <c r="T76" s="145">
        <v>0</v>
      </c>
      <c r="U76" s="145">
        <v>10.45</v>
      </c>
      <c r="V76" s="145">
        <v>9</v>
      </c>
      <c r="W76" s="145">
        <v>2.2999999999999998</v>
      </c>
      <c r="X76" s="145">
        <v>7.7</v>
      </c>
      <c r="Y76" s="145">
        <v>0</v>
      </c>
      <c r="Z76" s="145">
        <v>0</v>
      </c>
      <c r="AA76" s="145">
        <v>10</v>
      </c>
      <c r="AB76" s="145">
        <v>9</v>
      </c>
      <c r="AC76" s="145">
        <v>2.9</v>
      </c>
      <c r="AD76" s="145">
        <v>6.95</v>
      </c>
      <c r="AE76" s="145">
        <v>0</v>
      </c>
      <c r="AF76" s="145">
        <v>0</v>
      </c>
      <c r="AG76" s="145">
        <v>9.85</v>
      </c>
      <c r="AH76" s="145">
        <v>10</v>
      </c>
      <c r="AI76" s="145">
        <v>1.3</v>
      </c>
      <c r="AJ76" s="145">
        <v>6.55</v>
      </c>
      <c r="AK76" s="145">
        <v>0</v>
      </c>
      <c r="AL76" s="145">
        <v>0</v>
      </c>
      <c r="AM76" s="145">
        <v>7.85</v>
      </c>
      <c r="AN76" s="145">
        <v>15</v>
      </c>
    </row>
    <row r="77" spans="1:40" ht="15.6" x14ac:dyDescent="0.3">
      <c r="A77" s="1" t="str">
        <f>_xlfn.IFNA(VLOOKUP(C77,'Alle namen en totalen'!B:F,5,FALSE)," ")</f>
        <v>W2-B2</v>
      </c>
      <c r="B77" s="145">
        <v>14194</v>
      </c>
      <c r="C77" s="145">
        <v>236</v>
      </c>
      <c r="D77" s="145" t="s">
        <v>534</v>
      </c>
      <c r="E77" s="145" t="s">
        <v>442</v>
      </c>
      <c r="F77" s="145">
        <v>0</v>
      </c>
      <c r="G77" s="145">
        <v>0</v>
      </c>
      <c r="H77" s="145">
        <v>0</v>
      </c>
      <c r="I77" s="145">
        <v>13</v>
      </c>
      <c r="J77" s="145">
        <v>37.65</v>
      </c>
      <c r="K77" s="145">
        <v>1.6</v>
      </c>
      <c r="L77" s="145">
        <v>7.7</v>
      </c>
      <c r="M77" s="145">
        <v>0</v>
      </c>
      <c r="N77" s="145">
        <v>0</v>
      </c>
      <c r="O77" s="145">
        <v>9.3000000000000007</v>
      </c>
      <c r="P77" s="145">
        <v>0</v>
      </c>
      <c r="Q77" s="145">
        <v>0</v>
      </c>
      <c r="R77" s="145">
        <v>0</v>
      </c>
      <c r="S77" s="145">
        <v>0</v>
      </c>
      <c r="T77" s="145">
        <v>0</v>
      </c>
      <c r="U77" s="145">
        <v>9.3000000000000007</v>
      </c>
      <c r="V77" s="145">
        <v>15</v>
      </c>
      <c r="W77" s="145">
        <v>2.2999999999999998</v>
      </c>
      <c r="X77" s="145">
        <v>7.75</v>
      </c>
      <c r="Y77" s="145">
        <v>0</v>
      </c>
      <c r="Z77" s="145">
        <v>0</v>
      </c>
      <c r="AA77" s="145">
        <v>10.050000000000001</v>
      </c>
      <c r="AB77" s="145">
        <v>8</v>
      </c>
      <c r="AC77" s="145">
        <v>2.4</v>
      </c>
      <c r="AD77" s="145">
        <v>7.3</v>
      </c>
      <c r="AE77" s="145">
        <v>0</v>
      </c>
      <c r="AF77" s="145">
        <v>0</v>
      </c>
      <c r="AG77" s="145">
        <v>9.6999999999999993</v>
      </c>
      <c r="AH77" s="145">
        <v>12</v>
      </c>
      <c r="AI77" s="145">
        <v>2.9</v>
      </c>
      <c r="AJ77" s="145">
        <v>5.7</v>
      </c>
      <c r="AK77" s="145">
        <v>0</v>
      </c>
      <c r="AL77" s="145">
        <v>0</v>
      </c>
      <c r="AM77" s="145">
        <v>8.6</v>
      </c>
      <c r="AN77" s="145">
        <v>14</v>
      </c>
    </row>
    <row r="78" spans="1:40" ht="15.6" x14ac:dyDescent="0.3">
      <c r="A78" s="1" t="str">
        <f>_xlfn.IFNA(VLOOKUP(C78,'Alle namen en totalen'!B:F,5,FALSE)," ")</f>
        <v>W2-B2</v>
      </c>
      <c r="B78" s="145">
        <v>14194</v>
      </c>
      <c r="C78" s="145">
        <v>225</v>
      </c>
      <c r="D78" s="145" t="s">
        <v>535</v>
      </c>
      <c r="E78" s="145" t="s">
        <v>522</v>
      </c>
      <c r="F78" s="145">
        <v>0</v>
      </c>
      <c r="G78" s="145">
        <v>0</v>
      </c>
      <c r="H78" s="145">
        <v>0</v>
      </c>
      <c r="I78" s="145">
        <v>14</v>
      </c>
      <c r="J78" s="145">
        <v>36.799999999999997</v>
      </c>
      <c r="K78" s="145">
        <v>2</v>
      </c>
      <c r="L78" s="145">
        <v>7.8</v>
      </c>
      <c r="M78" s="145">
        <v>0</v>
      </c>
      <c r="N78" s="145">
        <v>0</v>
      </c>
      <c r="O78" s="145">
        <v>9.8000000000000007</v>
      </c>
      <c r="P78" s="145">
        <v>0</v>
      </c>
      <c r="Q78" s="145">
        <v>0</v>
      </c>
      <c r="R78" s="145">
        <v>0</v>
      </c>
      <c r="S78" s="145">
        <v>0</v>
      </c>
      <c r="T78" s="145">
        <v>0</v>
      </c>
      <c r="U78" s="145">
        <v>9.8000000000000007</v>
      </c>
      <c r="V78" s="145">
        <v>14</v>
      </c>
      <c r="W78" s="145">
        <v>2.7</v>
      </c>
      <c r="X78" s="145">
        <v>6</v>
      </c>
      <c r="Y78" s="145">
        <v>0.5</v>
      </c>
      <c r="Z78" s="145">
        <v>0</v>
      </c>
      <c r="AA78" s="145">
        <v>8.1999999999999993</v>
      </c>
      <c r="AB78" s="145">
        <v>13</v>
      </c>
      <c r="AC78" s="145">
        <v>2.9</v>
      </c>
      <c r="AD78" s="145">
        <v>7.05</v>
      </c>
      <c r="AE78" s="145">
        <v>0</v>
      </c>
      <c r="AF78" s="145">
        <v>0</v>
      </c>
      <c r="AG78" s="145">
        <v>9.9499999999999993</v>
      </c>
      <c r="AH78" s="145">
        <v>9</v>
      </c>
      <c r="AI78" s="145">
        <v>1.8</v>
      </c>
      <c r="AJ78" s="145">
        <v>7.05</v>
      </c>
      <c r="AK78" s="145">
        <v>0</v>
      </c>
      <c r="AL78" s="145">
        <v>0</v>
      </c>
      <c r="AM78" s="145">
        <v>8.85</v>
      </c>
      <c r="AN78" s="145">
        <v>12</v>
      </c>
    </row>
    <row r="79" spans="1:40" ht="15.6" x14ac:dyDescent="0.3">
      <c r="A79" s="1" t="str">
        <f>_xlfn.IFNA(VLOOKUP(C79,'Alle namen en totalen'!B:F,5,FALSE)," ")</f>
        <v>W2-B2</v>
      </c>
      <c r="B79" s="145">
        <v>14194</v>
      </c>
      <c r="C79" s="145">
        <v>230</v>
      </c>
      <c r="D79" s="145" t="s">
        <v>536</v>
      </c>
      <c r="E79" s="145" t="s">
        <v>442</v>
      </c>
      <c r="F79" s="145">
        <v>0</v>
      </c>
      <c r="G79" s="145">
        <v>0</v>
      </c>
      <c r="H79" s="145">
        <v>0</v>
      </c>
      <c r="I79" s="145">
        <v>15</v>
      </c>
      <c r="J79" s="145">
        <v>35.549999999999997</v>
      </c>
      <c r="K79" s="145">
        <v>1.6</v>
      </c>
      <c r="L79" s="145">
        <v>8.8000000000000007</v>
      </c>
      <c r="M79" s="145">
        <v>0</v>
      </c>
      <c r="N79" s="145">
        <v>0</v>
      </c>
      <c r="O79" s="145">
        <v>10.4</v>
      </c>
      <c r="P79" s="145">
        <v>0</v>
      </c>
      <c r="Q79" s="145">
        <v>0</v>
      </c>
      <c r="R79" s="145">
        <v>0</v>
      </c>
      <c r="S79" s="145">
        <v>0</v>
      </c>
      <c r="T79" s="145">
        <v>0</v>
      </c>
      <c r="U79" s="145">
        <v>10.4</v>
      </c>
      <c r="V79" s="145">
        <v>11</v>
      </c>
      <c r="W79" s="145">
        <v>2.2999999999999998</v>
      </c>
      <c r="X79" s="145">
        <v>6.85</v>
      </c>
      <c r="Y79" s="145">
        <v>0</v>
      </c>
      <c r="Z79" s="145">
        <v>0</v>
      </c>
      <c r="AA79" s="145">
        <v>9.15</v>
      </c>
      <c r="AB79" s="145">
        <v>11</v>
      </c>
      <c r="AC79" s="145">
        <v>1.9</v>
      </c>
      <c r="AD79" s="145">
        <v>5.4</v>
      </c>
      <c r="AE79" s="145">
        <v>0</v>
      </c>
      <c r="AF79" s="145">
        <v>0</v>
      </c>
      <c r="AG79" s="145">
        <v>7.3</v>
      </c>
      <c r="AH79" s="145">
        <v>15</v>
      </c>
      <c r="AI79" s="145">
        <v>1.9</v>
      </c>
      <c r="AJ79" s="145">
        <v>6.8</v>
      </c>
      <c r="AK79" s="145">
        <v>0</v>
      </c>
      <c r="AL79" s="145">
        <v>0</v>
      </c>
      <c r="AM79" s="145">
        <v>8.6999999999999993</v>
      </c>
      <c r="AN79" s="145">
        <v>13</v>
      </c>
    </row>
    <row r="80" spans="1:40" ht="15.6" x14ac:dyDescent="0.3">
      <c r="A80" s="1" t="str">
        <f>_xlfn.IFNA(VLOOKUP(C80,'Alle namen en totalen'!B:F,5,FALSE)," ")</f>
        <v>afm</v>
      </c>
      <c r="B80" s="145">
        <v>14194</v>
      </c>
      <c r="C80" s="145">
        <v>220</v>
      </c>
      <c r="D80" s="145" t="s">
        <v>537</v>
      </c>
      <c r="E80" s="145" t="s">
        <v>434</v>
      </c>
      <c r="F80" s="145">
        <v>1</v>
      </c>
      <c r="G80" s="145">
        <v>0</v>
      </c>
      <c r="H80" s="145">
        <v>0</v>
      </c>
      <c r="I80" s="145">
        <v>99</v>
      </c>
      <c r="J80" s="145">
        <v>0</v>
      </c>
      <c r="K80" s="145">
        <v>0</v>
      </c>
      <c r="L80" s="145">
        <v>0</v>
      </c>
      <c r="M80" s="145">
        <v>0</v>
      </c>
      <c r="N80" s="145">
        <v>0</v>
      </c>
      <c r="O80" s="145">
        <v>0</v>
      </c>
      <c r="P80" s="145">
        <v>0</v>
      </c>
      <c r="Q80" s="145">
        <v>0</v>
      </c>
      <c r="R80" s="145">
        <v>0</v>
      </c>
      <c r="S80" s="145">
        <v>0</v>
      </c>
      <c r="T80" s="145">
        <v>0</v>
      </c>
      <c r="U80" s="145">
        <v>0</v>
      </c>
      <c r="V80" s="145">
        <v>16</v>
      </c>
      <c r="W80" s="145">
        <v>0</v>
      </c>
      <c r="X80" s="145">
        <v>0</v>
      </c>
      <c r="Y80" s="145">
        <v>0</v>
      </c>
      <c r="Z80" s="145">
        <v>0</v>
      </c>
      <c r="AA80" s="145">
        <v>0</v>
      </c>
      <c r="AB80" s="145">
        <v>16</v>
      </c>
      <c r="AC80" s="145">
        <v>0</v>
      </c>
      <c r="AD80" s="145">
        <v>0</v>
      </c>
      <c r="AE80" s="145">
        <v>0</v>
      </c>
      <c r="AF80" s="145">
        <v>0</v>
      </c>
      <c r="AG80" s="145">
        <v>0</v>
      </c>
      <c r="AH80" s="145">
        <v>16</v>
      </c>
      <c r="AI80" s="145">
        <v>0</v>
      </c>
      <c r="AJ80" s="145">
        <v>0</v>
      </c>
      <c r="AK80" s="145">
        <v>0</v>
      </c>
      <c r="AL80" s="145">
        <v>0</v>
      </c>
      <c r="AM80" s="145">
        <v>0</v>
      </c>
      <c r="AN80" s="145">
        <v>16</v>
      </c>
    </row>
    <row r="81" spans="1:40" ht="15.6" x14ac:dyDescent="0.3">
      <c r="A81" s="1" t="str">
        <f>_xlfn.IFNA(VLOOKUP(C81,'Alle namen en totalen'!B:F,5,FALSE)," ")</f>
        <v>afm</v>
      </c>
      <c r="B81" s="145">
        <v>14194</v>
      </c>
      <c r="C81" s="145">
        <v>221</v>
      </c>
      <c r="D81" s="145" t="s">
        <v>538</v>
      </c>
      <c r="E81" s="145" t="s">
        <v>434</v>
      </c>
      <c r="F81" s="145">
        <v>1</v>
      </c>
      <c r="G81" s="145">
        <v>0</v>
      </c>
      <c r="H81" s="145">
        <v>0</v>
      </c>
      <c r="I81" s="145">
        <v>99</v>
      </c>
      <c r="J81" s="145">
        <v>0</v>
      </c>
      <c r="K81" s="145">
        <v>0</v>
      </c>
      <c r="L81" s="145">
        <v>0</v>
      </c>
      <c r="M81" s="145">
        <v>0</v>
      </c>
      <c r="N81" s="145">
        <v>0</v>
      </c>
      <c r="O81" s="145">
        <v>0</v>
      </c>
      <c r="P81" s="145">
        <v>0</v>
      </c>
      <c r="Q81" s="145">
        <v>0</v>
      </c>
      <c r="R81" s="145">
        <v>0</v>
      </c>
      <c r="S81" s="145">
        <v>0</v>
      </c>
      <c r="T81" s="145">
        <v>0</v>
      </c>
      <c r="U81" s="145">
        <v>0</v>
      </c>
      <c r="V81" s="145">
        <v>16</v>
      </c>
      <c r="W81" s="145">
        <v>0</v>
      </c>
      <c r="X81" s="145">
        <v>0</v>
      </c>
      <c r="Y81" s="145">
        <v>0</v>
      </c>
      <c r="Z81" s="145">
        <v>0</v>
      </c>
      <c r="AA81" s="145">
        <v>0</v>
      </c>
      <c r="AB81" s="145">
        <v>16</v>
      </c>
      <c r="AC81" s="145">
        <v>0</v>
      </c>
      <c r="AD81" s="145">
        <v>0</v>
      </c>
      <c r="AE81" s="145">
        <v>0</v>
      </c>
      <c r="AF81" s="145">
        <v>0</v>
      </c>
      <c r="AG81" s="145">
        <v>0</v>
      </c>
      <c r="AH81" s="145">
        <v>16</v>
      </c>
      <c r="AI81" s="145">
        <v>0</v>
      </c>
      <c r="AJ81" s="145">
        <v>0</v>
      </c>
      <c r="AK81" s="145">
        <v>0</v>
      </c>
      <c r="AL81" s="145">
        <v>0</v>
      </c>
      <c r="AM81" s="145">
        <v>0</v>
      </c>
      <c r="AN81" s="145">
        <v>16</v>
      </c>
    </row>
    <row r="82" spans="1:40" ht="15.6" x14ac:dyDescent="0.3">
      <c r="A82" s="1" t="str">
        <f>_xlfn.IFNA(VLOOKUP(C82,'Alle namen en totalen'!B:F,5,FALSE)," ")</f>
        <v>afm</v>
      </c>
      <c r="B82" s="145">
        <v>14194</v>
      </c>
      <c r="C82" s="145">
        <v>222</v>
      </c>
      <c r="D82" s="145" t="s">
        <v>539</v>
      </c>
      <c r="E82" s="145" t="s">
        <v>434</v>
      </c>
      <c r="F82" s="145">
        <v>1</v>
      </c>
      <c r="G82" s="145">
        <v>0</v>
      </c>
      <c r="H82" s="145">
        <v>0</v>
      </c>
      <c r="I82" s="145">
        <v>99</v>
      </c>
      <c r="J82" s="145">
        <v>0</v>
      </c>
      <c r="K82" s="145">
        <v>0</v>
      </c>
      <c r="L82" s="145">
        <v>0</v>
      </c>
      <c r="M82" s="145">
        <v>0</v>
      </c>
      <c r="N82" s="145">
        <v>0</v>
      </c>
      <c r="O82" s="145">
        <v>0</v>
      </c>
      <c r="P82" s="145">
        <v>0</v>
      </c>
      <c r="Q82" s="145">
        <v>0</v>
      </c>
      <c r="R82" s="145">
        <v>0</v>
      </c>
      <c r="S82" s="145">
        <v>0</v>
      </c>
      <c r="T82" s="145">
        <v>0</v>
      </c>
      <c r="U82" s="145">
        <v>0</v>
      </c>
      <c r="V82" s="145">
        <v>16</v>
      </c>
      <c r="W82" s="145">
        <v>0</v>
      </c>
      <c r="X82" s="145">
        <v>0</v>
      </c>
      <c r="Y82" s="145">
        <v>0</v>
      </c>
      <c r="Z82" s="145">
        <v>0</v>
      </c>
      <c r="AA82" s="145">
        <v>0</v>
      </c>
      <c r="AB82" s="145">
        <v>16</v>
      </c>
      <c r="AC82" s="145">
        <v>0</v>
      </c>
      <c r="AD82" s="145">
        <v>0</v>
      </c>
      <c r="AE82" s="145">
        <v>0</v>
      </c>
      <c r="AF82" s="145">
        <v>0</v>
      </c>
      <c r="AG82" s="145">
        <v>0</v>
      </c>
      <c r="AH82" s="145">
        <v>16</v>
      </c>
      <c r="AI82" s="145">
        <v>0</v>
      </c>
      <c r="AJ82" s="145">
        <v>0</v>
      </c>
      <c r="AK82" s="145">
        <v>0</v>
      </c>
      <c r="AL82" s="145">
        <v>0</v>
      </c>
      <c r="AM82" s="145">
        <v>0</v>
      </c>
      <c r="AN82" s="145">
        <v>16</v>
      </c>
    </row>
    <row r="83" spans="1:40" ht="15.6" x14ac:dyDescent="0.3">
      <c r="A83" s="1" t="str">
        <f>_xlfn.IFNA(VLOOKUP(C83,'Alle namen en totalen'!B:F,5,FALSE)," ")</f>
        <v>W2-B2</v>
      </c>
      <c r="B83" s="145">
        <v>14194</v>
      </c>
      <c r="C83" s="145">
        <v>229</v>
      </c>
      <c r="D83" s="145" t="s">
        <v>540</v>
      </c>
      <c r="E83" s="145" t="s">
        <v>442</v>
      </c>
      <c r="F83" s="145">
        <v>1</v>
      </c>
      <c r="G83" s="145">
        <v>0</v>
      </c>
      <c r="H83" s="145">
        <v>0</v>
      </c>
      <c r="I83" s="145">
        <v>99</v>
      </c>
      <c r="J83" s="145">
        <v>0</v>
      </c>
      <c r="K83" s="145">
        <v>0</v>
      </c>
      <c r="L83" s="145">
        <v>0</v>
      </c>
      <c r="M83" s="145">
        <v>0</v>
      </c>
      <c r="N83" s="145">
        <v>0</v>
      </c>
      <c r="O83" s="145">
        <v>0</v>
      </c>
      <c r="P83" s="145">
        <v>0</v>
      </c>
      <c r="Q83" s="145">
        <v>0</v>
      </c>
      <c r="R83" s="145">
        <v>0</v>
      </c>
      <c r="S83" s="145">
        <v>0</v>
      </c>
      <c r="T83" s="145">
        <v>0</v>
      </c>
      <c r="U83" s="145">
        <v>0</v>
      </c>
      <c r="V83" s="145">
        <v>16</v>
      </c>
      <c r="W83" s="145">
        <v>0</v>
      </c>
      <c r="X83" s="145">
        <v>0</v>
      </c>
      <c r="Y83" s="145">
        <v>0</v>
      </c>
      <c r="Z83" s="145">
        <v>0</v>
      </c>
      <c r="AA83" s="145">
        <v>0</v>
      </c>
      <c r="AB83" s="145">
        <v>16</v>
      </c>
      <c r="AC83" s="145">
        <v>0</v>
      </c>
      <c r="AD83" s="145">
        <v>0</v>
      </c>
      <c r="AE83" s="145">
        <v>0</v>
      </c>
      <c r="AF83" s="145">
        <v>0</v>
      </c>
      <c r="AG83" s="145">
        <v>0</v>
      </c>
      <c r="AH83" s="145">
        <v>16</v>
      </c>
      <c r="AI83" s="145">
        <v>0</v>
      </c>
      <c r="AJ83" s="145">
        <v>0</v>
      </c>
      <c r="AK83" s="145">
        <v>0</v>
      </c>
      <c r="AL83" s="145">
        <v>0</v>
      </c>
      <c r="AM83" s="145">
        <v>0</v>
      </c>
      <c r="AN83" s="145">
        <v>16</v>
      </c>
    </row>
    <row r="84" spans="1:40" ht="15.6" x14ac:dyDescent="0.3">
      <c r="A84" s="1" t="str">
        <f>_xlfn.IFNA(VLOOKUP(C84,'Alle namen en totalen'!B:F,5,FALSE)," ")</f>
        <v>afm</v>
      </c>
      <c r="B84" s="145">
        <v>14194</v>
      </c>
      <c r="C84" s="145">
        <v>237</v>
      </c>
      <c r="D84" s="145" t="s">
        <v>541</v>
      </c>
      <c r="E84" s="145" t="s">
        <v>442</v>
      </c>
      <c r="F84" s="145">
        <v>1</v>
      </c>
      <c r="G84" s="145">
        <v>0</v>
      </c>
      <c r="H84" s="145">
        <v>0</v>
      </c>
      <c r="I84" s="145">
        <v>99</v>
      </c>
      <c r="J84" s="145">
        <v>0</v>
      </c>
      <c r="K84" s="145">
        <v>0</v>
      </c>
      <c r="L84" s="145">
        <v>0</v>
      </c>
      <c r="M84" s="145">
        <v>0</v>
      </c>
      <c r="N84" s="145">
        <v>0</v>
      </c>
      <c r="O84" s="145">
        <v>0</v>
      </c>
      <c r="P84" s="145">
        <v>0</v>
      </c>
      <c r="Q84" s="145">
        <v>0</v>
      </c>
      <c r="R84" s="145">
        <v>0</v>
      </c>
      <c r="S84" s="145">
        <v>0</v>
      </c>
      <c r="T84" s="145">
        <v>0</v>
      </c>
      <c r="U84" s="145">
        <v>0</v>
      </c>
      <c r="V84" s="145">
        <v>16</v>
      </c>
      <c r="W84" s="145">
        <v>0</v>
      </c>
      <c r="X84" s="145">
        <v>0</v>
      </c>
      <c r="Y84" s="145">
        <v>0</v>
      </c>
      <c r="Z84" s="145">
        <v>0</v>
      </c>
      <c r="AA84" s="145">
        <v>0</v>
      </c>
      <c r="AB84" s="145">
        <v>16</v>
      </c>
      <c r="AC84" s="145">
        <v>0</v>
      </c>
      <c r="AD84" s="145">
        <v>0</v>
      </c>
      <c r="AE84" s="145">
        <v>0</v>
      </c>
      <c r="AF84" s="145">
        <v>0</v>
      </c>
      <c r="AG84" s="145">
        <v>0</v>
      </c>
      <c r="AH84" s="145">
        <v>16</v>
      </c>
      <c r="AI84" s="145">
        <v>0</v>
      </c>
      <c r="AJ84" s="145">
        <v>0</v>
      </c>
      <c r="AK84" s="145">
        <v>0</v>
      </c>
      <c r="AL84" s="145">
        <v>0</v>
      </c>
      <c r="AM84" s="145">
        <v>0</v>
      </c>
      <c r="AN84" s="145">
        <v>16</v>
      </c>
    </row>
    <row r="85" spans="1:40" ht="15.6" x14ac:dyDescent="0.3">
      <c r="A85" s="1" t="str">
        <f>_xlfn.IFNA(VLOOKUP(C85,'Alle namen en totalen'!B:F,5,FALSE)," ")</f>
        <v>W3-B2</v>
      </c>
      <c r="B85" s="145">
        <v>14195</v>
      </c>
      <c r="C85" s="145">
        <v>217</v>
      </c>
      <c r="D85" s="145" t="s">
        <v>542</v>
      </c>
      <c r="E85" s="145" t="s">
        <v>543</v>
      </c>
      <c r="F85" s="145">
        <v>0</v>
      </c>
      <c r="G85" s="145">
        <v>0</v>
      </c>
      <c r="H85" s="145">
        <v>0</v>
      </c>
      <c r="I85" s="145">
        <v>1</v>
      </c>
      <c r="J85" s="145">
        <v>43.95</v>
      </c>
      <c r="K85" s="145">
        <v>2.4</v>
      </c>
      <c r="L85" s="145">
        <v>8.75</v>
      </c>
      <c r="M85" s="145">
        <v>0</v>
      </c>
      <c r="N85" s="145">
        <v>0</v>
      </c>
      <c r="O85" s="145">
        <v>11.15</v>
      </c>
      <c r="P85" s="145">
        <v>0</v>
      </c>
      <c r="Q85" s="145">
        <v>0</v>
      </c>
      <c r="R85" s="145">
        <v>0</v>
      </c>
      <c r="S85" s="145">
        <v>0</v>
      </c>
      <c r="T85" s="145">
        <v>0</v>
      </c>
      <c r="U85" s="145">
        <v>11.15</v>
      </c>
      <c r="V85" s="145">
        <v>4</v>
      </c>
      <c r="W85" s="145">
        <v>3</v>
      </c>
      <c r="X85" s="145">
        <v>7.85</v>
      </c>
      <c r="Y85" s="145">
        <v>0</v>
      </c>
      <c r="Z85" s="145">
        <v>0</v>
      </c>
      <c r="AA85" s="145">
        <v>10.85</v>
      </c>
      <c r="AB85" s="145">
        <v>4</v>
      </c>
      <c r="AC85" s="145">
        <v>3.1</v>
      </c>
      <c r="AD85" s="145">
        <v>7.55</v>
      </c>
      <c r="AE85" s="145">
        <v>0</v>
      </c>
      <c r="AF85" s="145">
        <v>0</v>
      </c>
      <c r="AG85" s="145">
        <v>10.65</v>
      </c>
      <c r="AH85" s="145">
        <v>3</v>
      </c>
      <c r="AI85" s="145">
        <v>3.3</v>
      </c>
      <c r="AJ85" s="145">
        <v>8</v>
      </c>
      <c r="AK85" s="145">
        <v>0</v>
      </c>
      <c r="AL85" s="145">
        <v>0</v>
      </c>
      <c r="AM85" s="145">
        <v>11.3</v>
      </c>
      <c r="AN85" s="145">
        <v>2</v>
      </c>
    </row>
    <row r="86" spans="1:40" ht="15.6" x14ac:dyDescent="0.3">
      <c r="A86" s="1" t="str">
        <f>_xlfn.IFNA(VLOOKUP(C86,'Alle namen en totalen'!B:F,5,FALSE)," ")</f>
        <v>W3-B2</v>
      </c>
      <c r="B86" s="145">
        <v>14195</v>
      </c>
      <c r="C86" s="145">
        <v>314</v>
      </c>
      <c r="D86" s="145" t="s">
        <v>544</v>
      </c>
      <c r="E86" s="145" t="s">
        <v>442</v>
      </c>
      <c r="F86" s="145">
        <v>0</v>
      </c>
      <c r="G86" s="145">
        <v>0</v>
      </c>
      <c r="H86" s="145">
        <v>0</v>
      </c>
      <c r="I86" s="145">
        <v>2</v>
      </c>
      <c r="J86" s="145">
        <v>43.7</v>
      </c>
      <c r="K86" s="145">
        <v>2.4</v>
      </c>
      <c r="L86" s="145">
        <v>7.55</v>
      </c>
      <c r="M86" s="145">
        <v>0</v>
      </c>
      <c r="N86" s="145">
        <v>0</v>
      </c>
      <c r="O86" s="145">
        <v>9.9499999999999993</v>
      </c>
      <c r="P86" s="145">
        <v>0</v>
      </c>
      <c r="Q86" s="145">
        <v>0</v>
      </c>
      <c r="R86" s="145">
        <v>0</v>
      </c>
      <c r="S86" s="145">
        <v>0</v>
      </c>
      <c r="T86" s="145">
        <v>0</v>
      </c>
      <c r="U86" s="145">
        <v>9.9499999999999993</v>
      </c>
      <c r="V86" s="145">
        <v>15</v>
      </c>
      <c r="W86" s="145">
        <v>3</v>
      </c>
      <c r="X86" s="145">
        <v>8</v>
      </c>
      <c r="Y86" s="145">
        <v>0</v>
      </c>
      <c r="Z86" s="145">
        <v>0</v>
      </c>
      <c r="AA86" s="145">
        <v>11</v>
      </c>
      <c r="AB86" s="145">
        <v>2</v>
      </c>
      <c r="AC86" s="145">
        <v>3.4</v>
      </c>
      <c r="AD86" s="145">
        <v>8.1</v>
      </c>
      <c r="AE86" s="145">
        <v>0</v>
      </c>
      <c r="AF86" s="145">
        <v>0</v>
      </c>
      <c r="AG86" s="145">
        <v>11.5</v>
      </c>
      <c r="AH86" s="145">
        <v>1</v>
      </c>
      <c r="AI86" s="145">
        <v>3.2</v>
      </c>
      <c r="AJ86" s="145">
        <v>8.0500000000000007</v>
      </c>
      <c r="AK86" s="145">
        <v>0</v>
      </c>
      <c r="AL86" s="145">
        <v>0</v>
      </c>
      <c r="AM86" s="145">
        <v>11.25</v>
      </c>
      <c r="AN86" s="145">
        <v>3</v>
      </c>
    </row>
    <row r="87" spans="1:40" ht="15.6" x14ac:dyDescent="0.3">
      <c r="A87" s="1" t="str">
        <f>_xlfn.IFNA(VLOOKUP(C87,'Alle namen en totalen'!B:F,5,FALSE)," ")</f>
        <v>W3-B2</v>
      </c>
      <c r="B87" s="145">
        <v>14195</v>
      </c>
      <c r="C87" s="145">
        <v>301</v>
      </c>
      <c r="D87" s="145" t="s">
        <v>545</v>
      </c>
      <c r="E87" s="145" t="s">
        <v>463</v>
      </c>
      <c r="F87" s="145">
        <v>0</v>
      </c>
      <c r="G87" s="145">
        <v>0</v>
      </c>
      <c r="H87" s="145">
        <v>0</v>
      </c>
      <c r="I87" s="145">
        <v>3</v>
      </c>
      <c r="J87" s="145">
        <v>43.65</v>
      </c>
      <c r="K87" s="145">
        <v>2.4</v>
      </c>
      <c r="L87" s="145">
        <v>8.6999999999999993</v>
      </c>
      <c r="M87" s="145">
        <v>0</v>
      </c>
      <c r="N87" s="145">
        <v>0</v>
      </c>
      <c r="O87" s="145">
        <v>11.1</v>
      </c>
      <c r="P87" s="145">
        <v>0</v>
      </c>
      <c r="Q87" s="145">
        <v>0</v>
      </c>
      <c r="R87" s="145">
        <v>0</v>
      </c>
      <c r="S87" s="145">
        <v>0</v>
      </c>
      <c r="T87" s="145">
        <v>0</v>
      </c>
      <c r="U87" s="145">
        <v>11.1</v>
      </c>
      <c r="V87" s="145">
        <v>6</v>
      </c>
      <c r="W87" s="145">
        <v>2.2999999999999998</v>
      </c>
      <c r="X87" s="145">
        <v>8.1</v>
      </c>
      <c r="Y87" s="145">
        <v>0</v>
      </c>
      <c r="Z87" s="145">
        <v>0</v>
      </c>
      <c r="AA87" s="145">
        <v>10.4</v>
      </c>
      <c r="AB87" s="145">
        <v>10</v>
      </c>
      <c r="AC87" s="145">
        <v>2.8</v>
      </c>
      <c r="AD87" s="145">
        <v>8.4</v>
      </c>
      <c r="AE87" s="145">
        <v>0</v>
      </c>
      <c r="AF87" s="145">
        <v>0</v>
      </c>
      <c r="AG87" s="145">
        <v>11.2</v>
      </c>
      <c r="AH87" s="145">
        <v>2</v>
      </c>
      <c r="AI87" s="145">
        <v>3</v>
      </c>
      <c r="AJ87" s="145">
        <v>7.95</v>
      </c>
      <c r="AK87" s="145">
        <v>0</v>
      </c>
      <c r="AL87" s="145">
        <v>0</v>
      </c>
      <c r="AM87" s="145">
        <v>10.95</v>
      </c>
      <c r="AN87" s="145">
        <v>6</v>
      </c>
    </row>
    <row r="88" spans="1:40" ht="15.6" x14ac:dyDescent="0.3">
      <c r="A88" s="1" t="str">
        <f>_xlfn.IFNA(VLOOKUP(C88,'Alle namen en totalen'!B:F,5,FALSE)," ")</f>
        <v>W3-B2</v>
      </c>
      <c r="B88" s="145">
        <v>14195</v>
      </c>
      <c r="C88" s="145">
        <v>302</v>
      </c>
      <c r="D88" s="145" t="s">
        <v>546</v>
      </c>
      <c r="E88" s="145" t="s">
        <v>463</v>
      </c>
      <c r="F88" s="145">
        <v>0</v>
      </c>
      <c r="G88" s="145">
        <v>0</v>
      </c>
      <c r="H88" s="145">
        <v>0</v>
      </c>
      <c r="I88" s="145">
        <v>4</v>
      </c>
      <c r="J88" s="145">
        <v>42.9</v>
      </c>
      <c r="K88" s="145">
        <v>2.4</v>
      </c>
      <c r="L88" s="145">
        <v>8.65</v>
      </c>
      <c r="M88" s="145">
        <v>0</v>
      </c>
      <c r="N88" s="145">
        <v>0</v>
      </c>
      <c r="O88" s="145">
        <v>11.05</v>
      </c>
      <c r="P88" s="145">
        <v>0</v>
      </c>
      <c r="Q88" s="145">
        <v>0</v>
      </c>
      <c r="R88" s="145">
        <v>0</v>
      </c>
      <c r="S88" s="145">
        <v>0</v>
      </c>
      <c r="T88" s="145">
        <v>0</v>
      </c>
      <c r="U88" s="145">
        <v>11.05</v>
      </c>
      <c r="V88" s="145">
        <v>7</v>
      </c>
      <c r="W88" s="145">
        <v>2.2999999999999998</v>
      </c>
      <c r="X88" s="145">
        <v>8.4499999999999993</v>
      </c>
      <c r="Y88" s="145">
        <v>0</v>
      </c>
      <c r="Z88" s="145">
        <v>0</v>
      </c>
      <c r="AA88" s="145">
        <v>10.75</v>
      </c>
      <c r="AB88" s="145">
        <v>5</v>
      </c>
      <c r="AC88" s="145">
        <v>2.9</v>
      </c>
      <c r="AD88" s="145">
        <v>7.5</v>
      </c>
      <c r="AE88" s="145">
        <v>0</v>
      </c>
      <c r="AF88" s="145">
        <v>0</v>
      </c>
      <c r="AG88" s="145">
        <v>10.4</v>
      </c>
      <c r="AH88" s="145">
        <v>5</v>
      </c>
      <c r="AI88" s="145">
        <v>3.2</v>
      </c>
      <c r="AJ88" s="145">
        <v>7.5</v>
      </c>
      <c r="AK88" s="145">
        <v>0</v>
      </c>
      <c r="AL88" s="145">
        <v>0</v>
      </c>
      <c r="AM88" s="145">
        <v>10.7</v>
      </c>
      <c r="AN88" s="145">
        <v>10</v>
      </c>
    </row>
    <row r="89" spans="1:40" ht="15.6" x14ac:dyDescent="0.3">
      <c r="A89" s="1" t="str">
        <f>_xlfn.IFNA(VLOOKUP(C89,'Alle namen en totalen'!B:F,5,FALSE)," ")</f>
        <v>W3-B2</v>
      </c>
      <c r="B89" s="145">
        <v>14195</v>
      </c>
      <c r="C89" s="145">
        <v>311</v>
      </c>
      <c r="D89" s="145" t="s">
        <v>547</v>
      </c>
      <c r="E89" s="145" t="s">
        <v>465</v>
      </c>
      <c r="F89" s="145">
        <v>0</v>
      </c>
      <c r="G89" s="145">
        <v>0</v>
      </c>
      <c r="H89" s="145">
        <v>0</v>
      </c>
      <c r="I89" s="145">
        <v>5</v>
      </c>
      <c r="J89" s="145">
        <v>42.7</v>
      </c>
      <c r="K89" s="145">
        <v>2.4</v>
      </c>
      <c r="L89" s="145">
        <v>8.75</v>
      </c>
      <c r="M89" s="145">
        <v>0</v>
      </c>
      <c r="N89" s="145">
        <v>0</v>
      </c>
      <c r="O89" s="145">
        <v>11.15</v>
      </c>
      <c r="P89" s="145">
        <v>0</v>
      </c>
      <c r="Q89" s="145">
        <v>0</v>
      </c>
      <c r="R89" s="145">
        <v>0</v>
      </c>
      <c r="S89" s="145">
        <v>0</v>
      </c>
      <c r="T89" s="145">
        <v>0</v>
      </c>
      <c r="U89" s="145">
        <v>11.15</v>
      </c>
      <c r="V89" s="145">
        <v>4</v>
      </c>
      <c r="W89" s="145">
        <v>2.8</v>
      </c>
      <c r="X89" s="145">
        <v>8.1999999999999993</v>
      </c>
      <c r="Y89" s="145">
        <v>0</v>
      </c>
      <c r="Z89" s="145">
        <v>0</v>
      </c>
      <c r="AA89" s="145">
        <v>11</v>
      </c>
      <c r="AB89" s="145">
        <v>2</v>
      </c>
      <c r="AC89" s="145">
        <v>2.2000000000000002</v>
      </c>
      <c r="AD89" s="145">
        <v>7.2</v>
      </c>
      <c r="AE89" s="145">
        <v>0</v>
      </c>
      <c r="AF89" s="145">
        <v>0</v>
      </c>
      <c r="AG89" s="145">
        <v>9.4</v>
      </c>
      <c r="AH89" s="145">
        <v>14</v>
      </c>
      <c r="AI89" s="145">
        <v>3</v>
      </c>
      <c r="AJ89" s="145">
        <v>8.15</v>
      </c>
      <c r="AK89" s="145">
        <v>0</v>
      </c>
      <c r="AL89" s="145">
        <v>0</v>
      </c>
      <c r="AM89" s="145">
        <v>11.15</v>
      </c>
      <c r="AN89" s="145">
        <v>4</v>
      </c>
    </row>
    <row r="90" spans="1:40" ht="15.6" x14ac:dyDescent="0.3">
      <c r="A90" s="1" t="str">
        <f>_xlfn.IFNA(VLOOKUP(C90,'Alle namen en totalen'!B:F,5,FALSE)," ")</f>
        <v>W3-B2</v>
      </c>
      <c r="B90" s="145">
        <v>14195</v>
      </c>
      <c r="C90" s="145">
        <v>309</v>
      </c>
      <c r="D90" s="145" t="s">
        <v>548</v>
      </c>
      <c r="E90" s="145" t="s">
        <v>447</v>
      </c>
      <c r="F90" s="145">
        <v>0</v>
      </c>
      <c r="G90" s="145">
        <v>0</v>
      </c>
      <c r="H90" s="145">
        <v>0</v>
      </c>
      <c r="I90" s="145">
        <v>5</v>
      </c>
      <c r="J90" s="145">
        <v>42.7</v>
      </c>
      <c r="K90" s="145">
        <v>2.4</v>
      </c>
      <c r="L90" s="145">
        <v>8.9</v>
      </c>
      <c r="M90" s="145">
        <v>0</v>
      </c>
      <c r="N90" s="145">
        <v>0</v>
      </c>
      <c r="O90" s="145">
        <v>11.3</v>
      </c>
      <c r="P90" s="145">
        <v>0</v>
      </c>
      <c r="Q90" s="145">
        <v>0</v>
      </c>
      <c r="R90" s="145">
        <v>0</v>
      </c>
      <c r="S90" s="145">
        <v>0</v>
      </c>
      <c r="T90" s="145">
        <v>0</v>
      </c>
      <c r="U90" s="145">
        <v>11.3</v>
      </c>
      <c r="V90" s="145">
        <v>2</v>
      </c>
      <c r="W90" s="145">
        <v>2.8</v>
      </c>
      <c r="X90" s="145">
        <v>7.85</v>
      </c>
      <c r="Y90" s="145">
        <v>0</v>
      </c>
      <c r="Z90" s="145">
        <v>0</v>
      </c>
      <c r="AA90" s="145">
        <v>10.65</v>
      </c>
      <c r="AB90" s="145">
        <v>8</v>
      </c>
      <c r="AC90" s="145">
        <v>3</v>
      </c>
      <c r="AD90" s="145">
        <v>6.8</v>
      </c>
      <c r="AE90" s="145">
        <v>0.1</v>
      </c>
      <c r="AF90" s="145">
        <v>0</v>
      </c>
      <c r="AG90" s="145">
        <v>9.6999999999999993</v>
      </c>
      <c r="AH90" s="145">
        <v>13</v>
      </c>
      <c r="AI90" s="145">
        <v>3.3</v>
      </c>
      <c r="AJ90" s="145">
        <v>7.75</v>
      </c>
      <c r="AK90" s="145">
        <v>0</v>
      </c>
      <c r="AL90" s="145">
        <v>0</v>
      </c>
      <c r="AM90" s="145">
        <v>11.05</v>
      </c>
      <c r="AN90" s="145">
        <v>5</v>
      </c>
    </row>
    <row r="91" spans="1:40" ht="15.6" x14ac:dyDescent="0.3">
      <c r="A91" s="1" t="str">
        <f>_xlfn.IFNA(VLOOKUP(C91,'Alle namen en totalen'!B:F,5,FALSE)," ")</f>
        <v>W3-B2</v>
      </c>
      <c r="B91" s="145">
        <v>14195</v>
      </c>
      <c r="C91" s="145">
        <v>224</v>
      </c>
      <c r="D91" s="145" t="s">
        <v>549</v>
      </c>
      <c r="E91" s="145" t="s">
        <v>550</v>
      </c>
      <c r="F91" s="145">
        <v>0</v>
      </c>
      <c r="G91" s="145">
        <v>0</v>
      </c>
      <c r="H91" s="145">
        <v>0</v>
      </c>
      <c r="I91" s="145">
        <v>7</v>
      </c>
      <c r="J91" s="145">
        <v>42.25</v>
      </c>
      <c r="K91" s="145">
        <v>2.4</v>
      </c>
      <c r="L91" s="145">
        <v>8.6</v>
      </c>
      <c r="M91" s="145">
        <v>0</v>
      </c>
      <c r="N91" s="145">
        <v>0</v>
      </c>
      <c r="O91" s="145">
        <v>11</v>
      </c>
      <c r="P91" s="145">
        <v>0</v>
      </c>
      <c r="Q91" s="145">
        <v>0</v>
      </c>
      <c r="R91" s="145">
        <v>0</v>
      </c>
      <c r="S91" s="145">
        <v>0</v>
      </c>
      <c r="T91" s="145">
        <v>0</v>
      </c>
      <c r="U91" s="145">
        <v>11</v>
      </c>
      <c r="V91" s="145">
        <v>8</v>
      </c>
      <c r="W91" s="145">
        <v>2.4</v>
      </c>
      <c r="X91" s="145">
        <v>7.7</v>
      </c>
      <c r="Y91" s="145">
        <v>0</v>
      </c>
      <c r="Z91" s="145">
        <v>0</v>
      </c>
      <c r="AA91" s="145">
        <v>10.1</v>
      </c>
      <c r="AB91" s="145">
        <v>13</v>
      </c>
      <c r="AC91" s="145">
        <v>2.5</v>
      </c>
      <c r="AD91" s="145">
        <v>7.7</v>
      </c>
      <c r="AE91" s="145">
        <v>0</v>
      </c>
      <c r="AF91" s="145">
        <v>0</v>
      </c>
      <c r="AG91" s="145">
        <v>10.199999999999999</v>
      </c>
      <c r="AH91" s="145">
        <v>10</v>
      </c>
      <c r="AI91" s="145">
        <v>3.3</v>
      </c>
      <c r="AJ91" s="145">
        <v>7.65</v>
      </c>
      <c r="AK91" s="145">
        <v>0</v>
      </c>
      <c r="AL91" s="145">
        <v>0</v>
      </c>
      <c r="AM91" s="145">
        <v>10.95</v>
      </c>
      <c r="AN91" s="145">
        <v>6</v>
      </c>
    </row>
    <row r="92" spans="1:40" ht="15.6" x14ac:dyDescent="0.3">
      <c r="A92" s="1" t="str">
        <f>_xlfn.IFNA(VLOOKUP(C92,'Alle namen en totalen'!B:F,5,FALSE)," ")</f>
        <v>W3-B2</v>
      </c>
      <c r="B92" s="145">
        <v>14195</v>
      </c>
      <c r="C92" s="145">
        <v>223</v>
      </c>
      <c r="D92" s="145" t="s">
        <v>551</v>
      </c>
      <c r="E92" s="145" t="s">
        <v>550</v>
      </c>
      <c r="F92" s="145">
        <v>0</v>
      </c>
      <c r="G92" s="145">
        <v>0</v>
      </c>
      <c r="H92" s="145">
        <v>0</v>
      </c>
      <c r="I92" s="145">
        <v>8</v>
      </c>
      <c r="J92" s="145">
        <v>42.15</v>
      </c>
      <c r="K92" s="145">
        <v>2.4</v>
      </c>
      <c r="L92" s="145">
        <v>8.5</v>
      </c>
      <c r="M92" s="145">
        <v>0</v>
      </c>
      <c r="N92" s="145">
        <v>0</v>
      </c>
      <c r="O92" s="145">
        <v>10.9</v>
      </c>
      <c r="P92" s="145">
        <v>0</v>
      </c>
      <c r="Q92" s="145">
        <v>0</v>
      </c>
      <c r="R92" s="145">
        <v>0</v>
      </c>
      <c r="S92" s="145">
        <v>0</v>
      </c>
      <c r="T92" s="145">
        <v>0</v>
      </c>
      <c r="U92" s="145">
        <v>10.9</v>
      </c>
      <c r="V92" s="145">
        <v>9</v>
      </c>
      <c r="W92" s="145">
        <v>2.8</v>
      </c>
      <c r="X92" s="145">
        <v>6.75</v>
      </c>
      <c r="Y92" s="145">
        <v>0</v>
      </c>
      <c r="Z92" s="145">
        <v>0</v>
      </c>
      <c r="AA92" s="145">
        <v>9.5500000000000007</v>
      </c>
      <c r="AB92" s="145">
        <v>15</v>
      </c>
      <c r="AC92" s="145">
        <v>3</v>
      </c>
      <c r="AD92" s="145">
        <v>7.3</v>
      </c>
      <c r="AE92" s="145">
        <v>0</v>
      </c>
      <c r="AF92" s="145">
        <v>0</v>
      </c>
      <c r="AG92" s="145">
        <v>10.3</v>
      </c>
      <c r="AH92" s="145">
        <v>7</v>
      </c>
      <c r="AI92" s="145">
        <v>3.1</v>
      </c>
      <c r="AJ92" s="145">
        <v>8.3000000000000007</v>
      </c>
      <c r="AK92" s="145">
        <v>0</v>
      </c>
      <c r="AL92" s="145">
        <v>0</v>
      </c>
      <c r="AM92" s="145">
        <v>11.4</v>
      </c>
      <c r="AN92" s="145">
        <v>1</v>
      </c>
    </row>
    <row r="93" spans="1:40" ht="15.6" x14ac:dyDescent="0.3">
      <c r="A93" s="1" t="str">
        <f>_xlfn.IFNA(VLOOKUP(C93,'Alle namen en totalen'!B:F,5,FALSE)," ")</f>
        <v>W3-B2</v>
      </c>
      <c r="B93" s="145">
        <v>14195</v>
      </c>
      <c r="C93" s="145">
        <v>215</v>
      </c>
      <c r="D93" s="145" t="s">
        <v>552</v>
      </c>
      <c r="E93" s="145" t="s">
        <v>543</v>
      </c>
      <c r="F93" s="145">
        <v>0</v>
      </c>
      <c r="G93" s="145">
        <v>0</v>
      </c>
      <c r="H93" s="145">
        <v>0</v>
      </c>
      <c r="I93" s="145">
        <v>9</v>
      </c>
      <c r="J93" s="145">
        <v>41.95</v>
      </c>
      <c r="K93" s="145">
        <v>2.4</v>
      </c>
      <c r="L93" s="145">
        <v>8.35</v>
      </c>
      <c r="M93" s="145">
        <v>0</v>
      </c>
      <c r="N93" s="145">
        <v>0</v>
      </c>
      <c r="O93" s="145">
        <v>10.75</v>
      </c>
      <c r="P93" s="145">
        <v>0</v>
      </c>
      <c r="Q93" s="145">
        <v>0</v>
      </c>
      <c r="R93" s="145">
        <v>0</v>
      </c>
      <c r="S93" s="145">
        <v>0</v>
      </c>
      <c r="T93" s="145">
        <v>0</v>
      </c>
      <c r="U93" s="145">
        <v>10.75</v>
      </c>
      <c r="V93" s="145">
        <v>12</v>
      </c>
      <c r="W93" s="145">
        <v>2.8</v>
      </c>
      <c r="X93" s="145">
        <v>7.55</v>
      </c>
      <c r="Y93" s="145">
        <v>0</v>
      </c>
      <c r="Z93" s="145">
        <v>0</v>
      </c>
      <c r="AA93" s="145">
        <v>10.35</v>
      </c>
      <c r="AB93" s="145">
        <v>11</v>
      </c>
      <c r="AC93" s="145">
        <v>2.8</v>
      </c>
      <c r="AD93" s="145">
        <v>7.45</v>
      </c>
      <c r="AE93" s="145">
        <v>0</v>
      </c>
      <c r="AF93" s="145">
        <v>0</v>
      </c>
      <c r="AG93" s="145">
        <v>10.25</v>
      </c>
      <c r="AH93" s="145">
        <v>8</v>
      </c>
      <c r="AI93" s="145">
        <v>3.1</v>
      </c>
      <c r="AJ93" s="145">
        <v>7.5</v>
      </c>
      <c r="AK93" s="145">
        <v>0</v>
      </c>
      <c r="AL93" s="145">
        <v>0</v>
      </c>
      <c r="AM93" s="145">
        <v>10.6</v>
      </c>
      <c r="AN93" s="145">
        <v>11</v>
      </c>
    </row>
    <row r="94" spans="1:40" ht="15.6" x14ac:dyDescent="0.3">
      <c r="A94" s="1" t="str">
        <f>_xlfn.IFNA(VLOOKUP(C94,'Alle namen en totalen'!B:F,5,FALSE)," ")</f>
        <v>W3-B2</v>
      </c>
      <c r="B94" s="145">
        <v>14195</v>
      </c>
      <c r="C94" s="145">
        <v>306</v>
      </c>
      <c r="D94" s="145" t="s">
        <v>553</v>
      </c>
      <c r="E94" s="145" t="s">
        <v>447</v>
      </c>
      <c r="F94" s="145">
        <v>0</v>
      </c>
      <c r="G94" s="145">
        <v>0</v>
      </c>
      <c r="H94" s="145">
        <v>0</v>
      </c>
      <c r="I94" s="145">
        <v>9</v>
      </c>
      <c r="J94" s="145">
        <v>41.95</v>
      </c>
      <c r="K94" s="145">
        <v>2.4</v>
      </c>
      <c r="L94" s="145">
        <v>8.4</v>
      </c>
      <c r="M94" s="145">
        <v>0</v>
      </c>
      <c r="N94" s="145">
        <v>0</v>
      </c>
      <c r="O94" s="145">
        <v>10.8</v>
      </c>
      <c r="P94" s="145">
        <v>2.4</v>
      </c>
      <c r="Q94" s="145">
        <v>8.4</v>
      </c>
      <c r="R94" s="145">
        <v>0</v>
      </c>
      <c r="S94" s="145">
        <v>0</v>
      </c>
      <c r="T94" s="145">
        <v>10.8</v>
      </c>
      <c r="U94" s="145">
        <v>10.8</v>
      </c>
      <c r="V94" s="145">
        <v>10</v>
      </c>
      <c r="W94" s="145">
        <v>3</v>
      </c>
      <c r="X94" s="145">
        <v>7.75</v>
      </c>
      <c r="Y94" s="145">
        <v>0</v>
      </c>
      <c r="Z94" s="145">
        <v>0</v>
      </c>
      <c r="AA94" s="145">
        <v>10.75</v>
      </c>
      <c r="AB94" s="145">
        <v>5</v>
      </c>
      <c r="AC94" s="145">
        <v>2.8</v>
      </c>
      <c r="AD94" s="145">
        <v>7.05</v>
      </c>
      <c r="AE94" s="145">
        <v>0</v>
      </c>
      <c r="AF94" s="145">
        <v>0</v>
      </c>
      <c r="AG94" s="145">
        <v>9.85</v>
      </c>
      <c r="AH94" s="145">
        <v>11</v>
      </c>
      <c r="AI94" s="145">
        <v>2.8</v>
      </c>
      <c r="AJ94" s="145">
        <v>7.75</v>
      </c>
      <c r="AK94" s="145">
        <v>0</v>
      </c>
      <c r="AL94" s="145">
        <v>0</v>
      </c>
      <c r="AM94" s="145">
        <v>10.55</v>
      </c>
      <c r="AN94" s="145">
        <v>12</v>
      </c>
    </row>
    <row r="95" spans="1:40" ht="15.6" x14ac:dyDescent="0.3">
      <c r="A95" s="1" t="str">
        <f>_xlfn.IFNA(VLOOKUP(C95,'Alle namen en totalen'!B:F,5,FALSE)," ")</f>
        <v>W3-B2</v>
      </c>
      <c r="B95" s="145">
        <v>14195</v>
      </c>
      <c r="C95" s="145">
        <v>312</v>
      </c>
      <c r="D95" s="145" t="s">
        <v>554</v>
      </c>
      <c r="E95" s="145" t="s">
        <v>465</v>
      </c>
      <c r="F95" s="145">
        <v>0</v>
      </c>
      <c r="G95" s="145">
        <v>0</v>
      </c>
      <c r="H95" s="145">
        <v>0</v>
      </c>
      <c r="I95" s="145">
        <v>11</v>
      </c>
      <c r="J95" s="145">
        <v>41.6</v>
      </c>
      <c r="K95" s="145">
        <v>2.4</v>
      </c>
      <c r="L95" s="145">
        <v>9.15</v>
      </c>
      <c r="M95" s="145">
        <v>0</v>
      </c>
      <c r="N95" s="145">
        <v>0</v>
      </c>
      <c r="O95" s="145">
        <v>11.55</v>
      </c>
      <c r="P95" s="145">
        <v>0</v>
      </c>
      <c r="Q95" s="145">
        <v>0</v>
      </c>
      <c r="R95" s="145">
        <v>0</v>
      </c>
      <c r="S95" s="145">
        <v>0</v>
      </c>
      <c r="T95" s="145">
        <v>0</v>
      </c>
      <c r="U95" s="145">
        <v>11.55</v>
      </c>
      <c r="V95" s="145">
        <v>1</v>
      </c>
      <c r="W95" s="145">
        <v>2.8</v>
      </c>
      <c r="X95" s="145">
        <v>8.65</v>
      </c>
      <c r="Y95" s="145">
        <v>0</v>
      </c>
      <c r="Z95" s="145">
        <v>0</v>
      </c>
      <c r="AA95" s="145">
        <v>11.45</v>
      </c>
      <c r="AB95" s="145">
        <v>1</v>
      </c>
      <c r="AC95" s="145">
        <v>2.2000000000000002</v>
      </c>
      <c r="AD95" s="145">
        <v>5.5</v>
      </c>
      <c r="AE95" s="145">
        <v>0</v>
      </c>
      <c r="AF95" s="145">
        <v>0</v>
      </c>
      <c r="AG95" s="145">
        <v>7.7</v>
      </c>
      <c r="AH95" s="145">
        <v>19</v>
      </c>
      <c r="AI95" s="145">
        <v>3</v>
      </c>
      <c r="AJ95" s="145">
        <v>7.9</v>
      </c>
      <c r="AK95" s="145">
        <v>0</v>
      </c>
      <c r="AL95" s="145">
        <v>0</v>
      </c>
      <c r="AM95" s="145">
        <v>10.9</v>
      </c>
      <c r="AN95" s="145">
        <v>8</v>
      </c>
    </row>
    <row r="96" spans="1:40" ht="15.6" x14ac:dyDescent="0.3">
      <c r="A96" s="1" t="str">
        <f>_xlfn.IFNA(VLOOKUP(C96,'Alle namen en totalen'!B:F,5,FALSE)," ")</f>
        <v>W3-B2</v>
      </c>
      <c r="B96" s="145">
        <v>14195</v>
      </c>
      <c r="C96" s="145">
        <v>216</v>
      </c>
      <c r="D96" s="145" t="s">
        <v>555</v>
      </c>
      <c r="E96" s="145" t="s">
        <v>543</v>
      </c>
      <c r="F96" s="145">
        <v>0</v>
      </c>
      <c r="G96" s="145">
        <v>0</v>
      </c>
      <c r="H96" s="145">
        <v>0</v>
      </c>
      <c r="I96" s="145">
        <v>12</v>
      </c>
      <c r="J96" s="145">
        <v>41.25</v>
      </c>
      <c r="K96" s="145">
        <v>1.6</v>
      </c>
      <c r="L96" s="145">
        <v>8.35</v>
      </c>
      <c r="M96" s="145">
        <v>0</v>
      </c>
      <c r="N96" s="145">
        <v>0</v>
      </c>
      <c r="O96" s="145">
        <v>9.9499999999999993</v>
      </c>
      <c r="P96" s="145">
        <v>0</v>
      </c>
      <c r="Q96" s="145">
        <v>0</v>
      </c>
      <c r="R96" s="145">
        <v>0</v>
      </c>
      <c r="S96" s="145">
        <v>0</v>
      </c>
      <c r="T96" s="145">
        <v>0</v>
      </c>
      <c r="U96" s="145">
        <v>9.9499999999999993</v>
      </c>
      <c r="V96" s="145">
        <v>15</v>
      </c>
      <c r="W96" s="145">
        <v>2.9</v>
      </c>
      <c r="X96" s="145">
        <v>7.8</v>
      </c>
      <c r="Y96" s="145">
        <v>0</v>
      </c>
      <c r="Z96" s="145">
        <v>0</v>
      </c>
      <c r="AA96" s="145">
        <v>10.7</v>
      </c>
      <c r="AB96" s="145">
        <v>7</v>
      </c>
      <c r="AC96" s="145">
        <v>2.9</v>
      </c>
      <c r="AD96" s="145">
        <v>7.65</v>
      </c>
      <c r="AE96" s="145">
        <v>0</v>
      </c>
      <c r="AF96" s="145">
        <v>0</v>
      </c>
      <c r="AG96" s="145">
        <v>10.55</v>
      </c>
      <c r="AH96" s="145">
        <v>4</v>
      </c>
      <c r="AI96" s="145">
        <v>2.9</v>
      </c>
      <c r="AJ96" s="145">
        <v>7.15</v>
      </c>
      <c r="AK96" s="145">
        <v>0</v>
      </c>
      <c r="AL96" s="145">
        <v>0</v>
      </c>
      <c r="AM96" s="145">
        <v>10.050000000000001</v>
      </c>
      <c r="AN96" s="145">
        <v>16</v>
      </c>
    </row>
    <row r="97" spans="1:40" ht="15.6" x14ac:dyDescent="0.3">
      <c r="A97" s="1" t="str">
        <f>_xlfn.IFNA(VLOOKUP(C97,'Alle namen en totalen'!B:F,5,FALSE)," ")</f>
        <v>W3-B2</v>
      </c>
      <c r="B97" s="145">
        <v>14195</v>
      </c>
      <c r="C97" s="145">
        <v>300</v>
      </c>
      <c r="D97" s="145" t="s">
        <v>556</v>
      </c>
      <c r="E97" s="145" t="s">
        <v>557</v>
      </c>
      <c r="F97" s="145">
        <v>0</v>
      </c>
      <c r="G97" s="145">
        <v>0</v>
      </c>
      <c r="H97" s="145">
        <v>0</v>
      </c>
      <c r="I97" s="145">
        <v>13</v>
      </c>
      <c r="J97" s="145">
        <v>40.65</v>
      </c>
      <c r="K97" s="145">
        <v>2.4</v>
      </c>
      <c r="L97" s="145">
        <v>8.3000000000000007</v>
      </c>
      <c r="M97" s="145">
        <v>0</v>
      </c>
      <c r="N97" s="145">
        <v>0</v>
      </c>
      <c r="O97" s="145">
        <v>10.7</v>
      </c>
      <c r="P97" s="145">
        <v>0</v>
      </c>
      <c r="Q97" s="145">
        <v>0</v>
      </c>
      <c r="R97" s="145">
        <v>0</v>
      </c>
      <c r="S97" s="145">
        <v>0</v>
      </c>
      <c r="T97" s="145">
        <v>0</v>
      </c>
      <c r="U97" s="145">
        <v>10.7</v>
      </c>
      <c r="V97" s="145">
        <v>13</v>
      </c>
      <c r="W97" s="145">
        <v>2.2999999999999998</v>
      </c>
      <c r="X97" s="145">
        <v>8.1999999999999993</v>
      </c>
      <c r="Y97" s="145">
        <v>0</v>
      </c>
      <c r="Z97" s="145">
        <v>0</v>
      </c>
      <c r="AA97" s="145">
        <v>10.5</v>
      </c>
      <c r="AB97" s="145">
        <v>9</v>
      </c>
      <c r="AC97" s="145">
        <v>1.6</v>
      </c>
      <c r="AD97" s="145">
        <v>7.55</v>
      </c>
      <c r="AE97" s="145">
        <v>0</v>
      </c>
      <c r="AF97" s="145">
        <v>0</v>
      </c>
      <c r="AG97" s="145">
        <v>9.15</v>
      </c>
      <c r="AH97" s="145">
        <v>16</v>
      </c>
      <c r="AI97" s="145">
        <v>2.4</v>
      </c>
      <c r="AJ97" s="145">
        <v>7.9</v>
      </c>
      <c r="AK97" s="145">
        <v>0</v>
      </c>
      <c r="AL97" s="145">
        <v>0</v>
      </c>
      <c r="AM97" s="145">
        <v>10.3</v>
      </c>
      <c r="AN97" s="145">
        <v>14</v>
      </c>
    </row>
    <row r="98" spans="1:40" ht="15.6" x14ac:dyDescent="0.3">
      <c r="A98" s="1" t="str">
        <f>_xlfn.IFNA(VLOOKUP(C98,'Alle namen en totalen'!B:F,5,FALSE)," ")</f>
        <v>W3-B2</v>
      </c>
      <c r="B98" s="145">
        <v>14195</v>
      </c>
      <c r="C98" s="145">
        <v>213</v>
      </c>
      <c r="D98" s="145" t="s">
        <v>558</v>
      </c>
      <c r="E98" s="145" t="s">
        <v>543</v>
      </c>
      <c r="F98" s="145">
        <v>0</v>
      </c>
      <c r="G98" s="145">
        <v>0</v>
      </c>
      <c r="H98" s="145">
        <v>0</v>
      </c>
      <c r="I98" s="145">
        <v>14</v>
      </c>
      <c r="J98" s="145">
        <v>39.799999999999997</v>
      </c>
      <c r="K98" s="145">
        <v>2.4</v>
      </c>
      <c r="L98" s="145">
        <v>8.4</v>
      </c>
      <c r="M98" s="145">
        <v>0</v>
      </c>
      <c r="N98" s="145">
        <v>0</v>
      </c>
      <c r="O98" s="145">
        <v>10.8</v>
      </c>
      <c r="P98" s="145">
        <v>0</v>
      </c>
      <c r="Q98" s="145">
        <v>0</v>
      </c>
      <c r="R98" s="145">
        <v>0</v>
      </c>
      <c r="S98" s="145">
        <v>0</v>
      </c>
      <c r="T98" s="145">
        <v>0</v>
      </c>
      <c r="U98" s="145">
        <v>10.8</v>
      </c>
      <c r="V98" s="145">
        <v>10</v>
      </c>
      <c r="W98" s="145">
        <v>2.2999999999999998</v>
      </c>
      <c r="X98" s="145">
        <v>7.15</v>
      </c>
      <c r="Y98" s="145">
        <v>0</v>
      </c>
      <c r="Z98" s="145">
        <v>0</v>
      </c>
      <c r="AA98" s="145">
        <v>9.4499999999999993</v>
      </c>
      <c r="AB98" s="145">
        <v>16</v>
      </c>
      <c r="AC98" s="145">
        <v>3</v>
      </c>
      <c r="AD98" s="145">
        <v>6.35</v>
      </c>
      <c r="AE98" s="145">
        <v>0</v>
      </c>
      <c r="AF98" s="145">
        <v>0</v>
      </c>
      <c r="AG98" s="145">
        <v>9.35</v>
      </c>
      <c r="AH98" s="145">
        <v>15</v>
      </c>
      <c r="AI98" s="145">
        <v>3</v>
      </c>
      <c r="AJ98" s="145">
        <v>7.2</v>
      </c>
      <c r="AK98" s="145">
        <v>0</v>
      </c>
      <c r="AL98" s="145">
        <v>0</v>
      </c>
      <c r="AM98" s="145">
        <v>10.199999999999999</v>
      </c>
      <c r="AN98" s="145">
        <v>15</v>
      </c>
    </row>
    <row r="99" spans="1:40" ht="15.6" x14ac:dyDescent="0.3">
      <c r="A99" s="1" t="str">
        <f>_xlfn.IFNA(VLOOKUP(C99,'Alle namen en totalen'!B:F,5,FALSE)," ")</f>
        <v>W3-B2</v>
      </c>
      <c r="B99" s="145">
        <v>14195</v>
      </c>
      <c r="C99" s="145">
        <v>315</v>
      </c>
      <c r="D99" s="145" t="s">
        <v>559</v>
      </c>
      <c r="E99" s="145" t="s">
        <v>442</v>
      </c>
      <c r="F99" s="145">
        <v>0</v>
      </c>
      <c r="G99" s="145">
        <v>0</v>
      </c>
      <c r="H99" s="145">
        <v>0</v>
      </c>
      <c r="I99" s="145">
        <v>15</v>
      </c>
      <c r="J99" s="145">
        <v>39.450000000000003</v>
      </c>
      <c r="K99" s="145">
        <v>2.4</v>
      </c>
      <c r="L99" s="145">
        <v>8.15</v>
      </c>
      <c r="M99" s="145">
        <v>0</v>
      </c>
      <c r="N99" s="145">
        <v>0</v>
      </c>
      <c r="O99" s="145">
        <v>10.55</v>
      </c>
      <c r="P99" s="145">
        <v>0</v>
      </c>
      <c r="Q99" s="145">
        <v>0</v>
      </c>
      <c r="R99" s="145">
        <v>0</v>
      </c>
      <c r="S99" s="145">
        <v>0</v>
      </c>
      <c r="T99" s="145">
        <v>0</v>
      </c>
      <c r="U99" s="145">
        <v>10.55</v>
      </c>
      <c r="V99" s="145">
        <v>14</v>
      </c>
      <c r="W99" s="145">
        <v>2.4</v>
      </c>
      <c r="X99" s="145">
        <v>6.75</v>
      </c>
      <c r="Y99" s="145">
        <v>0</v>
      </c>
      <c r="Z99" s="145">
        <v>0</v>
      </c>
      <c r="AA99" s="145">
        <v>9.15</v>
      </c>
      <c r="AB99" s="145">
        <v>18</v>
      </c>
      <c r="AC99" s="145">
        <v>2.8</v>
      </c>
      <c r="AD99" s="145">
        <v>7.45</v>
      </c>
      <c r="AE99" s="145">
        <v>0</v>
      </c>
      <c r="AF99" s="145">
        <v>0</v>
      </c>
      <c r="AG99" s="145">
        <v>10.25</v>
      </c>
      <c r="AH99" s="145">
        <v>8</v>
      </c>
      <c r="AI99" s="145">
        <v>2.9</v>
      </c>
      <c r="AJ99" s="145">
        <v>6.6</v>
      </c>
      <c r="AK99" s="145">
        <v>0</v>
      </c>
      <c r="AL99" s="145">
        <v>0</v>
      </c>
      <c r="AM99" s="145">
        <v>9.5</v>
      </c>
      <c r="AN99" s="145">
        <v>18</v>
      </c>
    </row>
    <row r="100" spans="1:40" ht="15.6" x14ac:dyDescent="0.3">
      <c r="A100" s="1" t="str">
        <f>_xlfn.IFNA(VLOOKUP(C100,'Alle namen en totalen'!B:F,5,FALSE)," ")</f>
        <v>W3-B2</v>
      </c>
      <c r="B100" s="145">
        <v>14195</v>
      </c>
      <c r="C100" s="145">
        <v>308</v>
      </c>
      <c r="D100" s="145" t="s">
        <v>560</v>
      </c>
      <c r="E100" s="145" t="s">
        <v>447</v>
      </c>
      <c r="F100" s="145">
        <v>0</v>
      </c>
      <c r="G100" s="145">
        <v>0</v>
      </c>
      <c r="H100" s="145">
        <v>0</v>
      </c>
      <c r="I100" s="145">
        <v>16</v>
      </c>
      <c r="J100" s="145">
        <v>39.15</v>
      </c>
      <c r="K100" s="145">
        <v>2.4</v>
      </c>
      <c r="L100" s="145">
        <v>8.85</v>
      </c>
      <c r="M100" s="145">
        <v>0</v>
      </c>
      <c r="N100" s="145">
        <v>0</v>
      </c>
      <c r="O100" s="145">
        <v>11.25</v>
      </c>
      <c r="P100" s="145">
        <v>0</v>
      </c>
      <c r="Q100" s="145">
        <v>0</v>
      </c>
      <c r="R100" s="145">
        <v>0</v>
      </c>
      <c r="S100" s="145">
        <v>0</v>
      </c>
      <c r="T100" s="145">
        <v>0</v>
      </c>
      <c r="U100" s="145">
        <v>11.25</v>
      </c>
      <c r="V100" s="145">
        <v>3</v>
      </c>
      <c r="W100" s="145">
        <v>2.9</v>
      </c>
      <c r="X100" s="145">
        <v>7.35</v>
      </c>
      <c r="Y100" s="145">
        <v>0</v>
      </c>
      <c r="Z100" s="145">
        <v>0</v>
      </c>
      <c r="AA100" s="145">
        <v>10.25</v>
      </c>
      <c r="AB100" s="145">
        <v>12</v>
      </c>
      <c r="AC100" s="145">
        <v>2.9</v>
      </c>
      <c r="AD100" s="145">
        <v>4.9000000000000004</v>
      </c>
      <c r="AE100" s="145">
        <v>0</v>
      </c>
      <c r="AF100" s="145">
        <v>0</v>
      </c>
      <c r="AG100" s="145">
        <v>7.8</v>
      </c>
      <c r="AH100" s="145">
        <v>18</v>
      </c>
      <c r="AI100" s="145">
        <v>3.2</v>
      </c>
      <c r="AJ100" s="145">
        <v>6.65</v>
      </c>
      <c r="AK100" s="145">
        <v>0</v>
      </c>
      <c r="AL100" s="145">
        <v>0</v>
      </c>
      <c r="AM100" s="145">
        <v>9.85</v>
      </c>
      <c r="AN100" s="145">
        <v>17</v>
      </c>
    </row>
    <row r="101" spans="1:40" ht="15.6" x14ac:dyDescent="0.3">
      <c r="A101" s="1" t="str">
        <f>_xlfn.IFNA(VLOOKUP(C101,'Alle namen en totalen'!B:F,5,FALSE)," ")</f>
        <v>W3-B2</v>
      </c>
      <c r="B101" s="145">
        <v>14195</v>
      </c>
      <c r="C101" s="145">
        <v>214</v>
      </c>
      <c r="D101" s="145" t="s">
        <v>561</v>
      </c>
      <c r="E101" s="145" t="s">
        <v>543</v>
      </c>
      <c r="F101" s="145">
        <v>0</v>
      </c>
      <c r="G101" s="145">
        <v>0</v>
      </c>
      <c r="H101" s="145">
        <v>0</v>
      </c>
      <c r="I101" s="145">
        <v>17</v>
      </c>
      <c r="J101" s="145">
        <v>37.6</v>
      </c>
      <c r="K101" s="145">
        <v>1.6</v>
      </c>
      <c r="L101" s="145">
        <v>7.65</v>
      </c>
      <c r="M101" s="145">
        <v>0</v>
      </c>
      <c r="N101" s="145">
        <v>0</v>
      </c>
      <c r="O101" s="145">
        <v>9.25</v>
      </c>
      <c r="P101" s="145">
        <v>0</v>
      </c>
      <c r="Q101" s="145">
        <v>0</v>
      </c>
      <c r="R101" s="145">
        <v>0</v>
      </c>
      <c r="S101" s="145">
        <v>0</v>
      </c>
      <c r="T101" s="145">
        <v>0</v>
      </c>
      <c r="U101" s="145">
        <v>9.25</v>
      </c>
      <c r="V101" s="145">
        <v>17</v>
      </c>
      <c r="W101" s="145">
        <v>2.2999999999999998</v>
      </c>
      <c r="X101" s="145">
        <v>6.95</v>
      </c>
      <c r="Y101" s="145">
        <v>0</v>
      </c>
      <c r="Z101" s="145">
        <v>0</v>
      </c>
      <c r="AA101" s="145">
        <v>9.25</v>
      </c>
      <c r="AB101" s="145">
        <v>17</v>
      </c>
      <c r="AC101" s="145">
        <v>2.2000000000000002</v>
      </c>
      <c r="AD101" s="145">
        <v>6.45</v>
      </c>
      <c r="AE101" s="145">
        <v>0</v>
      </c>
      <c r="AF101" s="145">
        <v>0</v>
      </c>
      <c r="AG101" s="145">
        <v>8.65</v>
      </c>
      <c r="AH101" s="145">
        <v>17</v>
      </c>
      <c r="AI101" s="145">
        <v>2.9</v>
      </c>
      <c r="AJ101" s="145">
        <v>7.55</v>
      </c>
      <c r="AK101" s="145">
        <v>0</v>
      </c>
      <c r="AL101" s="145">
        <v>0</v>
      </c>
      <c r="AM101" s="145">
        <v>10.45</v>
      </c>
      <c r="AN101" s="145">
        <v>13</v>
      </c>
    </row>
    <row r="102" spans="1:40" ht="15.6" x14ac:dyDescent="0.3">
      <c r="A102" s="1" t="str">
        <f>_xlfn.IFNA(VLOOKUP(C102,'Alle namen en totalen'!B:F,5,FALSE)," ")</f>
        <v>W3-B2</v>
      </c>
      <c r="B102" s="145">
        <v>14195</v>
      </c>
      <c r="C102" s="145">
        <v>307</v>
      </c>
      <c r="D102" s="145" t="s">
        <v>562</v>
      </c>
      <c r="E102" s="145" t="s">
        <v>447</v>
      </c>
      <c r="F102" s="145">
        <v>0</v>
      </c>
      <c r="G102" s="145">
        <v>0</v>
      </c>
      <c r="H102" s="145">
        <v>0</v>
      </c>
      <c r="I102" s="145">
        <v>18</v>
      </c>
      <c r="J102" s="145">
        <v>30.55</v>
      </c>
      <c r="K102" s="145">
        <v>0</v>
      </c>
      <c r="L102" s="145">
        <v>0</v>
      </c>
      <c r="M102" s="145">
        <v>0</v>
      </c>
      <c r="N102" s="145">
        <v>0</v>
      </c>
      <c r="O102" s="145">
        <v>0</v>
      </c>
      <c r="P102" s="145">
        <v>0</v>
      </c>
      <c r="Q102" s="145">
        <v>0</v>
      </c>
      <c r="R102" s="145">
        <v>0</v>
      </c>
      <c r="S102" s="145">
        <v>0</v>
      </c>
      <c r="T102" s="145">
        <v>0</v>
      </c>
      <c r="U102" s="145">
        <v>0</v>
      </c>
      <c r="V102" s="145">
        <v>18</v>
      </c>
      <c r="W102" s="145">
        <v>2.9</v>
      </c>
      <c r="X102" s="145">
        <v>7.05</v>
      </c>
      <c r="Y102" s="145">
        <v>0</v>
      </c>
      <c r="Z102" s="145">
        <v>0</v>
      </c>
      <c r="AA102" s="145">
        <v>9.9499999999999993</v>
      </c>
      <c r="AB102" s="145">
        <v>14</v>
      </c>
      <c r="AC102" s="145">
        <v>3</v>
      </c>
      <c r="AD102" s="145">
        <v>6.8</v>
      </c>
      <c r="AE102" s="145">
        <v>0</v>
      </c>
      <c r="AF102" s="145">
        <v>0</v>
      </c>
      <c r="AG102" s="145">
        <v>9.8000000000000007</v>
      </c>
      <c r="AH102" s="145">
        <v>12</v>
      </c>
      <c r="AI102" s="145">
        <v>3</v>
      </c>
      <c r="AJ102" s="145">
        <v>7.8</v>
      </c>
      <c r="AK102" s="145">
        <v>0</v>
      </c>
      <c r="AL102" s="145">
        <v>0</v>
      </c>
      <c r="AM102" s="145">
        <v>10.8</v>
      </c>
      <c r="AN102" s="145">
        <v>9</v>
      </c>
    </row>
    <row r="103" spans="1:40" ht="15.6" x14ac:dyDescent="0.3">
      <c r="A103" s="1" t="str">
        <f>_xlfn.IFNA(VLOOKUP(C103,'Alle namen en totalen'!B:F,5,FALSE)," ")</f>
        <v>W3-B2</v>
      </c>
      <c r="B103" s="145">
        <v>14195</v>
      </c>
      <c r="C103" s="145">
        <v>313</v>
      </c>
      <c r="D103" s="145" t="s">
        <v>563</v>
      </c>
      <c r="E103" s="145" t="s">
        <v>442</v>
      </c>
      <c r="F103" s="145">
        <v>0</v>
      </c>
      <c r="G103" s="145">
        <v>0</v>
      </c>
      <c r="H103" s="145">
        <v>0</v>
      </c>
      <c r="I103" s="145">
        <v>19</v>
      </c>
      <c r="J103" s="145">
        <v>19.75</v>
      </c>
      <c r="K103" s="145">
        <v>0</v>
      </c>
      <c r="L103" s="145">
        <v>0</v>
      </c>
      <c r="M103" s="145">
        <v>0</v>
      </c>
      <c r="N103" s="145">
        <v>0</v>
      </c>
      <c r="O103" s="145">
        <v>0</v>
      </c>
      <c r="P103" s="145">
        <v>0</v>
      </c>
      <c r="Q103" s="145">
        <v>0</v>
      </c>
      <c r="R103" s="145">
        <v>0</v>
      </c>
      <c r="S103" s="145">
        <v>0</v>
      </c>
      <c r="T103" s="145">
        <v>0</v>
      </c>
      <c r="U103" s="145">
        <v>0</v>
      </c>
      <c r="V103" s="145">
        <v>18</v>
      </c>
      <c r="W103" s="145">
        <v>0</v>
      </c>
      <c r="X103" s="145">
        <v>0</v>
      </c>
      <c r="Y103" s="145">
        <v>0</v>
      </c>
      <c r="Z103" s="145">
        <v>0</v>
      </c>
      <c r="AA103" s="145">
        <v>0</v>
      </c>
      <c r="AB103" s="145">
        <v>19</v>
      </c>
      <c r="AC103" s="145">
        <v>2.8</v>
      </c>
      <c r="AD103" s="145">
        <v>7.55</v>
      </c>
      <c r="AE103" s="145">
        <v>0</v>
      </c>
      <c r="AF103" s="145">
        <v>0</v>
      </c>
      <c r="AG103" s="145">
        <v>10.35</v>
      </c>
      <c r="AH103" s="145">
        <v>6</v>
      </c>
      <c r="AI103" s="145">
        <v>3.1</v>
      </c>
      <c r="AJ103" s="145">
        <v>6.3</v>
      </c>
      <c r="AK103" s="145">
        <v>0</v>
      </c>
      <c r="AL103" s="145">
        <v>0</v>
      </c>
      <c r="AM103" s="145">
        <v>9.4</v>
      </c>
      <c r="AN103" s="145">
        <v>19</v>
      </c>
    </row>
    <row r="104" spans="1:40" ht="15.6" x14ac:dyDescent="0.3">
      <c r="A104" s="1" t="str">
        <f>_xlfn.IFNA(VLOOKUP(C104,'Alle namen en totalen'!B:F,5,FALSE)," ")</f>
        <v>W3-B2</v>
      </c>
      <c r="B104" s="145">
        <v>14195</v>
      </c>
      <c r="C104" s="145">
        <v>310</v>
      </c>
      <c r="D104" s="145" t="s">
        <v>564</v>
      </c>
      <c r="E104" s="145" t="s">
        <v>447</v>
      </c>
      <c r="F104" s="145">
        <v>1</v>
      </c>
      <c r="G104" s="145">
        <v>0</v>
      </c>
      <c r="H104" s="145">
        <v>0</v>
      </c>
      <c r="I104" s="145">
        <v>99</v>
      </c>
      <c r="J104" s="145">
        <v>0</v>
      </c>
      <c r="K104" s="145">
        <v>0</v>
      </c>
      <c r="L104" s="145">
        <v>0</v>
      </c>
      <c r="M104" s="145">
        <v>0</v>
      </c>
      <c r="N104" s="145">
        <v>0</v>
      </c>
      <c r="O104" s="145">
        <v>0</v>
      </c>
      <c r="P104" s="145">
        <v>0</v>
      </c>
      <c r="Q104" s="145">
        <v>0</v>
      </c>
      <c r="R104" s="145">
        <v>0</v>
      </c>
      <c r="S104" s="145">
        <v>0</v>
      </c>
      <c r="T104" s="145">
        <v>0</v>
      </c>
      <c r="U104" s="145">
        <v>0</v>
      </c>
      <c r="V104" s="145">
        <v>18</v>
      </c>
      <c r="W104" s="145">
        <v>0</v>
      </c>
      <c r="X104" s="145">
        <v>0</v>
      </c>
      <c r="Y104" s="145">
        <v>0</v>
      </c>
      <c r="Z104" s="145">
        <v>0</v>
      </c>
      <c r="AA104" s="145">
        <v>0</v>
      </c>
      <c r="AB104" s="145">
        <v>19</v>
      </c>
      <c r="AC104" s="145">
        <v>0</v>
      </c>
      <c r="AD104" s="145">
        <v>0</v>
      </c>
      <c r="AE104" s="145">
        <v>0</v>
      </c>
      <c r="AF104" s="145">
        <v>0</v>
      </c>
      <c r="AG104" s="145">
        <v>0</v>
      </c>
      <c r="AH104" s="145">
        <v>20</v>
      </c>
      <c r="AI104" s="145">
        <v>0</v>
      </c>
      <c r="AJ104" s="145">
        <v>0</v>
      </c>
      <c r="AK104" s="145">
        <v>0</v>
      </c>
      <c r="AL104" s="145">
        <v>0</v>
      </c>
      <c r="AM104" s="145">
        <v>0</v>
      </c>
      <c r="AN104" s="145">
        <v>20</v>
      </c>
    </row>
    <row r="105" spans="1:40" ht="15.6" x14ac:dyDescent="0.3">
      <c r="A105" s="1" t="str">
        <f>_xlfn.IFNA(VLOOKUP(C105,'Alle namen en totalen'!B:F,5,FALSE)," ")</f>
        <v>W3-B1</v>
      </c>
      <c r="B105" s="145">
        <v>14198</v>
      </c>
      <c r="C105" s="145">
        <v>521</v>
      </c>
      <c r="D105" s="145" t="s">
        <v>565</v>
      </c>
      <c r="E105" s="145" t="s">
        <v>543</v>
      </c>
      <c r="F105" s="145">
        <v>0</v>
      </c>
      <c r="G105" s="145">
        <v>0</v>
      </c>
      <c r="H105" s="145">
        <v>0</v>
      </c>
      <c r="I105" s="145">
        <v>1</v>
      </c>
      <c r="J105" s="145">
        <v>49</v>
      </c>
      <c r="K105" s="145">
        <v>3</v>
      </c>
      <c r="L105" s="145">
        <v>8.9</v>
      </c>
      <c r="M105" s="145">
        <v>0</v>
      </c>
      <c r="N105" s="145">
        <v>0</v>
      </c>
      <c r="O105" s="145">
        <v>11.9</v>
      </c>
      <c r="P105" s="145">
        <v>3</v>
      </c>
      <c r="Q105" s="145">
        <v>9.3000000000000007</v>
      </c>
      <c r="R105" s="145">
        <v>0</v>
      </c>
      <c r="S105" s="145">
        <v>0.6</v>
      </c>
      <c r="T105" s="145">
        <v>12.9</v>
      </c>
      <c r="U105" s="145">
        <v>12.4</v>
      </c>
      <c r="V105" s="145">
        <v>2</v>
      </c>
      <c r="W105" s="145">
        <v>4</v>
      </c>
      <c r="X105" s="145">
        <v>8.8000000000000007</v>
      </c>
      <c r="Y105" s="145">
        <v>0</v>
      </c>
      <c r="Z105" s="145">
        <v>0</v>
      </c>
      <c r="AA105" s="145">
        <v>12.8</v>
      </c>
      <c r="AB105" s="145">
        <v>2</v>
      </c>
      <c r="AC105" s="145">
        <v>3.2</v>
      </c>
      <c r="AD105" s="145">
        <v>8.6999999999999993</v>
      </c>
      <c r="AE105" s="145">
        <v>0</v>
      </c>
      <c r="AF105" s="145">
        <v>0</v>
      </c>
      <c r="AG105" s="145">
        <v>11.9</v>
      </c>
      <c r="AH105" s="145">
        <v>2</v>
      </c>
      <c r="AI105" s="145">
        <v>3.5</v>
      </c>
      <c r="AJ105" s="145">
        <v>8.4</v>
      </c>
      <c r="AK105" s="145">
        <v>0</v>
      </c>
      <c r="AL105" s="145">
        <v>0</v>
      </c>
      <c r="AM105" s="145">
        <v>11.9</v>
      </c>
      <c r="AN105" s="145">
        <v>7</v>
      </c>
    </row>
    <row r="106" spans="1:40" ht="15.6" x14ac:dyDescent="0.3">
      <c r="A106" s="1" t="str">
        <f>_xlfn.IFNA(VLOOKUP(C106,'Alle namen en totalen'!B:F,5,FALSE)," ")</f>
        <v>W3-B1</v>
      </c>
      <c r="B106" s="145">
        <v>14198</v>
      </c>
      <c r="C106" s="145">
        <v>626</v>
      </c>
      <c r="D106" s="145" t="s">
        <v>566</v>
      </c>
      <c r="E106" s="145" t="s">
        <v>434</v>
      </c>
      <c r="F106" s="145">
        <v>0</v>
      </c>
      <c r="G106" s="145">
        <v>0</v>
      </c>
      <c r="H106" s="145">
        <v>0</v>
      </c>
      <c r="I106" s="145">
        <v>2</v>
      </c>
      <c r="J106" s="145">
        <v>48.125</v>
      </c>
      <c r="K106" s="145">
        <v>3</v>
      </c>
      <c r="L106" s="145">
        <v>8.85</v>
      </c>
      <c r="M106" s="145">
        <v>0</v>
      </c>
      <c r="N106" s="145">
        <v>0</v>
      </c>
      <c r="O106" s="145">
        <v>11.85</v>
      </c>
      <c r="P106" s="145">
        <v>3.5</v>
      </c>
      <c r="Q106" s="145">
        <v>8.6</v>
      </c>
      <c r="R106" s="145">
        <v>0</v>
      </c>
      <c r="S106" s="145">
        <v>0.6</v>
      </c>
      <c r="T106" s="145">
        <v>12.7</v>
      </c>
      <c r="U106" s="145">
        <v>12.275</v>
      </c>
      <c r="V106" s="145">
        <v>3</v>
      </c>
      <c r="W106" s="145">
        <v>4</v>
      </c>
      <c r="X106" s="145">
        <v>8.15</v>
      </c>
      <c r="Y106" s="145">
        <v>0</v>
      </c>
      <c r="Z106" s="145">
        <v>0</v>
      </c>
      <c r="AA106" s="145">
        <v>12.15</v>
      </c>
      <c r="AB106" s="145">
        <v>3</v>
      </c>
      <c r="AC106" s="145">
        <v>4.3</v>
      </c>
      <c r="AD106" s="145">
        <v>6.55</v>
      </c>
      <c r="AE106" s="145">
        <v>0</v>
      </c>
      <c r="AF106" s="145">
        <v>0</v>
      </c>
      <c r="AG106" s="145">
        <v>10.85</v>
      </c>
      <c r="AH106" s="145">
        <v>6</v>
      </c>
      <c r="AI106" s="145">
        <v>4.5999999999999996</v>
      </c>
      <c r="AJ106" s="145">
        <v>8.25</v>
      </c>
      <c r="AK106" s="145">
        <v>0</v>
      </c>
      <c r="AL106" s="145">
        <v>0</v>
      </c>
      <c r="AM106" s="145">
        <v>12.85</v>
      </c>
      <c r="AN106" s="145">
        <v>1</v>
      </c>
    </row>
    <row r="107" spans="1:40" ht="15.6" x14ac:dyDescent="0.3">
      <c r="A107" s="1" t="str">
        <f>_xlfn.IFNA(VLOOKUP(C107,'Alle namen en totalen'!B:F,5,FALSE)," ")</f>
        <v>W3-B1</v>
      </c>
      <c r="B107" s="145">
        <v>14198</v>
      </c>
      <c r="C107" s="145">
        <v>620</v>
      </c>
      <c r="D107" s="145" t="s">
        <v>567</v>
      </c>
      <c r="E107" s="145" t="s">
        <v>543</v>
      </c>
      <c r="F107" s="145">
        <v>0</v>
      </c>
      <c r="G107" s="145">
        <v>0</v>
      </c>
      <c r="H107" s="145">
        <v>0</v>
      </c>
      <c r="I107" s="145">
        <v>3</v>
      </c>
      <c r="J107" s="145">
        <v>47.45</v>
      </c>
      <c r="K107" s="145">
        <v>3</v>
      </c>
      <c r="L107" s="145">
        <v>8.5500000000000007</v>
      </c>
      <c r="M107" s="145">
        <v>0</v>
      </c>
      <c r="N107" s="145">
        <v>0</v>
      </c>
      <c r="O107" s="145">
        <v>11.55</v>
      </c>
      <c r="P107" s="145">
        <v>3</v>
      </c>
      <c r="Q107" s="145">
        <v>8.65</v>
      </c>
      <c r="R107" s="145">
        <v>0</v>
      </c>
      <c r="S107" s="145">
        <v>0.6</v>
      </c>
      <c r="T107" s="145">
        <v>12.25</v>
      </c>
      <c r="U107" s="145">
        <v>11.9</v>
      </c>
      <c r="V107" s="145">
        <v>9</v>
      </c>
      <c r="W107" s="145">
        <v>4.3</v>
      </c>
      <c r="X107" s="145">
        <v>8.9499999999999993</v>
      </c>
      <c r="Y107" s="145">
        <v>0</v>
      </c>
      <c r="Z107" s="145">
        <v>0</v>
      </c>
      <c r="AA107" s="145">
        <v>13.25</v>
      </c>
      <c r="AB107" s="145">
        <v>1</v>
      </c>
      <c r="AC107" s="145">
        <v>3.4</v>
      </c>
      <c r="AD107" s="145">
        <v>6.75</v>
      </c>
      <c r="AE107" s="145">
        <v>0</v>
      </c>
      <c r="AF107" s="145">
        <v>0</v>
      </c>
      <c r="AG107" s="145">
        <v>10.15</v>
      </c>
      <c r="AH107" s="145">
        <v>9</v>
      </c>
      <c r="AI107" s="145">
        <v>4</v>
      </c>
      <c r="AJ107" s="145">
        <v>8.15</v>
      </c>
      <c r="AK107" s="145">
        <v>0</v>
      </c>
      <c r="AL107" s="145">
        <v>0</v>
      </c>
      <c r="AM107" s="145">
        <v>12.15</v>
      </c>
      <c r="AN107" s="145">
        <v>5</v>
      </c>
    </row>
    <row r="108" spans="1:40" ht="15.6" x14ac:dyDescent="0.3">
      <c r="A108" s="1" t="str">
        <f>_xlfn.IFNA(VLOOKUP(C108,'Alle namen en totalen'!B:F,5,FALSE)," ")</f>
        <v>W3-B1</v>
      </c>
      <c r="B108" s="145">
        <v>14198</v>
      </c>
      <c r="C108" s="145">
        <v>624</v>
      </c>
      <c r="D108" s="145" t="s">
        <v>568</v>
      </c>
      <c r="E108" s="145" t="s">
        <v>434</v>
      </c>
      <c r="F108" s="145">
        <v>0</v>
      </c>
      <c r="G108" s="145">
        <v>0</v>
      </c>
      <c r="H108" s="145">
        <v>0</v>
      </c>
      <c r="I108" s="145">
        <v>4</v>
      </c>
      <c r="J108" s="145">
        <v>47.325000000000003</v>
      </c>
      <c r="K108" s="145">
        <v>3</v>
      </c>
      <c r="L108" s="145">
        <v>8.8000000000000007</v>
      </c>
      <c r="M108" s="145">
        <v>0</v>
      </c>
      <c r="N108" s="145">
        <v>0</v>
      </c>
      <c r="O108" s="145">
        <v>11.8</v>
      </c>
      <c r="P108" s="145">
        <v>3</v>
      </c>
      <c r="Q108" s="145">
        <v>8.4499999999999993</v>
      </c>
      <c r="R108" s="145">
        <v>0</v>
      </c>
      <c r="S108" s="145">
        <v>0.6</v>
      </c>
      <c r="T108" s="145">
        <v>12.05</v>
      </c>
      <c r="U108" s="145">
        <v>11.925000000000001</v>
      </c>
      <c r="V108" s="145">
        <v>7</v>
      </c>
      <c r="W108" s="145">
        <v>3.2</v>
      </c>
      <c r="X108" s="145">
        <v>8.1</v>
      </c>
      <c r="Y108" s="145">
        <v>0</v>
      </c>
      <c r="Z108" s="145">
        <v>0</v>
      </c>
      <c r="AA108" s="145">
        <v>11.3</v>
      </c>
      <c r="AB108" s="145">
        <v>7</v>
      </c>
      <c r="AC108" s="145">
        <v>4</v>
      </c>
      <c r="AD108" s="145">
        <v>7.75</v>
      </c>
      <c r="AE108" s="145">
        <v>0</v>
      </c>
      <c r="AF108" s="145">
        <v>0</v>
      </c>
      <c r="AG108" s="145">
        <v>11.75</v>
      </c>
      <c r="AH108" s="145">
        <v>3</v>
      </c>
      <c r="AI108" s="145">
        <v>4.3</v>
      </c>
      <c r="AJ108" s="145">
        <v>8.0500000000000007</v>
      </c>
      <c r="AK108" s="145">
        <v>0</v>
      </c>
      <c r="AL108" s="145">
        <v>0</v>
      </c>
      <c r="AM108" s="145">
        <v>12.35</v>
      </c>
      <c r="AN108" s="145">
        <v>3</v>
      </c>
    </row>
    <row r="109" spans="1:40" ht="15.6" x14ac:dyDescent="0.3">
      <c r="A109" s="1" t="str">
        <f>_xlfn.IFNA(VLOOKUP(C109,'Alle namen en totalen'!B:F,5,FALSE)," ")</f>
        <v>W3-B1</v>
      </c>
      <c r="B109" s="145">
        <v>14198</v>
      </c>
      <c r="C109" s="145">
        <v>621</v>
      </c>
      <c r="D109" s="145" t="s">
        <v>569</v>
      </c>
      <c r="E109" s="145" t="s">
        <v>543</v>
      </c>
      <c r="F109" s="145">
        <v>0</v>
      </c>
      <c r="G109" s="145">
        <v>0</v>
      </c>
      <c r="H109" s="145">
        <v>0</v>
      </c>
      <c r="I109" s="145">
        <v>5</v>
      </c>
      <c r="J109" s="145">
        <v>45.924999999999997</v>
      </c>
      <c r="K109" s="145">
        <v>3</v>
      </c>
      <c r="L109" s="145">
        <v>8.4499999999999993</v>
      </c>
      <c r="M109" s="145">
        <v>0</v>
      </c>
      <c r="N109" s="145">
        <v>0</v>
      </c>
      <c r="O109" s="145">
        <v>11.45</v>
      </c>
      <c r="P109" s="145">
        <v>3</v>
      </c>
      <c r="Q109" s="145">
        <v>8</v>
      </c>
      <c r="R109" s="145">
        <v>0</v>
      </c>
      <c r="S109" s="145">
        <v>0</v>
      </c>
      <c r="T109" s="145">
        <v>11</v>
      </c>
      <c r="U109" s="145">
        <v>11.225</v>
      </c>
      <c r="V109" s="145">
        <v>14</v>
      </c>
      <c r="W109" s="145">
        <v>4</v>
      </c>
      <c r="X109" s="145">
        <v>8.1</v>
      </c>
      <c r="Y109" s="145">
        <v>0</v>
      </c>
      <c r="Z109" s="145">
        <v>0</v>
      </c>
      <c r="AA109" s="145">
        <v>12.1</v>
      </c>
      <c r="AB109" s="145">
        <v>4</v>
      </c>
      <c r="AC109" s="145">
        <v>4</v>
      </c>
      <c r="AD109" s="145">
        <v>8.3000000000000007</v>
      </c>
      <c r="AE109" s="145">
        <v>0</v>
      </c>
      <c r="AF109" s="145">
        <v>0</v>
      </c>
      <c r="AG109" s="145">
        <v>12.3</v>
      </c>
      <c r="AH109" s="145">
        <v>1</v>
      </c>
      <c r="AI109" s="145">
        <v>2.4</v>
      </c>
      <c r="AJ109" s="145">
        <v>7.9</v>
      </c>
      <c r="AK109" s="145">
        <v>0</v>
      </c>
      <c r="AL109" s="145">
        <v>0</v>
      </c>
      <c r="AM109" s="145">
        <v>10.3</v>
      </c>
      <c r="AN109" s="145">
        <v>14</v>
      </c>
    </row>
    <row r="110" spans="1:40" ht="15.6" x14ac:dyDescent="0.3">
      <c r="A110" s="1" t="str">
        <f>_xlfn.IFNA(VLOOKUP(C110,'Alle namen en totalen'!B:F,5,FALSE)," ")</f>
        <v>W3-B1</v>
      </c>
      <c r="B110" s="145">
        <v>14198</v>
      </c>
      <c r="C110" s="145">
        <v>435</v>
      </c>
      <c r="D110" s="145" t="s">
        <v>570</v>
      </c>
      <c r="E110" s="145" t="s">
        <v>442</v>
      </c>
      <c r="F110" s="145">
        <v>0</v>
      </c>
      <c r="G110" s="145">
        <v>0</v>
      </c>
      <c r="H110" s="145">
        <v>0</v>
      </c>
      <c r="I110" s="145">
        <v>6</v>
      </c>
      <c r="J110" s="145">
        <v>45.524999999999999</v>
      </c>
      <c r="K110" s="145">
        <v>3</v>
      </c>
      <c r="L110" s="145">
        <v>9.35</v>
      </c>
      <c r="M110" s="145">
        <v>0</v>
      </c>
      <c r="N110" s="145">
        <v>0</v>
      </c>
      <c r="O110" s="145">
        <v>12.35</v>
      </c>
      <c r="P110" s="145">
        <v>3.5</v>
      </c>
      <c r="Q110" s="145">
        <v>8.4</v>
      </c>
      <c r="R110" s="145">
        <v>0</v>
      </c>
      <c r="S110" s="145">
        <v>0.6</v>
      </c>
      <c r="T110" s="145">
        <v>12.5</v>
      </c>
      <c r="U110" s="145">
        <v>12.425000000000001</v>
      </c>
      <c r="V110" s="145">
        <v>1</v>
      </c>
      <c r="W110" s="145">
        <v>2.7</v>
      </c>
      <c r="X110" s="145">
        <v>7.55</v>
      </c>
      <c r="Y110" s="145">
        <v>0</v>
      </c>
      <c r="Z110" s="145">
        <v>0</v>
      </c>
      <c r="AA110" s="145">
        <v>10.25</v>
      </c>
      <c r="AB110" s="145">
        <v>11</v>
      </c>
      <c r="AC110" s="145">
        <v>2.7</v>
      </c>
      <c r="AD110" s="145">
        <v>7.8</v>
      </c>
      <c r="AE110" s="145">
        <v>0</v>
      </c>
      <c r="AF110" s="145">
        <v>0</v>
      </c>
      <c r="AG110" s="145">
        <v>10.5</v>
      </c>
      <c r="AH110" s="145">
        <v>8</v>
      </c>
      <c r="AI110" s="145">
        <v>4.3</v>
      </c>
      <c r="AJ110" s="145">
        <v>8.0500000000000007</v>
      </c>
      <c r="AK110" s="145">
        <v>0</v>
      </c>
      <c r="AL110" s="145">
        <v>0</v>
      </c>
      <c r="AM110" s="145">
        <v>12.35</v>
      </c>
      <c r="AN110" s="145">
        <v>3</v>
      </c>
    </row>
    <row r="111" spans="1:40" ht="15.6" x14ac:dyDescent="0.3">
      <c r="A111" s="1" t="str">
        <f>_xlfn.IFNA(VLOOKUP(C111,'Alle namen en totalen'!B:F,5,FALSE)," ")</f>
        <v>W3-B1</v>
      </c>
      <c r="B111" s="145">
        <v>14198</v>
      </c>
      <c r="C111" s="145">
        <v>627</v>
      </c>
      <c r="D111" s="145" t="s">
        <v>571</v>
      </c>
      <c r="E111" s="145" t="s">
        <v>434</v>
      </c>
      <c r="F111" s="145">
        <v>0</v>
      </c>
      <c r="G111" s="145">
        <v>0</v>
      </c>
      <c r="H111" s="145">
        <v>0</v>
      </c>
      <c r="I111" s="145">
        <v>7</v>
      </c>
      <c r="J111" s="145">
        <v>45.2</v>
      </c>
      <c r="K111" s="145">
        <v>3</v>
      </c>
      <c r="L111" s="145">
        <v>9.15</v>
      </c>
      <c r="M111" s="145">
        <v>0</v>
      </c>
      <c r="N111" s="145">
        <v>0</v>
      </c>
      <c r="O111" s="145">
        <v>12.15</v>
      </c>
      <c r="P111" s="145">
        <v>3</v>
      </c>
      <c r="Q111" s="145">
        <v>8.35</v>
      </c>
      <c r="R111" s="145">
        <v>0</v>
      </c>
      <c r="S111" s="145">
        <v>0.6</v>
      </c>
      <c r="T111" s="145">
        <v>11.95</v>
      </c>
      <c r="U111" s="145">
        <v>12.05</v>
      </c>
      <c r="V111" s="145">
        <v>5</v>
      </c>
      <c r="W111" s="145">
        <v>2.4</v>
      </c>
      <c r="X111" s="145">
        <v>7.35</v>
      </c>
      <c r="Y111" s="145">
        <v>0</v>
      </c>
      <c r="Z111" s="145">
        <v>0</v>
      </c>
      <c r="AA111" s="145">
        <v>9.75</v>
      </c>
      <c r="AB111" s="145">
        <v>16</v>
      </c>
      <c r="AC111" s="145">
        <v>3.7</v>
      </c>
      <c r="AD111" s="145">
        <v>7.3</v>
      </c>
      <c r="AE111" s="145">
        <v>0</v>
      </c>
      <c r="AF111" s="145">
        <v>0</v>
      </c>
      <c r="AG111" s="145">
        <v>11</v>
      </c>
      <c r="AH111" s="145">
        <v>4</v>
      </c>
      <c r="AI111" s="145">
        <v>4.3</v>
      </c>
      <c r="AJ111" s="145">
        <v>8.1</v>
      </c>
      <c r="AK111" s="145">
        <v>0</v>
      </c>
      <c r="AL111" s="145">
        <v>0</v>
      </c>
      <c r="AM111" s="145">
        <v>12.4</v>
      </c>
      <c r="AN111" s="145">
        <v>2</v>
      </c>
    </row>
    <row r="112" spans="1:40" ht="15.6" x14ac:dyDescent="0.3">
      <c r="A112" s="1" t="str">
        <f>_xlfn.IFNA(VLOOKUP(C112,'Alle namen en totalen'!B:F,5,FALSE)," ")</f>
        <v>W3-B1</v>
      </c>
      <c r="B112" s="145">
        <v>14198</v>
      </c>
      <c r="C112" s="145">
        <v>629</v>
      </c>
      <c r="D112" s="145" t="s">
        <v>572</v>
      </c>
      <c r="E112" s="145" t="s">
        <v>447</v>
      </c>
      <c r="F112" s="145">
        <v>0</v>
      </c>
      <c r="G112" s="145">
        <v>0</v>
      </c>
      <c r="H112" s="145">
        <v>0</v>
      </c>
      <c r="I112" s="145">
        <v>8</v>
      </c>
      <c r="J112" s="145">
        <v>44.825000000000003</v>
      </c>
      <c r="K112" s="145">
        <v>3</v>
      </c>
      <c r="L112" s="145">
        <v>8.75</v>
      </c>
      <c r="M112" s="145">
        <v>0</v>
      </c>
      <c r="N112" s="145">
        <v>0</v>
      </c>
      <c r="O112" s="145">
        <v>11.75</v>
      </c>
      <c r="P112" s="145">
        <v>3</v>
      </c>
      <c r="Q112" s="145">
        <v>8.5</v>
      </c>
      <c r="R112" s="145">
        <v>0</v>
      </c>
      <c r="S112" s="145">
        <v>0.6</v>
      </c>
      <c r="T112" s="145">
        <v>12.1</v>
      </c>
      <c r="U112" s="145">
        <v>11.925000000000001</v>
      </c>
      <c r="V112" s="145">
        <v>7</v>
      </c>
      <c r="W112" s="145">
        <v>3.7</v>
      </c>
      <c r="X112" s="145">
        <v>7.9</v>
      </c>
      <c r="Y112" s="145">
        <v>0</v>
      </c>
      <c r="Z112" s="145">
        <v>0</v>
      </c>
      <c r="AA112" s="145">
        <v>11.6</v>
      </c>
      <c r="AB112" s="145">
        <v>5</v>
      </c>
      <c r="AC112" s="145">
        <v>4.3</v>
      </c>
      <c r="AD112" s="145">
        <v>6.25</v>
      </c>
      <c r="AE112" s="145">
        <v>0</v>
      </c>
      <c r="AF112" s="145">
        <v>0</v>
      </c>
      <c r="AG112" s="145">
        <v>10.55</v>
      </c>
      <c r="AH112" s="145">
        <v>7</v>
      </c>
      <c r="AI112" s="145">
        <v>2.7</v>
      </c>
      <c r="AJ112" s="145">
        <v>8.0500000000000007</v>
      </c>
      <c r="AK112" s="145">
        <v>0</v>
      </c>
      <c r="AL112" s="145">
        <v>0</v>
      </c>
      <c r="AM112" s="145">
        <v>10.75</v>
      </c>
      <c r="AN112" s="145">
        <v>12</v>
      </c>
    </row>
    <row r="113" spans="1:40" ht="15.6" x14ac:dyDescent="0.3">
      <c r="A113" s="1" t="str">
        <f>_xlfn.IFNA(VLOOKUP(C113,'Alle namen en totalen'!B:F,5,FALSE)," ")</f>
        <v>W3-B1</v>
      </c>
      <c r="B113" s="145">
        <v>14198</v>
      </c>
      <c r="C113" s="145">
        <v>540</v>
      </c>
      <c r="D113" s="145" t="s">
        <v>573</v>
      </c>
      <c r="E113" s="145" t="s">
        <v>442</v>
      </c>
      <c r="F113" s="145">
        <v>0</v>
      </c>
      <c r="G113" s="145">
        <v>0</v>
      </c>
      <c r="H113" s="145">
        <v>0</v>
      </c>
      <c r="I113" s="145">
        <v>9</v>
      </c>
      <c r="J113" s="145">
        <v>43.4</v>
      </c>
      <c r="K113" s="145">
        <v>3</v>
      </c>
      <c r="L113" s="145">
        <v>8.6</v>
      </c>
      <c r="M113" s="145">
        <v>0</v>
      </c>
      <c r="N113" s="145">
        <v>0</v>
      </c>
      <c r="O113" s="145">
        <v>11.6</v>
      </c>
      <c r="P113" s="145">
        <v>3.5</v>
      </c>
      <c r="Q113" s="145">
        <v>8.3000000000000007</v>
      </c>
      <c r="R113" s="145">
        <v>0</v>
      </c>
      <c r="S113" s="145">
        <v>0.6</v>
      </c>
      <c r="T113" s="145">
        <v>12.4</v>
      </c>
      <c r="U113" s="145">
        <v>12</v>
      </c>
      <c r="V113" s="145">
        <v>6</v>
      </c>
      <c r="W113" s="145">
        <v>2.4</v>
      </c>
      <c r="X113" s="145">
        <v>7.65</v>
      </c>
      <c r="Y113" s="145">
        <v>0</v>
      </c>
      <c r="Z113" s="145">
        <v>0</v>
      </c>
      <c r="AA113" s="145">
        <v>10.050000000000001</v>
      </c>
      <c r="AB113" s="145">
        <v>14</v>
      </c>
      <c r="AC113" s="145">
        <v>3.4</v>
      </c>
      <c r="AD113" s="145">
        <v>6.7</v>
      </c>
      <c r="AE113" s="145">
        <v>0</v>
      </c>
      <c r="AF113" s="145">
        <v>0</v>
      </c>
      <c r="AG113" s="145">
        <v>10.1</v>
      </c>
      <c r="AH113" s="145">
        <v>10</v>
      </c>
      <c r="AI113" s="145">
        <v>4</v>
      </c>
      <c r="AJ113" s="145">
        <v>7.25</v>
      </c>
      <c r="AK113" s="145">
        <v>0</v>
      </c>
      <c r="AL113" s="145">
        <v>0</v>
      </c>
      <c r="AM113" s="145">
        <v>11.25</v>
      </c>
      <c r="AN113" s="145">
        <v>9</v>
      </c>
    </row>
    <row r="114" spans="1:40" ht="15.6" x14ac:dyDescent="0.3">
      <c r="A114" s="1" t="str">
        <f>_xlfn.IFNA(VLOOKUP(C114,'Alle namen en totalen'!B:F,5,FALSE)," ")</f>
        <v>W3-B1</v>
      </c>
      <c r="B114" s="145">
        <v>14198</v>
      </c>
      <c r="C114" s="145">
        <v>541</v>
      </c>
      <c r="D114" s="145" t="s">
        <v>574</v>
      </c>
      <c r="E114" s="145" t="s">
        <v>442</v>
      </c>
      <c r="F114" s="145">
        <v>0</v>
      </c>
      <c r="G114" s="145">
        <v>0</v>
      </c>
      <c r="H114" s="145">
        <v>0</v>
      </c>
      <c r="I114" s="145">
        <v>10</v>
      </c>
      <c r="J114" s="145">
        <v>43.25</v>
      </c>
      <c r="K114" s="145">
        <v>3.5</v>
      </c>
      <c r="L114" s="145">
        <v>8.85</v>
      </c>
      <c r="M114" s="145">
        <v>0</v>
      </c>
      <c r="N114" s="145">
        <v>0</v>
      </c>
      <c r="O114" s="145">
        <v>12.35</v>
      </c>
      <c r="P114" s="145">
        <v>3</v>
      </c>
      <c r="Q114" s="145">
        <v>8.35</v>
      </c>
      <c r="R114" s="145">
        <v>0</v>
      </c>
      <c r="S114" s="145">
        <v>0.6</v>
      </c>
      <c r="T114" s="145">
        <v>11.95</v>
      </c>
      <c r="U114" s="145">
        <v>12.15</v>
      </c>
      <c r="V114" s="145">
        <v>4</v>
      </c>
      <c r="W114" s="145">
        <v>3.7</v>
      </c>
      <c r="X114" s="145">
        <v>6.4</v>
      </c>
      <c r="Y114" s="145">
        <v>0</v>
      </c>
      <c r="Z114" s="145">
        <v>0</v>
      </c>
      <c r="AA114" s="145">
        <v>10.1</v>
      </c>
      <c r="AB114" s="145">
        <v>13</v>
      </c>
      <c r="AC114" s="145">
        <v>2.6</v>
      </c>
      <c r="AD114" s="145">
        <v>6.5</v>
      </c>
      <c r="AE114" s="145">
        <v>0</v>
      </c>
      <c r="AF114" s="145">
        <v>0</v>
      </c>
      <c r="AG114" s="145">
        <v>9.1</v>
      </c>
      <c r="AH114" s="145">
        <v>13</v>
      </c>
      <c r="AI114" s="145">
        <v>4</v>
      </c>
      <c r="AJ114" s="145">
        <v>7.9</v>
      </c>
      <c r="AK114" s="145">
        <v>0</v>
      </c>
      <c r="AL114" s="145">
        <v>0</v>
      </c>
      <c r="AM114" s="145">
        <v>11.9</v>
      </c>
      <c r="AN114" s="145">
        <v>7</v>
      </c>
    </row>
    <row r="115" spans="1:40" ht="15.6" x14ac:dyDescent="0.3">
      <c r="A115" s="1" t="str">
        <f>_xlfn.IFNA(VLOOKUP(C115,'Alle namen en totalen'!B:F,5,FALSE)," ")</f>
        <v>W3-B1</v>
      </c>
      <c r="B115" s="145">
        <v>14198</v>
      </c>
      <c r="C115" s="145">
        <v>422</v>
      </c>
      <c r="D115" s="145" t="s">
        <v>575</v>
      </c>
      <c r="E115" s="145" t="s">
        <v>543</v>
      </c>
      <c r="F115" s="145">
        <v>0</v>
      </c>
      <c r="G115" s="145">
        <v>0</v>
      </c>
      <c r="H115" s="145">
        <v>0</v>
      </c>
      <c r="I115" s="145">
        <v>11</v>
      </c>
      <c r="J115" s="145">
        <v>43</v>
      </c>
      <c r="K115" s="145">
        <v>3</v>
      </c>
      <c r="L115" s="145">
        <v>8.1999999999999993</v>
      </c>
      <c r="M115" s="145">
        <v>0</v>
      </c>
      <c r="N115" s="145">
        <v>0</v>
      </c>
      <c r="O115" s="145">
        <v>11.2</v>
      </c>
      <c r="P115" s="145">
        <v>3</v>
      </c>
      <c r="Q115" s="145">
        <v>8.4</v>
      </c>
      <c r="R115" s="145">
        <v>0</v>
      </c>
      <c r="S115" s="145">
        <v>0</v>
      </c>
      <c r="T115" s="145">
        <v>11.4</v>
      </c>
      <c r="U115" s="145">
        <v>11.3</v>
      </c>
      <c r="V115" s="145">
        <v>13</v>
      </c>
      <c r="W115" s="145">
        <v>3.7</v>
      </c>
      <c r="X115" s="145">
        <v>7.7</v>
      </c>
      <c r="Y115" s="145">
        <v>0</v>
      </c>
      <c r="Z115" s="145">
        <v>0</v>
      </c>
      <c r="AA115" s="145">
        <v>11.4</v>
      </c>
      <c r="AB115" s="145">
        <v>6</v>
      </c>
      <c r="AC115" s="145">
        <v>3.4</v>
      </c>
      <c r="AD115" s="145">
        <v>5.9</v>
      </c>
      <c r="AE115" s="145">
        <v>0</v>
      </c>
      <c r="AF115" s="145">
        <v>0</v>
      </c>
      <c r="AG115" s="145">
        <v>9.3000000000000007</v>
      </c>
      <c r="AH115" s="145">
        <v>12</v>
      </c>
      <c r="AI115" s="145">
        <v>3.2</v>
      </c>
      <c r="AJ115" s="145">
        <v>7.8</v>
      </c>
      <c r="AK115" s="145">
        <v>0</v>
      </c>
      <c r="AL115" s="145">
        <v>0</v>
      </c>
      <c r="AM115" s="145">
        <v>11</v>
      </c>
      <c r="AN115" s="145">
        <v>10</v>
      </c>
    </row>
    <row r="116" spans="1:40" ht="15.6" x14ac:dyDescent="0.3">
      <c r="A116" s="1" t="str">
        <f>_xlfn.IFNA(VLOOKUP(C116,'Alle namen en totalen'!B:F,5,FALSE)," ")</f>
        <v>W3-B1</v>
      </c>
      <c r="B116" s="145">
        <v>14198</v>
      </c>
      <c r="C116" s="145">
        <v>625</v>
      </c>
      <c r="D116" s="145" t="s">
        <v>576</v>
      </c>
      <c r="E116" s="145" t="s">
        <v>434</v>
      </c>
      <c r="F116" s="145">
        <v>0</v>
      </c>
      <c r="G116" s="145">
        <v>0</v>
      </c>
      <c r="H116" s="145">
        <v>0</v>
      </c>
      <c r="I116" s="145">
        <v>12</v>
      </c>
      <c r="J116" s="145">
        <v>42.75</v>
      </c>
      <c r="K116" s="145">
        <v>3</v>
      </c>
      <c r="L116" s="145">
        <v>8.1999999999999993</v>
      </c>
      <c r="M116" s="145">
        <v>0</v>
      </c>
      <c r="N116" s="145">
        <v>0</v>
      </c>
      <c r="O116" s="145">
        <v>11.2</v>
      </c>
      <c r="P116" s="145">
        <v>3</v>
      </c>
      <c r="Q116" s="145">
        <v>8.6</v>
      </c>
      <c r="R116" s="145">
        <v>0</v>
      </c>
      <c r="S116" s="145">
        <v>0.6</v>
      </c>
      <c r="T116" s="145">
        <v>12.2</v>
      </c>
      <c r="U116" s="145">
        <v>11.7</v>
      </c>
      <c r="V116" s="145">
        <v>12</v>
      </c>
      <c r="W116" s="145">
        <v>2.4</v>
      </c>
      <c r="X116" s="145">
        <v>7.85</v>
      </c>
      <c r="Y116" s="145">
        <v>0</v>
      </c>
      <c r="Z116" s="145">
        <v>0</v>
      </c>
      <c r="AA116" s="145">
        <v>10.25</v>
      </c>
      <c r="AB116" s="145">
        <v>11</v>
      </c>
      <c r="AC116" s="145">
        <v>4</v>
      </c>
      <c r="AD116" s="145">
        <v>6.95</v>
      </c>
      <c r="AE116" s="145">
        <v>0</v>
      </c>
      <c r="AF116" s="145">
        <v>0</v>
      </c>
      <c r="AG116" s="145">
        <v>10.95</v>
      </c>
      <c r="AH116" s="145">
        <v>5</v>
      </c>
      <c r="AI116" s="145">
        <v>3.5</v>
      </c>
      <c r="AJ116" s="145">
        <v>6.35</v>
      </c>
      <c r="AK116" s="145">
        <v>0</v>
      </c>
      <c r="AL116" s="145">
        <v>0</v>
      </c>
      <c r="AM116" s="145">
        <v>9.85</v>
      </c>
      <c r="AN116" s="145">
        <v>16</v>
      </c>
    </row>
    <row r="117" spans="1:40" ht="15.6" x14ac:dyDescent="0.3">
      <c r="A117" s="1" t="str">
        <f>_xlfn.IFNA(VLOOKUP(C117,'Alle namen en totalen'!B:F,5,FALSE)," ")</f>
        <v>W3-B1</v>
      </c>
      <c r="B117" s="145">
        <v>14198</v>
      </c>
      <c r="C117" s="145">
        <v>434</v>
      </c>
      <c r="D117" s="145" t="s">
        <v>577</v>
      </c>
      <c r="E117" s="145" t="s">
        <v>442</v>
      </c>
      <c r="F117" s="145">
        <v>0</v>
      </c>
      <c r="G117" s="145">
        <v>0</v>
      </c>
      <c r="H117" s="145">
        <v>0</v>
      </c>
      <c r="I117" s="145">
        <v>13</v>
      </c>
      <c r="J117" s="145">
        <v>42.4</v>
      </c>
      <c r="K117" s="145">
        <v>3</v>
      </c>
      <c r="L117" s="145">
        <v>8.6999999999999993</v>
      </c>
      <c r="M117" s="145">
        <v>0</v>
      </c>
      <c r="N117" s="145">
        <v>0</v>
      </c>
      <c r="O117" s="145">
        <v>11.7</v>
      </c>
      <c r="P117" s="145">
        <v>3</v>
      </c>
      <c r="Q117" s="145">
        <v>8.3000000000000007</v>
      </c>
      <c r="R117" s="145">
        <v>0</v>
      </c>
      <c r="S117" s="145">
        <v>0.6</v>
      </c>
      <c r="T117" s="145">
        <v>11.9</v>
      </c>
      <c r="U117" s="145">
        <v>11.8</v>
      </c>
      <c r="V117" s="145">
        <v>10</v>
      </c>
      <c r="W117" s="145">
        <v>2.7</v>
      </c>
      <c r="X117" s="145">
        <v>7.85</v>
      </c>
      <c r="Y117" s="145">
        <v>0</v>
      </c>
      <c r="Z117" s="145">
        <v>0</v>
      </c>
      <c r="AA117" s="145">
        <v>10.55</v>
      </c>
      <c r="AB117" s="145">
        <v>10</v>
      </c>
      <c r="AC117" s="145">
        <v>2.6</v>
      </c>
      <c r="AD117" s="145">
        <v>7.35</v>
      </c>
      <c r="AE117" s="145">
        <v>0</v>
      </c>
      <c r="AF117" s="145">
        <v>0</v>
      </c>
      <c r="AG117" s="145">
        <v>9.9499999999999993</v>
      </c>
      <c r="AH117" s="145">
        <v>11</v>
      </c>
      <c r="AI117" s="145">
        <v>2.4</v>
      </c>
      <c r="AJ117" s="145">
        <v>7.7</v>
      </c>
      <c r="AK117" s="145">
        <v>0</v>
      </c>
      <c r="AL117" s="145">
        <v>0</v>
      </c>
      <c r="AM117" s="145">
        <v>10.1</v>
      </c>
      <c r="AN117" s="145">
        <v>15</v>
      </c>
    </row>
    <row r="118" spans="1:40" ht="15.6" x14ac:dyDescent="0.3">
      <c r="A118" s="1" t="str">
        <f>_xlfn.IFNA(VLOOKUP(C118,'Alle namen en totalen'!B:F,5,FALSE)," ")</f>
        <v>W3-B1</v>
      </c>
      <c r="B118" s="145">
        <v>14198</v>
      </c>
      <c r="C118" s="145">
        <v>499</v>
      </c>
      <c r="D118" s="145" t="s">
        <v>578</v>
      </c>
      <c r="E118" s="145" t="s">
        <v>543</v>
      </c>
      <c r="F118" s="145">
        <v>0</v>
      </c>
      <c r="G118" s="145">
        <v>0</v>
      </c>
      <c r="H118" s="145">
        <v>0</v>
      </c>
      <c r="I118" s="145">
        <v>14</v>
      </c>
      <c r="J118" s="145">
        <v>42.15</v>
      </c>
      <c r="K118" s="145">
        <v>3</v>
      </c>
      <c r="L118" s="145">
        <v>8.4</v>
      </c>
      <c r="M118" s="145">
        <v>0</v>
      </c>
      <c r="N118" s="145">
        <v>0</v>
      </c>
      <c r="O118" s="145">
        <v>11.4</v>
      </c>
      <c r="P118" s="145">
        <v>3</v>
      </c>
      <c r="Q118" s="145">
        <v>7.7</v>
      </c>
      <c r="R118" s="145">
        <v>0</v>
      </c>
      <c r="S118" s="145">
        <v>0</v>
      </c>
      <c r="T118" s="145">
        <v>10.7</v>
      </c>
      <c r="U118" s="145">
        <v>11.05</v>
      </c>
      <c r="V118" s="145">
        <v>15</v>
      </c>
      <c r="W118" s="145">
        <v>3.2</v>
      </c>
      <c r="X118" s="145">
        <v>7.4</v>
      </c>
      <c r="Y118" s="145">
        <v>0</v>
      </c>
      <c r="Z118" s="145">
        <v>0</v>
      </c>
      <c r="AA118" s="145">
        <v>10.6</v>
      </c>
      <c r="AB118" s="145">
        <v>9</v>
      </c>
      <c r="AC118" s="145">
        <v>2.6</v>
      </c>
      <c r="AD118" s="145">
        <v>5.95</v>
      </c>
      <c r="AE118" s="145">
        <v>0</v>
      </c>
      <c r="AF118" s="145">
        <v>0</v>
      </c>
      <c r="AG118" s="145">
        <v>8.5500000000000007</v>
      </c>
      <c r="AH118" s="145">
        <v>14</v>
      </c>
      <c r="AI118" s="145">
        <v>3.2</v>
      </c>
      <c r="AJ118" s="145">
        <v>8.75</v>
      </c>
      <c r="AK118" s="145">
        <v>0</v>
      </c>
      <c r="AL118" s="145">
        <v>0</v>
      </c>
      <c r="AM118" s="145">
        <v>11.95</v>
      </c>
      <c r="AN118" s="145">
        <v>6</v>
      </c>
    </row>
    <row r="119" spans="1:40" ht="15.6" x14ac:dyDescent="0.3">
      <c r="A119" s="1" t="str">
        <f>_xlfn.IFNA(VLOOKUP(C119,'Alle namen en totalen'!B:F,5,FALSE)," ")</f>
        <v>W3-B1</v>
      </c>
      <c r="B119" s="145">
        <v>14198</v>
      </c>
      <c r="C119" s="145">
        <v>436</v>
      </c>
      <c r="D119" s="145" t="s">
        <v>579</v>
      </c>
      <c r="E119" s="145" t="s">
        <v>442</v>
      </c>
      <c r="F119" s="145">
        <v>0</v>
      </c>
      <c r="G119" s="145">
        <v>0</v>
      </c>
      <c r="H119" s="145">
        <v>0</v>
      </c>
      <c r="I119" s="145">
        <v>15</v>
      </c>
      <c r="J119" s="145">
        <v>40.174999999999997</v>
      </c>
      <c r="K119" s="145">
        <v>3</v>
      </c>
      <c r="L119" s="145">
        <v>8.3000000000000007</v>
      </c>
      <c r="M119" s="145">
        <v>0</v>
      </c>
      <c r="N119" s="145">
        <v>0</v>
      </c>
      <c r="O119" s="145">
        <v>11.3</v>
      </c>
      <c r="P119" s="145">
        <v>3.5</v>
      </c>
      <c r="Q119" s="145">
        <v>8.15</v>
      </c>
      <c r="R119" s="145">
        <v>0</v>
      </c>
      <c r="S119" s="145">
        <v>0.6</v>
      </c>
      <c r="T119" s="145">
        <v>12.25</v>
      </c>
      <c r="U119" s="145">
        <v>11.775</v>
      </c>
      <c r="V119" s="145">
        <v>11</v>
      </c>
      <c r="W119" s="145">
        <v>2.8</v>
      </c>
      <c r="X119" s="145">
        <v>7</v>
      </c>
      <c r="Y119" s="145">
        <v>0</v>
      </c>
      <c r="Z119" s="145">
        <v>0</v>
      </c>
      <c r="AA119" s="145">
        <v>9.8000000000000007</v>
      </c>
      <c r="AB119" s="145">
        <v>15</v>
      </c>
      <c r="AC119" s="145">
        <v>2.1</v>
      </c>
      <c r="AD119" s="145">
        <v>5.5</v>
      </c>
      <c r="AE119" s="145">
        <v>0</v>
      </c>
      <c r="AF119" s="145">
        <v>0</v>
      </c>
      <c r="AG119" s="145">
        <v>7.6</v>
      </c>
      <c r="AH119" s="145">
        <v>17</v>
      </c>
      <c r="AI119" s="145">
        <v>3.5</v>
      </c>
      <c r="AJ119" s="145">
        <v>7.5</v>
      </c>
      <c r="AK119" s="145">
        <v>0</v>
      </c>
      <c r="AL119" s="145">
        <v>0</v>
      </c>
      <c r="AM119" s="145">
        <v>11</v>
      </c>
      <c r="AN119" s="145">
        <v>10</v>
      </c>
    </row>
    <row r="120" spans="1:40" ht="15.6" x14ac:dyDescent="0.3">
      <c r="A120" s="1" t="str">
        <f>_xlfn.IFNA(VLOOKUP(C120,'Alle namen en totalen'!B:F,5,FALSE)," ")</f>
        <v>W3-B1</v>
      </c>
      <c r="B120" s="145">
        <v>14198</v>
      </c>
      <c r="C120" s="145">
        <v>433</v>
      </c>
      <c r="D120" s="145" t="s">
        <v>580</v>
      </c>
      <c r="E120" s="145" t="s">
        <v>442</v>
      </c>
      <c r="F120" s="145">
        <v>0</v>
      </c>
      <c r="G120" s="145">
        <v>0</v>
      </c>
      <c r="H120" s="145">
        <v>0</v>
      </c>
      <c r="I120" s="145">
        <v>16</v>
      </c>
      <c r="J120" s="145">
        <v>38.700000000000003</v>
      </c>
      <c r="K120" s="145">
        <v>3</v>
      </c>
      <c r="L120" s="145">
        <v>8</v>
      </c>
      <c r="M120" s="145">
        <v>2</v>
      </c>
      <c r="N120" s="145">
        <v>0</v>
      </c>
      <c r="O120" s="145">
        <v>9</v>
      </c>
      <c r="P120" s="145">
        <v>3</v>
      </c>
      <c r="Q120" s="145">
        <v>8.1</v>
      </c>
      <c r="R120" s="145">
        <v>2</v>
      </c>
      <c r="S120" s="145">
        <v>0</v>
      </c>
      <c r="T120" s="145">
        <v>9.1</v>
      </c>
      <c r="U120" s="145">
        <v>9.0500000000000007</v>
      </c>
      <c r="V120" s="145">
        <v>17</v>
      </c>
      <c r="W120" s="145">
        <v>3.2</v>
      </c>
      <c r="X120" s="145">
        <v>7.55</v>
      </c>
      <c r="Y120" s="145">
        <v>0</v>
      </c>
      <c r="Z120" s="145">
        <v>0</v>
      </c>
      <c r="AA120" s="145">
        <v>10.75</v>
      </c>
      <c r="AB120" s="145">
        <v>8</v>
      </c>
      <c r="AC120" s="145">
        <v>2.6</v>
      </c>
      <c r="AD120" s="145">
        <v>5.9</v>
      </c>
      <c r="AE120" s="145">
        <v>0</v>
      </c>
      <c r="AF120" s="145">
        <v>0</v>
      </c>
      <c r="AG120" s="145">
        <v>8.5</v>
      </c>
      <c r="AH120" s="145">
        <v>15</v>
      </c>
      <c r="AI120" s="145">
        <v>2.6</v>
      </c>
      <c r="AJ120" s="145">
        <v>7.8</v>
      </c>
      <c r="AK120" s="145">
        <v>0</v>
      </c>
      <c r="AL120" s="145">
        <v>0</v>
      </c>
      <c r="AM120" s="145">
        <v>10.4</v>
      </c>
      <c r="AN120" s="145">
        <v>13</v>
      </c>
    </row>
    <row r="121" spans="1:40" ht="15.6" x14ac:dyDescent="0.3">
      <c r="A121" s="1" t="str">
        <f>_xlfn.IFNA(VLOOKUP(C121,'Alle namen en totalen'!B:F,5,FALSE)," ")</f>
        <v>W3-B1</v>
      </c>
      <c r="B121" s="145">
        <v>14198</v>
      </c>
      <c r="C121" s="145">
        <v>542</v>
      </c>
      <c r="D121" s="145" t="s">
        <v>581</v>
      </c>
      <c r="E121" s="145" t="s">
        <v>442</v>
      </c>
      <c r="F121" s="145">
        <v>0</v>
      </c>
      <c r="G121" s="145">
        <v>0</v>
      </c>
      <c r="H121" s="145">
        <v>0</v>
      </c>
      <c r="I121" s="145">
        <v>17</v>
      </c>
      <c r="J121" s="145">
        <v>37.6</v>
      </c>
      <c r="K121" s="145">
        <v>3</v>
      </c>
      <c r="L121" s="145">
        <v>7.85</v>
      </c>
      <c r="M121" s="145">
        <v>0</v>
      </c>
      <c r="N121" s="145">
        <v>0</v>
      </c>
      <c r="O121" s="145">
        <v>10.85</v>
      </c>
      <c r="P121" s="145">
        <v>3</v>
      </c>
      <c r="Q121" s="145">
        <v>7.65</v>
      </c>
      <c r="R121" s="145">
        <v>0</v>
      </c>
      <c r="S121" s="145">
        <v>0.6</v>
      </c>
      <c r="T121" s="145">
        <v>11.25</v>
      </c>
      <c r="U121" s="145">
        <v>11.05</v>
      </c>
      <c r="V121" s="145">
        <v>15</v>
      </c>
      <c r="W121" s="145">
        <v>1.6</v>
      </c>
      <c r="X121" s="145">
        <v>7.35</v>
      </c>
      <c r="Y121" s="145">
        <v>0</v>
      </c>
      <c r="Z121" s="145">
        <v>0</v>
      </c>
      <c r="AA121" s="145">
        <v>8.9499999999999993</v>
      </c>
      <c r="AB121" s="145">
        <v>17</v>
      </c>
      <c r="AC121" s="145">
        <v>2.6</v>
      </c>
      <c r="AD121" s="145">
        <v>5.75</v>
      </c>
      <c r="AE121" s="145">
        <v>0</v>
      </c>
      <c r="AF121" s="145">
        <v>0</v>
      </c>
      <c r="AG121" s="145">
        <v>8.35</v>
      </c>
      <c r="AH121" s="145">
        <v>16</v>
      </c>
      <c r="AI121" s="145">
        <v>1.6</v>
      </c>
      <c r="AJ121" s="145">
        <v>7.65</v>
      </c>
      <c r="AK121" s="145">
        <v>0</v>
      </c>
      <c r="AL121" s="145">
        <v>0</v>
      </c>
      <c r="AM121" s="145">
        <v>9.25</v>
      </c>
      <c r="AN121" s="145">
        <v>17</v>
      </c>
    </row>
    <row r="122" spans="1:40" ht="15.6" x14ac:dyDescent="0.3">
      <c r="A122" s="1" t="str">
        <f>_xlfn.IFNA(VLOOKUP(C122,'Alle namen en totalen'!B:F,5,FALSE)," ")</f>
        <v>W3-B1</v>
      </c>
      <c r="B122" s="145">
        <v>14198</v>
      </c>
      <c r="C122" s="145">
        <v>432</v>
      </c>
      <c r="D122" s="145" t="s">
        <v>582</v>
      </c>
      <c r="E122" s="145" t="s">
        <v>442</v>
      </c>
      <c r="F122" s="145">
        <v>1</v>
      </c>
      <c r="G122" s="145">
        <v>0</v>
      </c>
      <c r="H122" s="145">
        <v>0</v>
      </c>
      <c r="I122" s="145">
        <v>99</v>
      </c>
      <c r="J122" s="145">
        <v>0</v>
      </c>
      <c r="K122" s="145">
        <v>0</v>
      </c>
      <c r="L122" s="145">
        <v>0</v>
      </c>
      <c r="M122" s="145">
        <v>0</v>
      </c>
      <c r="N122" s="145">
        <v>0</v>
      </c>
      <c r="O122" s="145">
        <v>0</v>
      </c>
      <c r="P122" s="145">
        <v>0</v>
      </c>
      <c r="Q122" s="145">
        <v>0</v>
      </c>
      <c r="R122" s="145">
        <v>0</v>
      </c>
      <c r="S122" s="145">
        <v>0</v>
      </c>
      <c r="T122" s="145">
        <v>0</v>
      </c>
      <c r="U122" s="145">
        <v>0</v>
      </c>
      <c r="V122" s="145">
        <v>18</v>
      </c>
      <c r="W122" s="145">
        <v>0</v>
      </c>
      <c r="X122" s="145">
        <v>0</v>
      </c>
      <c r="Y122" s="145">
        <v>0</v>
      </c>
      <c r="Z122" s="145">
        <v>0</v>
      </c>
      <c r="AA122" s="145">
        <v>0</v>
      </c>
      <c r="AB122" s="145">
        <v>18</v>
      </c>
      <c r="AC122" s="145">
        <v>0</v>
      </c>
      <c r="AD122" s="145">
        <v>0</v>
      </c>
      <c r="AE122" s="145">
        <v>0</v>
      </c>
      <c r="AF122" s="145">
        <v>0</v>
      </c>
      <c r="AG122" s="145">
        <v>0</v>
      </c>
      <c r="AH122" s="145">
        <v>18</v>
      </c>
      <c r="AI122" s="145">
        <v>0</v>
      </c>
      <c r="AJ122" s="145">
        <v>0</v>
      </c>
      <c r="AK122" s="145">
        <v>0</v>
      </c>
      <c r="AL122" s="145">
        <v>0</v>
      </c>
      <c r="AM122" s="145">
        <v>0</v>
      </c>
      <c r="AN122" s="145">
        <v>18</v>
      </c>
    </row>
    <row r="123" spans="1:40" ht="15.6" x14ac:dyDescent="0.3">
      <c r="A123" s="1" t="str">
        <f>_xlfn.IFNA(VLOOKUP(C123,'Alle namen en totalen'!B:F,5,FALSE)," ")</f>
        <v>afm</v>
      </c>
      <c r="B123" s="145">
        <v>14198</v>
      </c>
      <c r="C123" s="145">
        <v>537</v>
      </c>
      <c r="D123" s="145" t="s">
        <v>583</v>
      </c>
      <c r="E123" s="145" t="s">
        <v>442</v>
      </c>
      <c r="F123" s="145">
        <v>1</v>
      </c>
      <c r="G123" s="145">
        <v>0</v>
      </c>
      <c r="H123" s="145">
        <v>0</v>
      </c>
      <c r="I123" s="145">
        <v>99</v>
      </c>
      <c r="J123" s="145">
        <v>0</v>
      </c>
      <c r="K123" s="145">
        <v>0</v>
      </c>
      <c r="L123" s="145">
        <v>0</v>
      </c>
      <c r="M123" s="145">
        <v>0</v>
      </c>
      <c r="N123" s="145">
        <v>0</v>
      </c>
      <c r="O123" s="145">
        <v>0</v>
      </c>
      <c r="P123" s="145">
        <v>0</v>
      </c>
      <c r="Q123" s="145">
        <v>0</v>
      </c>
      <c r="R123" s="145">
        <v>0</v>
      </c>
      <c r="S123" s="145">
        <v>0</v>
      </c>
      <c r="T123" s="145">
        <v>0</v>
      </c>
      <c r="U123" s="145">
        <v>0</v>
      </c>
      <c r="V123" s="145">
        <v>18</v>
      </c>
      <c r="W123" s="145">
        <v>0</v>
      </c>
      <c r="X123" s="145">
        <v>0</v>
      </c>
      <c r="Y123" s="145">
        <v>0</v>
      </c>
      <c r="Z123" s="145">
        <v>0</v>
      </c>
      <c r="AA123" s="145">
        <v>0</v>
      </c>
      <c r="AB123" s="145">
        <v>18</v>
      </c>
      <c r="AC123" s="145">
        <v>0</v>
      </c>
      <c r="AD123" s="145">
        <v>0</v>
      </c>
      <c r="AE123" s="145">
        <v>0</v>
      </c>
      <c r="AF123" s="145">
        <v>0</v>
      </c>
      <c r="AG123" s="145">
        <v>0</v>
      </c>
      <c r="AH123" s="145">
        <v>18</v>
      </c>
      <c r="AI123" s="145">
        <v>0</v>
      </c>
      <c r="AJ123" s="145">
        <v>0</v>
      </c>
      <c r="AK123" s="145">
        <v>0</v>
      </c>
      <c r="AL123" s="145">
        <v>0</v>
      </c>
      <c r="AM123" s="145">
        <v>0</v>
      </c>
      <c r="AN123" s="145">
        <v>18</v>
      </c>
    </row>
    <row r="124" spans="1:40" ht="15.6" x14ac:dyDescent="0.3">
      <c r="A124" s="1" t="str">
        <f>_xlfn.IFNA(VLOOKUP(C124,'Alle namen en totalen'!B:F,5,FALSE)," ")</f>
        <v>W3-B1</v>
      </c>
      <c r="B124" s="145">
        <v>14198</v>
      </c>
      <c r="C124" s="145">
        <v>628</v>
      </c>
      <c r="D124" s="145" t="s">
        <v>584</v>
      </c>
      <c r="E124" s="145" t="s">
        <v>447</v>
      </c>
      <c r="F124" s="145">
        <v>1</v>
      </c>
      <c r="G124" s="145">
        <v>0</v>
      </c>
      <c r="H124" s="145">
        <v>0</v>
      </c>
      <c r="I124" s="145">
        <v>99</v>
      </c>
      <c r="J124" s="145">
        <v>0</v>
      </c>
      <c r="K124" s="145">
        <v>0</v>
      </c>
      <c r="L124" s="145">
        <v>0</v>
      </c>
      <c r="M124" s="145">
        <v>0</v>
      </c>
      <c r="N124" s="145">
        <v>0</v>
      </c>
      <c r="O124" s="145">
        <v>0</v>
      </c>
      <c r="P124" s="145">
        <v>0</v>
      </c>
      <c r="Q124" s="145">
        <v>0</v>
      </c>
      <c r="R124" s="145">
        <v>0</v>
      </c>
      <c r="S124" s="145">
        <v>0</v>
      </c>
      <c r="T124" s="145">
        <v>0</v>
      </c>
      <c r="U124" s="145">
        <v>0</v>
      </c>
      <c r="V124" s="145">
        <v>18</v>
      </c>
      <c r="W124" s="145">
        <v>0</v>
      </c>
      <c r="X124" s="145">
        <v>0</v>
      </c>
      <c r="Y124" s="145">
        <v>0</v>
      </c>
      <c r="Z124" s="145">
        <v>0</v>
      </c>
      <c r="AA124" s="145">
        <v>0</v>
      </c>
      <c r="AB124" s="145">
        <v>18</v>
      </c>
      <c r="AC124" s="145">
        <v>0</v>
      </c>
      <c r="AD124" s="145">
        <v>0</v>
      </c>
      <c r="AE124" s="145">
        <v>0</v>
      </c>
      <c r="AF124" s="145">
        <v>0</v>
      </c>
      <c r="AG124" s="145">
        <v>0</v>
      </c>
      <c r="AH124" s="145">
        <v>18</v>
      </c>
      <c r="AI124" s="145">
        <v>0</v>
      </c>
      <c r="AJ124" s="145">
        <v>0</v>
      </c>
      <c r="AK124" s="145">
        <v>0</v>
      </c>
      <c r="AL124" s="145">
        <v>0</v>
      </c>
      <c r="AM124" s="145">
        <v>0</v>
      </c>
      <c r="AN124" s="145">
        <v>18</v>
      </c>
    </row>
    <row r="125" spans="1:40" ht="15.6" x14ac:dyDescent="0.3">
      <c r="A125" s="1" t="str">
        <f>_xlfn.IFNA(VLOOKUP(C125,'Alle namen en totalen'!B:F,5,FALSE)," ")</f>
        <v>W3-B1</v>
      </c>
      <c r="B125" s="145">
        <v>14198</v>
      </c>
      <c r="C125" s="145">
        <v>630</v>
      </c>
      <c r="D125" s="145" t="s">
        <v>585</v>
      </c>
      <c r="E125" s="145" t="s">
        <v>447</v>
      </c>
      <c r="F125" s="145">
        <v>1</v>
      </c>
      <c r="G125" s="145">
        <v>0</v>
      </c>
      <c r="H125" s="145">
        <v>0</v>
      </c>
      <c r="I125" s="145">
        <v>99</v>
      </c>
      <c r="J125" s="145">
        <v>0</v>
      </c>
      <c r="K125" s="145">
        <v>0</v>
      </c>
      <c r="L125" s="145">
        <v>0</v>
      </c>
      <c r="M125" s="145">
        <v>0</v>
      </c>
      <c r="N125" s="145">
        <v>0</v>
      </c>
      <c r="O125" s="145">
        <v>0</v>
      </c>
      <c r="P125" s="145">
        <v>0</v>
      </c>
      <c r="Q125" s="145">
        <v>0</v>
      </c>
      <c r="R125" s="145">
        <v>0</v>
      </c>
      <c r="S125" s="145">
        <v>0</v>
      </c>
      <c r="T125" s="145">
        <v>0</v>
      </c>
      <c r="U125" s="145">
        <v>0</v>
      </c>
      <c r="V125" s="145">
        <v>18</v>
      </c>
      <c r="W125" s="145">
        <v>0</v>
      </c>
      <c r="X125" s="145">
        <v>0</v>
      </c>
      <c r="Y125" s="145">
        <v>0</v>
      </c>
      <c r="Z125" s="145">
        <v>0</v>
      </c>
      <c r="AA125" s="145">
        <v>0</v>
      </c>
      <c r="AB125" s="145">
        <v>18</v>
      </c>
      <c r="AC125" s="145">
        <v>0</v>
      </c>
      <c r="AD125" s="145">
        <v>0</v>
      </c>
      <c r="AE125" s="145">
        <v>0</v>
      </c>
      <c r="AF125" s="145">
        <v>0</v>
      </c>
      <c r="AG125" s="145">
        <v>0</v>
      </c>
      <c r="AH125" s="145">
        <v>18</v>
      </c>
      <c r="AI125" s="145">
        <v>0</v>
      </c>
      <c r="AJ125" s="145">
        <v>0</v>
      </c>
      <c r="AK125" s="145">
        <v>0</v>
      </c>
      <c r="AL125" s="145">
        <v>0</v>
      </c>
      <c r="AM125" s="145">
        <v>0</v>
      </c>
      <c r="AN125" s="145">
        <v>18</v>
      </c>
    </row>
    <row r="126" spans="1:40" ht="15.6" x14ac:dyDescent="0.3">
      <c r="A126" s="1" t="str">
        <f>_xlfn.IFNA(VLOOKUP(C126,'Alle namen en totalen'!B:F,5,FALSE)," ")</f>
        <v>W4-B1</v>
      </c>
      <c r="B126" s="145">
        <v>14199</v>
      </c>
      <c r="C126" s="145">
        <v>527</v>
      </c>
      <c r="D126" s="145" t="s">
        <v>586</v>
      </c>
      <c r="E126" s="145" t="s">
        <v>463</v>
      </c>
      <c r="F126" s="145">
        <v>0</v>
      </c>
      <c r="G126" s="145">
        <v>0</v>
      </c>
      <c r="H126" s="145">
        <v>0</v>
      </c>
      <c r="I126" s="145">
        <v>1</v>
      </c>
      <c r="J126" s="145">
        <v>51.45</v>
      </c>
      <c r="K126" s="145">
        <v>3</v>
      </c>
      <c r="L126" s="145">
        <v>9.0500000000000007</v>
      </c>
      <c r="M126" s="145">
        <v>0</v>
      </c>
      <c r="N126" s="145">
        <v>0</v>
      </c>
      <c r="O126" s="145">
        <v>12.05</v>
      </c>
      <c r="P126" s="145">
        <v>3</v>
      </c>
      <c r="Q126" s="145">
        <v>8.5500000000000007</v>
      </c>
      <c r="R126" s="145">
        <v>0</v>
      </c>
      <c r="S126" s="145">
        <v>0.6</v>
      </c>
      <c r="T126" s="145">
        <v>12.15</v>
      </c>
      <c r="U126" s="145">
        <v>12.1</v>
      </c>
      <c r="V126" s="145">
        <v>12</v>
      </c>
      <c r="W126" s="145">
        <v>4.3</v>
      </c>
      <c r="X126" s="145">
        <v>9.1999999999999993</v>
      </c>
      <c r="Y126" s="145">
        <v>0</v>
      </c>
      <c r="Z126" s="145">
        <v>0</v>
      </c>
      <c r="AA126" s="145">
        <v>13.5</v>
      </c>
      <c r="AB126" s="145">
        <v>2</v>
      </c>
      <c r="AC126" s="145">
        <v>4.3</v>
      </c>
      <c r="AD126" s="145">
        <v>8.65</v>
      </c>
      <c r="AE126" s="145">
        <v>0</v>
      </c>
      <c r="AF126" s="145">
        <v>0</v>
      </c>
      <c r="AG126" s="145">
        <v>12.95</v>
      </c>
      <c r="AH126" s="145">
        <v>2</v>
      </c>
      <c r="AI126" s="145">
        <v>4.3</v>
      </c>
      <c r="AJ126" s="145">
        <v>8.6</v>
      </c>
      <c r="AK126" s="145">
        <v>0</v>
      </c>
      <c r="AL126" s="145">
        <v>0</v>
      </c>
      <c r="AM126" s="145">
        <v>12.9</v>
      </c>
      <c r="AN126" s="145">
        <v>2</v>
      </c>
    </row>
    <row r="127" spans="1:40" ht="15.6" x14ac:dyDescent="0.3">
      <c r="A127" s="1" t="str">
        <f>_xlfn.IFNA(VLOOKUP(C127,'Alle namen en totalen'!B:F,5,FALSE)," ")</f>
        <v>W4-B1</v>
      </c>
      <c r="B127" s="145">
        <v>14199</v>
      </c>
      <c r="C127" s="145">
        <v>426</v>
      </c>
      <c r="D127" s="145" t="s">
        <v>587</v>
      </c>
      <c r="E127" s="145" t="s">
        <v>463</v>
      </c>
      <c r="F127" s="145">
        <v>0</v>
      </c>
      <c r="G127" s="145">
        <v>0</v>
      </c>
      <c r="H127" s="145">
        <v>0</v>
      </c>
      <c r="I127" s="145">
        <v>2</v>
      </c>
      <c r="J127" s="145">
        <v>50.375</v>
      </c>
      <c r="K127" s="145">
        <v>3</v>
      </c>
      <c r="L127" s="145">
        <v>9.35</v>
      </c>
      <c r="M127" s="145">
        <v>0</v>
      </c>
      <c r="N127" s="145">
        <v>0</v>
      </c>
      <c r="O127" s="145">
        <v>12.35</v>
      </c>
      <c r="P127" s="145">
        <v>3</v>
      </c>
      <c r="Q127" s="145">
        <v>9.3000000000000007</v>
      </c>
      <c r="R127" s="145">
        <v>0</v>
      </c>
      <c r="S127" s="145">
        <v>0.6</v>
      </c>
      <c r="T127" s="145">
        <v>12.9</v>
      </c>
      <c r="U127" s="145">
        <v>12.625</v>
      </c>
      <c r="V127" s="145">
        <v>2</v>
      </c>
      <c r="W127" s="145">
        <v>4</v>
      </c>
      <c r="X127" s="145">
        <v>9.0500000000000007</v>
      </c>
      <c r="Y127" s="145">
        <v>0</v>
      </c>
      <c r="Z127" s="145">
        <v>0</v>
      </c>
      <c r="AA127" s="145">
        <v>13.05</v>
      </c>
      <c r="AB127" s="145">
        <v>5</v>
      </c>
      <c r="AC127" s="145">
        <v>4</v>
      </c>
      <c r="AD127" s="145">
        <v>8.9499999999999993</v>
      </c>
      <c r="AE127" s="145">
        <v>0</v>
      </c>
      <c r="AF127" s="145">
        <v>0</v>
      </c>
      <c r="AG127" s="145">
        <v>12.95</v>
      </c>
      <c r="AH127" s="145">
        <v>2</v>
      </c>
      <c r="AI127" s="145">
        <v>3.2</v>
      </c>
      <c r="AJ127" s="145">
        <v>8.5500000000000007</v>
      </c>
      <c r="AK127" s="145">
        <v>0</v>
      </c>
      <c r="AL127" s="145">
        <v>0</v>
      </c>
      <c r="AM127" s="145">
        <v>11.75</v>
      </c>
      <c r="AN127" s="145">
        <v>13</v>
      </c>
    </row>
    <row r="128" spans="1:40" ht="15.6" x14ac:dyDescent="0.3">
      <c r="A128" s="1" t="str">
        <f>_xlfn.IFNA(VLOOKUP(C128,'Alle namen en totalen'!B:F,5,FALSE)," ")</f>
        <v>W4-B1</v>
      </c>
      <c r="B128" s="145">
        <v>14199</v>
      </c>
      <c r="C128" s="145">
        <v>522</v>
      </c>
      <c r="D128" s="145" t="s">
        <v>588</v>
      </c>
      <c r="E128" s="145" t="s">
        <v>543</v>
      </c>
      <c r="F128" s="145">
        <v>0</v>
      </c>
      <c r="G128" s="145">
        <v>0</v>
      </c>
      <c r="H128" s="145">
        <v>0</v>
      </c>
      <c r="I128" s="145">
        <v>3</v>
      </c>
      <c r="J128" s="145">
        <v>50.25</v>
      </c>
      <c r="K128" s="145">
        <v>3</v>
      </c>
      <c r="L128" s="145">
        <v>9.25</v>
      </c>
      <c r="M128" s="145">
        <v>0</v>
      </c>
      <c r="N128" s="145">
        <v>0</v>
      </c>
      <c r="O128" s="145">
        <v>12.25</v>
      </c>
      <c r="P128" s="145">
        <v>3.5</v>
      </c>
      <c r="Q128" s="145">
        <v>8.85</v>
      </c>
      <c r="R128" s="145">
        <v>0</v>
      </c>
      <c r="S128" s="145">
        <v>0.6</v>
      </c>
      <c r="T128" s="145">
        <v>12.95</v>
      </c>
      <c r="U128" s="145">
        <v>12.6</v>
      </c>
      <c r="V128" s="145">
        <v>3</v>
      </c>
      <c r="W128" s="145">
        <v>4.3</v>
      </c>
      <c r="X128" s="145">
        <v>9.1999999999999993</v>
      </c>
      <c r="Y128" s="145">
        <v>0</v>
      </c>
      <c r="Z128" s="145">
        <v>0</v>
      </c>
      <c r="AA128" s="145">
        <v>13.5</v>
      </c>
      <c r="AB128" s="145">
        <v>2</v>
      </c>
      <c r="AC128" s="145">
        <v>4.3</v>
      </c>
      <c r="AD128" s="145">
        <v>7.6</v>
      </c>
      <c r="AE128" s="145">
        <v>0</v>
      </c>
      <c r="AF128" s="145">
        <v>0</v>
      </c>
      <c r="AG128" s="145">
        <v>11.9</v>
      </c>
      <c r="AH128" s="145">
        <v>5</v>
      </c>
      <c r="AI128" s="145">
        <v>4</v>
      </c>
      <c r="AJ128" s="145">
        <v>8.25</v>
      </c>
      <c r="AK128" s="145">
        <v>0</v>
      </c>
      <c r="AL128" s="145">
        <v>0</v>
      </c>
      <c r="AM128" s="145">
        <v>12.25</v>
      </c>
      <c r="AN128" s="145">
        <v>8</v>
      </c>
    </row>
    <row r="129" spans="1:40" ht="15.6" x14ac:dyDescent="0.3">
      <c r="A129" s="1" t="str">
        <f>_xlfn.IFNA(VLOOKUP(C129,'Alle namen en totalen'!B:F,5,FALSE)," ")</f>
        <v>W4-B1</v>
      </c>
      <c r="B129" s="145">
        <v>14199</v>
      </c>
      <c r="C129" s="145">
        <v>531</v>
      </c>
      <c r="D129" s="145" t="s">
        <v>589</v>
      </c>
      <c r="E129" s="145" t="s">
        <v>465</v>
      </c>
      <c r="F129" s="145">
        <v>0</v>
      </c>
      <c r="G129" s="145">
        <v>0</v>
      </c>
      <c r="H129" s="145">
        <v>0</v>
      </c>
      <c r="I129" s="145">
        <v>4</v>
      </c>
      <c r="J129" s="145">
        <v>49.5</v>
      </c>
      <c r="K129" s="145">
        <v>3</v>
      </c>
      <c r="L129" s="145">
        <v>9.3000000000000007</v>
      </c>
      <c r="M129" s="145">
        <v>0</v>
      </c>
      <c r="N129" s="145">
        <v>0</v>
      </c>
      <c r="O129" s="145">
        <v>12.3</v>
      </c>
      <c r="P129" s="145">
        <v>3.5</v>
      </c>
      <c r="Q129" s="145">
        <v>9.1999999999999993</v>
      </c>
      <c r="R129" s="145">
        <v>0</v>
      </c>
      <c r="S129" s="145">
        <v>0.6</v>
      </c>
      <c r="T129" s="145">
        <v>13.3</v>
      </c>
      <c r="U129" s="145">
        <v>12.8</v>
      </c>
      <c r="V129" s="145">
        <v>1</v>
      </c>
      <c r="W129" s="145">
        <v>4.3</v>
      </c>
      <c r="X129" s="145">
        <v>9.3000000000000007</v>
      </c>
      <c r="Y129" s="145">
        <v>0</v>
      </c>
      <c r="Z129" s="145">
        <v>0</v>
      </c>
      <c r="AA129" s="145">
        <v>13.6</v>
      </c>
      <c r="AB129" s="145">
        <v>1</v>
      </c>
      <c r="AC129" s="145">
        <v>3.7</v>
      </c>
      <c r="AD129" s="145">
        <v>8</v>
      </c>
      <c r="AE129" s="145">
        <v>0</v>
      </c>
      <c r="AF129" s="145">
        <v>0</v>
      </c>
      <c r="AG129" s="145">
        <v>11.7</v>
      </c>
      <c r="AH129" s="145">
        <v>8</v>
      </c>
      <c r="AI129" s="145">
        <v>4</v>
      </c>
      <c r="AJ129" s="145">
        <v>7.4</v>
      </c>
      <c r="AK129" s="145">
        <v>0</v>
      </c>
      <c r="AL129" s="145">
        <v>0</v>
      </c>
      <c r="AM129" s="145">
        <v>11.4</v>
      </c>
      <c r="AN129" s="145">
        <v>15</v>
      </c>
    </row>
    <row r="130" spans="1:40" ht="15.6" x14ac:dyDescent="0.3">
      <c r="A130" s="1" t="str">
        <f>_xlfn.IFNA(VLOOKUP(C130,'Alle namen en totalen'!B:F,5,FALSE)," ")</f>
        <v>W4-B1</v>
      </c>
      <c r="B130" s="145">
        <v>14199</v>
      </c>
      <c r="C130" s="145">
        <v>634</v>
      </c>
      <c r="D130" s="145" t="s">
        <v>590</v>
      </c>
      <c r="E130" s="145" t="s">
        <v>465</v>
      </c>
      <c r="F130" s="145">
        <v>0</v>
      </c>
      <c r="G130" s="145">
        <v>0</v>
      </c>
      <c r="H130" s="145">
        <v>0</v>
      </c>
      <c r="I130" s="145">
        <v>5</v>
      </c>
      <c r="J130" s="145">
        <v>49.125</v>
      </c>
      <c r="K130" s="145">
        <v>3</v>
      </c>
      <c r="L130" s="145">
        <v>8.5</v>
      </c>
      <c r="M130" s="145">
        <v>0</v>
      </c>
      <c r="N130" s="145">
        <v>0</v>
      </c>
      <c r="O130" s="145">
        <v>11.5</v>
      </c>
      <c r="P130" s="145">
        <v>3</v>
      </c>
      <c r="Q130" s="145">
        <v>9.15</v>
      </c>
      <c r="R130" s="145">
        <v>0</v>
      </c>
      <c r="S130" s="145">
        <v>0.6</v>
      </c>
      <c r="T130" s="145">
        <v>12.75</v>
      </c>
      <c r="U130" s="145">
        <v>12.125</v>
      </c>
      <c r="V130" s="145">
        <v>11</v>
      </c>
      <c r="W130" s="145">
        <v>4.3</v>
      </c>
      <c r="X130" s="145">
        <v>9.1999999999999993</v>
      </c>
      <c r="Y130" s="145">
        <v>0</v>
      </c>
      <c r="Z130" s="145">
        <v>0</v>
      </c>
      <c r="AA130" s="145">
        <v>13.5</v>
      </c>
      <c r="AB130" s="145">
        <v>2</v>
      </c>
      <c r="AC130" s="145">
        <v>4</v>
      </c>
      <c r="AD130" s="145">
        <v>6.75</v>
      </c>
      <c r="AE130" s="145">
        <v>0</v>
      </c>
      <c r="AF130" s="145">
        <v>0</v>
      </c>
      <c r="AG130" s="145">
        <v>10.75</v>
      </c>
      <c r="AH130" s="145">
        <v>13</v>
      </c>
      <c r="AI130" s="145">
        <v>4.3</v>
      </c>
      <c r="AJ130" s="145">
        <v>8.4499999999999993</v>
      </c>
      <c r="AK130" s="145">
        <v>0</v>
      </c>
      <c r="AL130" s="145">
        <v>0</v>
      </c>
      <c r="AM130" s="145">
        <v>12.75</v>
      </c>
      <c r="AN130" s="145">
        <v>4</v>
      </c>
    </row>
    <row r="131" spans="1:40" ht="15.6" x14ac:dyDescent="0.3">
      <c r="A131" s="1" t="str">
        <f>_xlfn.IFNA(VLOOKUP(C131,'Alle namen en totalen'!B:F,5,FALSE)," ")</f>
        <v>W4-B1</v>
      </c>
      <c r="B131" s="145">
        <v>14199</v>
      </c>
      <c r="C131" s="145">
        <v>528</v>
      </c>
      <c r="D131" s="145" t="s">
        <v>591</v>
      </c>
      <c r="E131" s="145" t="s">
        <v>463</v>
      </c>
      <c r="F131" s="145">
        <v>0</v>
      </c>
      <c r="G131" s="145">
        <v>0</v>
      </c>
      <c r="H131" s="145">
        <v>0</v>
      </c>
      <c r="I131" s="145">
        <v>6</v>
      </c>
      <c r="J131" s="145">
        <v>48.975000000000001</v>
      </c>
      <c r="K131" s="145">
        <v>3</v>
      </c>
      <c r="L131" s="145">
        <v>9.0500000000000007</v>
      </c>
      <c r="M131" s="145">
        <v>0</v>
      </c>
      <c r="N131" s="145">
        <v>0</v>
      </c>
      <c r="O131" s="145">
        <v>12.05</v>
      </c>
      <c r="P131" s="145">
        <v>3</v>
      </c>
      <c r="Q131" s="145">
        <v>9</v>
      </c>
      <c r="R131" s="145">
        <v>0</v>
      </c>
      <c r="S131" s="145">
        <v>0.6</v>
      </c>
      <c r="T131" s="145">
        <v>12.6</v>
      </c>
      <c r="U131" s="145">
        <v>12.324999999999999</v>
      </c>
      <c r="V131" s="145">
        <v>7</v>
      </c>
      <c r="W131" s="145">
        <v>4.3</v>
      </c>
      <c r="X131" s="145">
        <v>8.65</v>
      </c>
      <c r="Y131" s="145">
        <v>0</v>
      </c>
      <c r="Z131" s="145">
        <v>0</v>
      </c>
      <c r="AA131" s="145">
        <v>12.95</v>
      </c>
      <c r="AB131" s="145">
        <v>6</v>
      </c>
      <c r="AC131" s="145">
        <v>3.4</v>
      </c>
      <c r="AD131" s="145">
        <v>8.4499999999999993</v>
      </c>
      <c r="AE131" s="145">
        <v>0</v>
      </c>
      <c r="AF131" s="145">
        <v>0</v>
      </c>
      <c r="AG131" s="145">
        <v>11.85</v>
      </c>
      <c r="AH131" s="145">
        <v>6</v>
      </c>
      <c r="AI131" s="145">
        <v>4</v>
      </c>
      <c r="AJ131" s="145">
        <v>7.85</v>
      </c>
      <c r="AK131" s="145">
        <v>0</v>
      </c>
      <c r="AL131" s="145">
        <v>0</v>
      </c>
      <c r="AM131" s="145">
        <v>11.85</v>
      </c>
      <c r="AN131" s="145">
        <v>11</v>
      </c>
    </row>
    <row r="132" spans="1:40" ht="15.6" x14ac:dyDescent="0.3">
      <c r="A132" s="1" t="str">
        <f>_xlfn.IFNA(VLOOKUP(C132,'Alle namen en totalen'!B:F,5,FALSE)," ")</f>
        <v>W4-B1</v>
      </c>
      <c r="B132" s="145">
        <v>14199</v>
      </c>
      <c r="C132" s="145">
        <v>431</v>
      </c>
      <c r="D132" s="145" t="s">
        <v>592</v>
      </c>
      <c r="E132" s="145" t="s">
        <v>445</v>
      </c>
      <c r="F132" s="145">
        <v>0</v>
      </c>
      <c r="G132" s="145">
        <v>0</v>
      </c>
      <c r="H132" s="145">
        <v>0</v>
      </c>
      <c r="I132" s="145">
        <v>7</v>
      </c>
      <c r="J132" s="145">
        <v>48.875</v>
      </c>
      <c r="K132" s="145">
        <v>3.5</v>
      </c>
      <c r="L132" s="145">
        <v>9.1</v>
      </c>
      <c r="M132" s="145">
        <v>1</v>
      </c>
      <c r="N132" s="145">
        <v>0</v>
      </c>
      <c r="O132" s="145">
        <v>11.6</v>
      </c>
      <c r="P132" s="145">
        <v>3</v>
      </c>
      <c r="Q132" s="145">
        <v>8.9499999999999993</v>
      </c>
      <c r="R132" s="145">
        <v>0</v>
      </c>
      <c r="S132" s="145">
        <v>0.6</v>
      </c>
      <c r="T132" s="145">
        <v>12.55</v>
      </c>
      <c r="U132" s="145">
        <v>12.074999999999999</v>
      </c>
      <c r="V132" s="145">
        <v>13</v>
      </c>
      <c r="W132" s="145">
        <v>3.7</v>
      </c>
      <c r="X132" s="145">
        <v>6.75</v>
      </c>
      <c r="Y132" s="145">
        <v>0</v>
      </c>
      <c r="Z132" s="145">
        <v>0</v>
      </c>
      <c r="AA132" s="145">
        <v>10.45</v>
      </c>
      <c r="AB132" s="145">
        <v>17</v>
      </c>
      <c r="AC132" s="145">
        <v>4.5999999999999996</v>
      </c>
      <c r="AD132" s="145">
        <v>8.8000000000000007</v>
      </c>
      <c r="AE132" s="145">
        <v>0</v>
      </c>
      <c r="AF132" s="145">
        <v>0</v>
      </c>
      <c r="AG132" s="145">
        <v>13.4</v>
      </c>
      <c r="AH132" s="145">
        <v>1</v>
      </c>
      <c r="AI132" s="145">
        <v>4.3</v>
      </c>
      <c r="AJ132" s="145">
        <v>8.65</v>
      </c>
      <c r="AK132" s="145">
        <v>0</v>
      </c>
      <c r="AL132" s="145">
        <v>0</v>
      </c>
      <c r="AM132" s="145">
        <v>12.95</v>
      </c>
      <c r="AN132" s="145">
        <v>1</v>
      </c>
    </row>
    <row r="133" spans="1:40" ht="15.6" x14ac:dyDescent="0.3">
      <c r="A133" s="1" t="str">
        <f>_xlfn.IFNA(VLOOKUP(C133,'Alle namen en totalen'!B:F,5,FALSE)," ")</f>
        <v>W4-B1</v>
      </c>
      <c r="B133" s="145">
        <v>14199</v>
      </c>
      <c r="C133" s="145">
        <v>632</v>
      </c>
      <c r="D133" s="145" t="s">
        <v>593</v>
      </c>
      <c r="E133" s="145" t="s">
        <v>465</v>
      </c>
      <c r="F133" s="145">
        <v>0</v>
      </c>
      <c r="G133" s="145">
        <v>0</v>
      </c>
      <c r="H133" s="145">
        <v>0</v>
      </c>
      <c r="I133" s="145">
        <v>8</v>
      </c>
      <c r="J133" s="145">
        <v>48.35</v>
      </c>
      <c r="K133" s="145">
        <v>3</v>
      </c>
      <c r="L133" s="145">
        <v>8.75</v>
      </c>
      <c r="M133" s="145">
        <v>0</v>
      </c>
      <c r="N133" s="145">
        <v>0</v>
      </c>
      <c r="O133" s="145">
        <v>11.75</v>
      </c>
      <c r="P133" s="145">
        <v>3.5</v>
      </c>
      <c r="Q133" s="145">
        <v>8.4499999999999993</v>
      </c>
      <c r="R133" s="145">
        <v>0</v>
      </c>
      <c r="S133" s="145">
        <v>0.6</v>
      </c>
      <c r="T133" s="145">
        <v>12.55</v>
      </c>
      <c r="U133" s="145">
        <v>12.15</v>
      </c>
      <c r="V133" s="145">
        <v>10</v>
      </c>
      <c r="W133" s="145">
        <v>3.5</v>
      </c>
      <c r="X133" s="145">
        <v>8.1</v>
      </c>
      <c r="Y133" s="145">
        <v>0</v>
      </c>
      <c r="Z133" s="145">
        <v>0</v>
      </c>
      <c r="AA133" s="145">
        <v>11.6</v>
      </c>
      <c r="AB133" s="145">
        <v>12</v>
      </c>
      <c r="AC133" s="145">
        <v>3.7</v>
      </c>
      <c r="AD133" s="145">
        <v>8.25</v>
      </c>
      <c r="AE133" s="145">
        <v>0</v>
      </c>
      <c r="AF133" s="145">
        <v>0</v>
      </c>
      <c r="AG133" s="145">
        <v>11.95</v>
      </c>
      <c r="AH133" s="145">
        <v>4</v>
      </c>
      <c r="AI133" s="145">
        <v>4.3</v>
      </c>
      <c r="AJ133" s="145">
        <v>8.35</v>
      </c>
      <c r="AK133" s="145">
        <v>0</v>
      </c>
      <c r="AL133" s="145">
        <v>0</v>
      </c>
      <c r="AM133" s="145">
        <v>12.65</v>
      </c>
      <c r="AN133" s="145">
        <v>6</v>
      </c>
    </row>
    <row r="134" spans="1:40" ht="15.6" x14ac:dyDescent="0.3">
      <c r="A134" s="1" t="str">
        <f>_xlfn.IFNA(VLOOKUP(C134,'Alle namen en totalen'!B:F,5,FALSE)," ")</f>
        <v>W4-B1</v>
      </c>
      <c r="B134" s="145">
        <v>14199</v>
      </c>
      <c r="C134" s="145">
        <v>524</v>
      </c>
      <c r="D134" s="145" t="s">
        <v>594</v>
      </c>
      <c r="E134" s="145" t="s">
        <v>557</v>
      </c>
      <c r="F134" s="145">
        <v>0</v>
      </c>
      <c r="G134" s="145">
        <v>0</v>
      </c>
      <c r="H134" s="145">
        <v>0</v>
      </c>
      <c r="I134" s="145">
        <v>9</v>
      </c>
      <c r="J134" s="145">
        <v>47.3</v>
      </c>
      <c r="K134" s="145">
        <v>3</v>
      </c>
      <c r="L134" s="145">
        <v>8.1</v>
      </c>
      <c r="M134" s="145">
        <v>0</v>
      </c>
      <c r="N134" s="145">
        <v>0</v>
      </c>
      <c r="O134" s="145">
        <v>11.1</v>
      </c>
      <c r="P134" s="145">
        <v>3.5</v>
      </c>
      <c r="Q134" s="145">
        <v>8.6</v>
      </c>
      <c r="R134" s="145">
        <v>0</v>
      </c>
      <c r="S134" s="145">
        <v>0.6</v>
      </c>
      <c r="T134" s="145">
        <v>12.7</v>
      </c>
      <c r="U134" s="145">
        <v>11.9</v>
      </c>
      <c r="V134" s="145">
        <v>16</v>
      </c>
      <c r="W134" s="145">
        <v>3.5</v>
      </c>
      <c r="X134" s="145">
        <v>8.15</v>
      </c>
      <c r="Y134" s="145">
        <v>0</v>
      </c>
      <c r="Z134" s="145">
        <v>0</v>
      </c>
      <c r="AA134" s="145">
        <v>11.65</v>
      </c>
      <c r="AB134" s="145">
        <v>10</v>
      </c>
      <c r="AC134" s="145">
        <v>3.7</v>
      </c>
      <c r="AD134" s="145">
        <v>7.6</v>
      </c>
      <c r="AE134" s="145">
        <v>0</v>
      </c>
      <c r="AF134" s="145">
        <v>0</v>
      </c>
      <c r="AG134" s="145">
        <v>11.3</v>
      </c>
      <c r="AH134" s="145">
        <v>10</v>
      </c>
      <c r="AI134" s="145">
        <v>4.3</v>
      </c>
      <c r="AJ134" s="145">
        <v>8.15</v>
      </c>
      <c r="AK134" s="145">
        <v>0</v>
      </c>
      <c r="AL134" s="145">
        <v>0</v>
      </c>
      <c r="AM134" s="145">
        <v>12.45</v>
      </c>
      <c r="AN134" s="145">
        <v>7</v>
      </c>
    </row>
    <row r="135" spans="1:40" ht="15.6" x14ac:dyDescent="0.3">
      <c r="A135" s="1" t="str">
        <f>_xlfn.IFNA(VLOOKUP(C135,'Alle namen en totalen'!B:F,5,FALSE)," ")</f>
        <v>W4-B1</v>
      </c>
      <c r="B135" s="145">
        <v>14199</v>
      </c>
      <c r="C135" s="145">
        <v>424</v>
      </c>
      <c r="D135" s="145" t="s">
        <v>595</v>
      </c>
      <c r="E135" s="145" t="s">
        <v>557</v>
      </c>
      <c r="F135" s="145">
        <v>0</v>
      </c>
      <c r="G135" s="145">
        <v>0</v>
      </c>
      <c r="H135" s="145">
        <v>0</v>
      </c>
      <c r="I135" s="145">
        <v>10</v>
      </c>
      <c r="J135" s="145">
        <v>47.1</v>
      </c>
      <c r="K135" s="145">
        <v>3</v>
      </c>
      <c r="L135" s="145">
        <v>8.85</v>
      </c>
      <c r="M135" s="145">
        <v>0</v>
      </c>
      <c r="N135" s="145">
        <v>0</v>
      </c>
      <c r="O135" s="145">
        <v>11.85</v>
      </c>
      <c r="P135" s="145">
        <v>3</v>
      </c>
      <c r="Q135" s="145">
        <v>8.25</v>
      </c>
      <c r="R135" s="145">
        <v>0</v>
      </c>
      <c r="S135" s="145">
        <v>0.6</v>
      </c>
      <c r="T135" s="145">
        <v>11.85</v>
      </c>
      <c r="U135" s="145">
        <v>11.85</v>
      </c>
      <c r="V135" s="145">
        <v>17</v>
      </c>
      <c r="W135" s="145">
        <v>4</v>
      </c>
      <c r="X135" s="145">
        <v>8.6</v>
      </c>
      <c r="Y135" s="145">
        <v>0</v>
      </c>
      <c r="Z135" s="145">
        <v>0</v>
      </c>
      <c r="AA135" s="145">
        <v>12.6</v>
      </c>
      <c r="AB135" s="145">
        <v>7</v>
      </c>
      <c r="AC135" s="145">
        <v>3.5</v>
      </c>
      <c r="AD135" s="145">
        <v>6.4</v>
      </c>
      <c r="AE135" s="145">
        <v>0</v>
      </c>
      <c r="AF135" s="145">
        <v>0</v>
      </c>
      <c r="AG135" s="145">
        <v>9.9</v>
      </c>
      <c r="AH135" s="145">
        <v>19</v>
      </c>
      <c r="AI135" s="145">
        <v>4.5999999999999996</v>
      </c>
      <c r="AJ135" s="145">
        <v>8.15</v>
      </c>
      <c r="AK135" s="145">
        <v>0</v>
      </c>
      <c r="AL135" s="145">
        <v>0</v>
      </c>
      <c r="AM135" s="145">
        <v>12.75</v>
      </c>
      <c r="AN135" s="145">
        <v>4</v>
      </c>
    </row>
    <row r="136" spans="1:40" ht="15.6" x14ac:dyDescent="0.3">
      <c r="A136" s="1" t="str">
        <f>_xlfn.IFNA(VLOOKUP(C136,'Alle namen en totalen'!B:F,5,FALSE)," ")</f>
        <v>W4-B1</v>
      </c>
      <c r="B136" s="145">
        <v>14199</v>
      </c>
      <c r="C136" s="145">
        <v>423</v>
      </c>
      <c r="D136" s="145" t="s">
        <v>596</v>
      </c>
      <c r="E136" s="145" t="s">
        <v>543</v>
      </c>
      <c r="F136" s="145">
        <v>0</v>
      </c>
      <c r="G136" s="145">
        <v>0</v>
      </c>
      <c r="H136" s="145">
        <v>0</v>
      </c>
      <c r="I136" s="145">
        <v>11</v>
      </c>
      <c r="J136" s="145">
        <v>46.75</v>
      </c>
      <c r="K136" s="145">
        <v>3</v>
      </c>
      <c r="L136" s="145">
        <v>8.75</v>
      </c>
      <c r="M136" s="145">
        <v>0</v>
      </c>
      <c r="N136" s="145">
        <v>0</v>
      </c>
      <c r="O136" s="145">
        <v>11.75</v>
      </c>
      <c r="P136" s="145">
        <v>3.5</v>
      </c>
      <c r="Q136" s="145">
        <v>8.9499999999999993</v>
      </c>
      <c r="R136" s="145">
        <v>0</v>
      </c>
      <c r="S136" s="145">
        <v>0.6</v>
      </c>
      <c r="T136" s="145">
        <v>13.05</v>
      </c>
      <c r="U136" s="145">
        <v>12.4</v>
      </c>
      <c r="V136" s="145">
        <v>6</v>
      </c>
      <c r="W136" s="145">
        <v>2.7</v>
      </c>
      <c r="X136" s="145">
        <v>7.1</v>
      </c>
      <c r="Y136" s="145">
        <v>0</v>
      </c>
      <c r="Z136" s="145">
        <v>0</v>
      </c>
      <c r="AA136" s="145">
        <v>9.8000000000000007</v>
      </c>
      <c r="AB136" s="145">
        <v>19</v>
      </c>
      <c r="AC136" s="145">
        <v>4</v>
      </c>
      <c r="AD136" s="145">
        <v>7.75</v>
      </c>
      <c r="AE136" s="145">
        <v>0</v>
      </c>
      <c r="AF136" s="145">
        <v>0</v>
      </c>
      <c r="AG136" s="145">
        <v>11.75</v>
      </c>
      <c r="AH136" s="145">
        <v>7</v>
      </c>
      <c r="AI136" s="145">
        <v>4</v>
      </c>
      <c r="AJ136" s="145">
        <v>8.8000000000000007</v>
      </c>
      <c r="AK136" s="145">
        <v>0</v>
      </c>
      <c r="AL136" s="145">
        <v>0</v>
      </c>
      <c r="AM136" s="145">
        <v>12.8</v>
      </c>
      <c r="AN136" s="145">
        <v>3</v>
      </c>
    </row>
    <row r="137" spans="1:40" ht="15.6" x14ac:dyDescent="0.3">
      <c r="A137" s="1" t="str">
        <f>_xlfn.IFNA(VLOOKUP(C137,'Alle namen en totalen'!B:F,5,FALSE)," ")</f>
        <v>W4-B1</v>
      </c>
      <c r="B137" s="145">
        <v>14199</v>
      </c>
      <c r="C137" s="145">
        <v>622</v>
      </c>
      <c r="D137" s="145" t="s">
        <v>597</v>
      </c>
      <c r="E137" s="145" t="s">
        <v>557</v>
      </c>
      <c r="F137" s="145">
        <v>0</v>
      </c>
      <c r="G137" s="145">
        <v>0</v>
      </c>
      <c r="H137" s="145">
        <v>0</v>
      </c>
      <c r="I137" s="145">
        <v>12</v>
      </c>
      <c r="J137" s="145">
        <v>46.45</v>
      </c>
      <c r="K137" s="145">
        <v>3</v>
      </c>
      <c r="L137" s="145">
        <v>9.15</v>
      </c>
      <c r="M137" s="145">
        <v>0</v>
      </c>
      <c r="N137" s="145">
        <v>0</v>
      </c>
      <c r="O137" s="145">
        <v>12.15</v>
      </c>
      <c r="P137" s="145">
        <v>3.5</v>
      </c>
      <c r="Q137" s="145">
        <v>8.75</v>
      </c>
      <c r="R137" s="145">
        <v>0</v>
      </c>
      <c r="S137" s="145">
        <v>0.6</v>
      </c>
      <c r="T137" s="145">
        <v>12.85</v>
      </c>
      <c r="U137" s="145">
        <v>12.5</v>
      </c>
      <c r="V137" s="145">
        <v>4</v>
      </c>
      <c r="W137" s="145">
        <v>3.5</v>
      </c>
      <c r="X137" s="145">
        <v>8.15</v>
      </c>
      <c r="Y137" s="145">
        <v>0</v>
      </c>
      <c r="Z137" s="145">
        <v>0</v>
      </c>
      <c r="AA137" s="145">
        <v>11.65</v>
      </c>
      <c r="AB137" s="145">
        <v>10</v>
      </c>
      <c r="AC137" s="145">
        <v>3.7</v>
      </c>
      <c r="AD137" s="145">
        <v>6.65</v>
      </c>
      <c r="AE137" s="145">
        <v>0</v>
      </c>
      <c r="AF137" s="145">
        <v>0</v>
      </c>
      <c r="AG137" s="145">
        <v>10.35</v>
      </c>
      <c r="AH137" s="145">
        <v>17</v>
      </c>
      <c r="AI137" s="145">
        <v>4</v>
      </c>
      <c r="AJ137" s="145">
        <v>7.95</v>
      </c>
      <c r="AK137" s="145">
        <v>0</v>
      </c>
      <c r="AL137" s="145">
        <v>0</v>
      </c>
      <c r="AM137" s="145">
        <v>11.95</v>
      </c>
      <c r="AN137" s="145">
        <v>10</v>
      </c>
    </row>
    <row r="138" spans="1:40" ht="15.6" x14ac:dyDescent="0.3">
      <c r="A138" s="1" t="str">
        <f>_xlfn.IFNA(VLOOKUP(C138,'Alle namen en totalen'!B:F,5,FALSE)," ")</f>
        <v>W4-B1</v>
      </c>
      <c r="B138" s="145">
        <v>14199</v>
      </c>
      <c r="C138" s="145">
        <v>633</v>
      </c>
      <c r="D138" s="145" t="s">
        <v>598</v>
      </c>
      <c r="E138" s="145" t="s">
        <v>465</v>
      </c>
      <c r="F138" s="145">
        <v>0</v>
      </c>
      <c r="G138" s="145">
        <v>0</v>
      </c>
      <c r="H138" s="145">
        <v>0</v>
      </c>
      <c r="I138" s="145">
        <v>13</v>
      </c>
      <c r="J138" s="145">
        <v>46.174999999999997</v>
      </c>
      <c r="K138" s="145">
        <v>3</v>
      </c>
      <c r="L138" s="145">
        <v>8.9499999999999993</v>
      </c>
      <c r="M138" s="145">
        <v>0</v>
      </c>
      <c r="N138" s="145">
        <v>0</v>
      </c>
      <c r="O138" s="145">
        <v>11.95</v>
      </c>
      <c r="P138" s="145">
        <v>3</v>
      </c>
      <c r="Q138" s="145">
        <v>8.9</v>
      </c>
      <c r="R138" s="145">
        <v>0</v>
      </c>
      <c r="S138" s="145">
        <v>0.6</v>
      </c>
      <c r="T138" s="145">
        <v>12.5</v>
      </c>
      <c r="U138" s="145">
        <v>12.225</v>
      </c>
      <c r="V138" s="145">
        <v>8</v>
      </c>
      <c r="W138" s="145">
        <v>3.5</v>
      </c>
      <c r="X138" s="145">
        <v>8.8000000000000007</v>
      </c>
      <c r="Y138" s="145">
        <v>0</v>
      </c>
      <c r="Z138" s="145">
        <v>0</v>
      </c>
      <c r="AA138" s="145">
        <v>12.3</v>
      </c>
      <c r="AB138" s="145">
        <v>9</v>
      </c>
      <c r="AC138" s="145">
        <v>2.9</v>
      </c>
      <c r="AD138" s="145">
        <v>6.95</v>
      </c>
      <c r="AE138" s="145">
        <v>0</v>
      </c>
      <c r="AF138" s="145">
        <v>0</v>
      </c>
      <c r="AG138" s="145">
        <v>9.85</v>
      </c>
      <c r="AH138" s="145">
        <v>20</v>
      </c>
      <c r="AI138" s="145">
        <v>3.7</v>
      </c>
      <c r="AJ138" s="145">
        <v>8.1</v>
      </c>
      <c r="AK138" s="145">
        <v>0</v>
      </c>
      <c r="AL138" s="145">
        <v>0</v>
      </c>
      <c r="AM138" s="145">
        <v>11.8</v>
      </c>
      <c r="AN138" s="145">
        <v>12</v>
      </c>
    </row>
    <row r="139" spans="1:40" ht="15.6" x14ac:dyDescent="0.3">
      <c r="A139" s="1" t="str">
        <f>_xlfn.IFNA(VLOOKUP(C139,'Alle namen en totalen'!B:F,5,FALSE)," ")</f>
        <v>W4-B1</v>
      </c>
      <c r="B139" s="145">
        <v>14199</v>
      </c>
      <c r="C139" s="145">
        <v>425</v>
      </c>
      <c r="D139" s="145" t="s">
        <v>599</v>
      </c>
      <c r="E139" s="145" t="s">
        <v>463</v>
      </c>
      <c r="F139" s="145">
        <v>0</v>
      </c>
      <c r="G139" s="145">
        <v>0</v>
      </c>
      <c r="H139" s="145">
        <v>0</v>
      </c>
      <c r="I139" s="145">
        <v>14</v>
      </c>
      <c r="J139" s="145">
        <v>45.8</v>
      </c>
      <c r="K139" s="145">
        <v>3</v>
      </c>
      <c r="L139" s="145">
        <v>9.3000000000000007</v>
      </c>
      <c r="M139" s="145">
        <v>0</v>
      </c>
      <c r="N139" s="145">
        <v>0</v>
      </c>
      <c r="O139" s="145">
        <v>12.3</v>
      </c>
      <c r="P139" s="145">
        <v>3</v>
      </c>
      <c r="Q139" s="145">
        <v>9</v>
      </c>
      <c r="R139" s="145">
        <v>0</v>
      </c>
      <c r="S139" s="145">
        <v>0.6</v>
      </c>
      <c r="T139" s="145">
        <v>12.6</v>
      </c>
      <c r="U139" s="145">
        <v>12.45</v>
      </c>
      <c r="V139" s="145">
        <v>5</v>
      </c>
      <c r="W139" s="145">
        <v>3.5</v>
      </c>
      <c r="X139" s="145">
        <v>9</v>
      </c>
      <c r="Y139" s="145">
        <v>0</v>
      </c>
      <c r="Z139" s="145">
        <v>0</v>
      </c>
      <c r="AA139" s="145">
        <v>12.5</v>
      </c>
      <c r="AB139" s="145">
        <v>8</v>
      </c>
      <c r="AC139" s="145">
        <v>3.7</v>
      </c>
      <c r="AD139" s="145">
        <v>7.2</v>
      </c>
      <c r="AE139" s="145">
        <v>0</v>
      </c>
      <c r="AF139" s="145">
        <v>0</v>
      </c>
      <c r="AG139" s="145">
        <v>10.9</v>
      </c>
      <c r="AH139" s="145">
        <v>12</v>
      </c>
      <c r="AI139" s="145">
        <v>2.4</v>
      </c>
      <c r="AJ139" s="145">
        <v>7.55</v>
      </c>
      <c r="AK139" s="145">
        <v>0</v>
      </c>
      <c r="AL139" s="145">
        <v>0</v>
      </c>
      <c r="AM139" s="145">
        <v>9.9499999999999993</v>
      </c>
      <c r="AN139" s="145">
        <v>20</v>
      </c>
    </row>
    <row r="140" spans="1:40" ht="15.6" x14ac:dyDescent="0.3">
      <c r="A140" s="1" t="str">
        <f>_xlfn.IFNA(VLOOKUP(C140,'Alle namen en totalen'!B:F,5,FALSE)," ")</f>
        <v>W4-B1</v>
      </c>
      <c r="B140" s="145">
        <v>14199</v>
      </c>
      <c r="C140" s="145">
        <v>623</v>
      </c>
      <c r="D140" s="145" t="s">
        <v>600</v>
      </c>
      <c r="E140" s="145" t="s">
        <v>463</v>
      </c>
      <c r="F140" s="145">
        <v>0</v>
      </c>
      <c r="G140" s="145">
        <v>0</v>
      </c>
      <c r="H140" s="145">
        <v>0</v>
      </c>
      <c r="I140" s="145">
        <v>15</v>
      </c>
      <c r="J140" s="145">
        <v>45.55</v>
      </c>
      <c r="K140" s="145">
        <v>3</v>
      </c>
      <c r="L140" s="145">
        <v>9</v>
      </c>
      <c r="M140" s="145">
        <v>0</v>
      </c>
      <c r="N140" s="145">
        <v>0</v>
      </c>
      <c r="O140" s="145">
        <v>12</v>
      </c>
      <c r="P140" s="145">
        <v>3</v>
      </c>
      <c r="Q140" s="145">
        <v>8.8000000000000007</v>
      </c>
      <c r="R140" s="145">
        <v>0</v>
      </c>
      <c r="S140" s="145">
        <v>0.6</v>
      </c>
      <c r="T140" s="145">
        <v>12.4</v>
      </c>
      <c r="U140" s="145">
        <v>12.2</v>
      </c>
      <c r="V140" s="145">
        <v>9</v>
      </c>
      <c r="W140" s="145">
        <v>3.5</v>
      </c>
      <c r="X140" s="145">
        <v>7.75</v>
      </c>
      <c r="Y140" s="145">
        <v>0</v>
      </c>
      <c r="Z140" s="145">
        <v>0</v>
      </c>
      <c r="AA140" s="145">
        <v>11.25</v>
      </c>
      <c r="AB140" s="145">
        <v>13</v>
      </c>
      <c r="AC140" s="145">
        <v>3.4</v>
      </c>
      <c r="AD140" s="145">
        <v>8.1999999999999993</v>
      </c>
      <c r="AE140" s="145">
        <v>0</v>
      </c>
      <c r="AF140" s="145">
        <v>0</v>
      </c>
      <c r="AG140" s="145">
        <v>11.6</v>
      </c>
      <c r="AH140" s="145">
        <v>9</v>
      </c>
      <c r="AI140" s="145">
        <v>2.6</v>
      </c>
      <c r="AJ140" s="145">
        <v>7.9</v>
      </c>
      <c r="AK140" s="145">
        <v>0</v>
      </c>
      <c r="AL140" s="145">
        <v>0</v>
      </c>
      <c r="AM140" s="145">
        <v>10.5</v>
      </c>
      <c r="AN140" s="145">
        <v>18</v>
      </c>
    </row>
    <row r="141" spans="1:40" ht="15.6" x14ac:dyDescent="0.3">
      <c r="A141" s="1" t="str">
        <f>_xlfn.IFNA(VLOOKUP(C141,'Alle namen en totalen'!B:F,5,FALSE)," ")</f>
        <v>W4-B1</v>
      </c>
      <c r="B141" s="145">
        <v>14199</v>
      </c>
      <c r="C141" s="145">
        <v>421</v>
      </c>
      <c r="D141" s="145" t="s">
        <v>601</v>
      </c>
      <c r="E141" s="145" t="s">
        <v>543</v>
      </c>
      <c r="F141" s="145">
        <v>0</v>
      </c>
      <c r="G141" s="145">
        <v>0</v>
      </c>
      <c r="H141" s="145">
        <v>0</v>
      </c>
      <c r="I141" s="145">
        <v>16</v>
      </c>
      <c r="J141" s="145">
        <v>45.25</v>
      </c>
      <c r="K141" s="145">
        <v>3</v>
      </c>
      <c r="L141" s="145">
        <v>8.9499999999999993</v>
      </c>
      <c r="M141" s="145">
        <v>0</v>
      </c>
      <c r="N141" s="145">
        <v>0</v>
      </c>
      <c r="O141" s="145">
        <v>11.95</v>
      </c>
      <c r="P141" s="145">
        <v>3.5</v>
      </c>
      <c r="Q141" s="145">
        <v>7.85</v>
      </c>
      <c r="R141" s="145">
        <v>0</v>
      </c>
      <c r="S141" s="145">
        <v>0.6</v>
      </c>
      <c r="T141" s="145">
        <v>11.95</v>
      </c>
      <c r="U141" s="145">
        <v>11.95</v>
      </c>
      <c r="V141" s="145">
        <v>15</v>
      </c>
      <c r="W141" s="145">
        <v>3.2</v>
      </c>
      <c r="X141" s="145">
        <v>7.7</v>
      </c>
      <c r="Y141" s="145">
        <v>0</v>
      </c>
      <c r="Z141" s="145">
        <v>0</v>
      </c>
      <c r="AA141" s="145">
        <v>10.9</v>
      </c>
      <c r="AB141" s="145">
        <v>14</v>
      </c>
      <c r="AC141" s="145">
        <v>4</v>
      </c>
      <c r="AD141" s="145">
        <v>7.1</v>
      </c>
      <c r="AE141" s="145">
        <v>0</v>
      </c>
      <c r="AF141" s="145">
        <v>0</v>
      </c>
      <c r="AG141" s="145">
        <v>11.1</v>
      </c>
      <c r="AH141" s="145">
        <v>11</v>
      </c>
      <c r="AI141" s="145">
        <v>3.5</v>
      </c>
      <c r="AJ141" s="145">
        <v>7.8</v>
      </c>
      <c r="AK141" s="145">
        <v>0</v>
      </c>
      <c r="AL141" s="145">
        <v>0</v>
      </c>
      <c r="AM141" s="145">
        <v>11.3</v>
      </c>
      <c r="AN141" s="145">
        <v>16</v>
      </c>
    </row>
    <row r="142" spans="1:40" ht="15.6" x14ac:dyDescent="0.3">
      <c r="A142" s="1" t="str">
        <f>_xlfn.IFNA(VLOOKUP(C142,'Alle namen en totalen'!B:F,5,FALSE)," ")</f>
        <v>W4-B1</v>
      </c>
      <c r="B142" s="145">
        <v>14199</v>
      </c>
      <c r="C142" s="145">
        <v>526</v>
      </c>
      <c r="D142" s="145" t="s">
        <v>602</v>
      </c>
      <c r="E142" s="145" t="s">
        <v>463</v>
      </c>
      <c r="F142" s="145">
        <v>0</v>
      </c>
      <c r="G142" s="145">
        <v>0</v>
      </c>
      <c r="H142" s="145">
        <v>0</v>
      </c>
      <c r="I142" s="145">
        <v>17</v>
      </c>
      <c r="J142" s="145">
        <v>44.975000000000001</v>
      </c>
      <c r="K142" s="145">
        <v>3</v>
      </c>
      <c r="L142" s="145">
        <v>8.6</v>
      </c>
      <c r="M142" s="145">
        <v>0</v>
      </c>
      <c r="N142" s="145">
        <v>0</v>
      </c>
      <c r="O142" s="145">
        <v>11.6</v>
      </c>
      <c r="P142" s="145">
        <v>3</v>
      </c>
      <c r="Q142" s="145">
        <v>8.75</v>
      </c>
      <c r="R142" s="145">
        <v>0</v>
      </c>
      <c r="S142" s="145">
        <v>0.6</v>
      </c>
      <c r="T142" s="145">
        <v>12.35</v>
      </c>
      <c r="U142" s="145">
        <v>11.975</v>
      </c>
      <c r="V142" s="145">
        <v>14</v>
      </c>
      <c r="W142" s="145">
        <v>3</v>
      </c>
      <c r="X142" s="145">
        <v>7.55</v>
      </c>
      <c r="Y142" s="145">
        <v>0</v>
      </c>
      <c r="Z142" s="145">
        <v>0</v>
      </c>
      <c r="AA142" s="145">
        <v>10.55</v>
      </c>
      <c r="AB142" s="145">
        <v>16</v>
      </c>
      <c r="AC142" s="145">
        <v>3.4</v>
      </c>
      <c r="AD142" s="145">
        <v>7.05</v>
      </c>
      <c r="AE142" s="145">
        <v>0</v>
      </c>
      <c r="AF142" s="145">
        <v>0</v>
      </c>
      <c r="AG142" s="145">
        <v>10.45</v>
      </c>
      <c r="AH142" s="145">
        <v>15</v>
      </c>
      <c r="AI142" s="145">
        <v>3.7</v>
      </c>
      <c r="AJ142" s="145">
        <v>8.3000000000000007</v>
      </c>
      <c r="AK142" s="145">
        <v>0</v>
      </c>
      <c r="AL142" s="145">
        <v>0</v>
      </c>
      <c r="AM142" s="145">
        <v>12</v>
      </c>
      <c r="AN142" s="145">
        <v>9</v>
      </c>
    </row>
    <row r="143" spans="1:40" ht="15.6" x14ac:dyDescent="0.3">
      <c r="A143" s="1" t="str">
        <f>_xlfn.IFNA(VLOOKUP(C143,'Alle namen en totalen'!B:F,5,FALSE)," ")</f>
        <v>W4-B1</v>
      </c>
      <c r="B143" s="145">
        <v>14199</v>
      </c>
      <c r="C143" s="145">
        <v>525</v>
      </c>
      <c r="D143" s="145" t="s">
        <v>603</v>
      </c>
      <c r="E143" s="145" t="s">
        <v>557</v>
      </c>
      <c r="F143" s="145">
        <v>0</v>
      </c>
      <c r="G143" s="145">
        <v>0</v>
      </c>
      <c r="H143" s="145">
        <v>0</v>
      </c>
      <c r="I143" s="145">
        <v>18</v>
      </c>
      <c r="J143" s="145">
        <v>44.125</v>
      </c>
      <c r="K143" s="145">
        <v>3</v>
      </c>
      <c r="L143" s="145">
        <v>8.5500000000000007</v>
      </c>
      <c r="M143" s="145">
        <v>0</v>
      </c>
      <c r="N143" s="145">
        <v>0</v>
      </c>
      <c r="O143" s="145">
        <v>11.55</v>
      </c>
      <c r="P143" s="145">
        <v>3</v>
      </c>
      <c r="Q143" s="145">
        <v>8.6999999999999993</v>
      </c>
      <c r="R143" s="145">
        <v>0</v>
      </c>
      <c r="S143" s="145">
        <v>0</v>
      </c>
      <c r="T143" s="145">
        <v>11.7</v>
      </c>
      <c r="U143" s="145">
        <v>11.625</v>
      </c>
      <c r="V143" s="145">
        <v>18</v>
      </c>
      <c r="W143" s="145">
        <v>3</v>
      </c>
      <c r="X143" s="145">
        <v>7.9</v>
      </c>
      <c r="Y143" s="145">
        <v>0</v>
      </c>
      <c r="Z143" s="145">
        <v>0</v>
      </c>
      <c r="AA143" s="145">
        <v>10.9</v>
      </c>
      <c r="AB143" s="145">
        <v>14</v>
      </c>
      <c r="AC143" s="145">
        <v>3.4</v>
      </c>
      <c r="AD143" s="145">
        <v>7.15</v>
      </c>
      <c r="AE143" s="145">
        <v>0</v>
      </c>
      <c r="AF143" s="145">
        <v>0</v>
      </c>
      <c r="AG143" s="145">
        <v>10.55</v>
      </c>
      <c r="AH143" s="145">
        <v>14</v>
      </c>
      <c r="AI143" s="145">
        <v>2.9</v>
      </c>
      <c r="AJ143" s="145">
        <v>8.15</v>
      </c>
      <c r="AK143" s="145">
        <v>0</v>
      </c>
      <c r="AL143" s="145">
        <v>0</v>
      </c>
      <c r="AM143" s="145">
        <v>11.05</v>
      </c>
      <c r="AN143" s="145">
        <v>17</v>
      </c>
    </row>
    <row r="144" spans="1:40" ht="15.6" x14ac:dyDescent="0.3">
      <c r="A144" s="1" t="str">
        <f>_xlfn.IFNA(VLOOKUP(C144,'Alle namen en totalen'!B:F,5,FALSE)," ")</f>
        <v>W4-B1</v>
      </c>
      <c r="B144" s="145">
        <v>14199</v>
      </c>
      <c r="C144" s="145">
        <v>631</v>
      </c>
      <c r="D144" s="145" t="s">
        <v>604</v>
      </c>
      <c r="E144" s="145" t="s">
        <v>465</v>
      </c>
      <c r="F144" s="145">
        <v>0</v>
      </c>
      <c r="G144" s="145">
        <v>0</v>
      </c>
      <c r="H144" s="145">
        <v>0</v>
      </c>
      <c r="I144" s="145">
        <v>19</v>
      </c>
      <c r="J144" s="145">
        <v>42.7</v>
      </c>
      <c r="K144" s="145">
        <v>3</v>
      </c>
      <c r="L144" s="145">
        <v>8.0500000000000007</v>
      </c>
      <c r="M144" s="145">
        <v>0</v>
      </c>
      <c r="N144" s="145">
        <v>0</v>
      </c>
      <c r="O144" s="145">
        <v>11.05</v>
      </c>
      <c r="P144" s="145">
        <v>3</v>
      </c>
      <c r="Q144" s="145">
        <v>8.4499999999999993</v>
      </c>
      <c r="R144" s="145">
        <v>0</v>
      </c>
      <c r="S144" s="145">
        <v>0.6</v>
      </c>
      <c r="T144" s="145">
        <v>12.05</v>
      </c>
      <c r="U144" s="145">
        <v>11.55</v>
      </c>
      <c r="V144" s="145">
        <v>19</v>
      </c>
      <c r="W144" s="145">
        <v>2</v>
      </c>
      <c r="X144" s="145">
        <v>7.25</v>
      </c>
      <c r="Y144" s="145">
        <v>0</v>
      </c>
      <c r="Z144" s="145">
        <v>0</v>
      </c>
      <c r="AA144" s="145">
        <v>9.25</v>
      </c>
      <c r="AB144" s="145">
        <v>21</v>
      </c>
      <c r="AC144" s="145">
        <v>2.9</v>
      </c>
      <c r="AD144" s="145">
        <v>7.45</v>
      </c>
      <c r="AE144" s="145">
        <v>0</v>
      </c>
      <c r="AF144" s="145">
        <v>0</v>
      </c>
      <c r="AG144" s="145">
        <v>10.35</v>
      </c>
      <c r="AH144" s="145">
        <v>17</v>
      </c>
      <c r="AI144" s="145">
        <v>3.4</v>
      </c>
      <c r="AJ144" s="145">
        <v>8.15</v>
      </c>
      <c r="AK144" s="145">
        <v>0</v>
      </c>
      <c r="AL144" s="145">
        <v>0</v>
      </c>
      <c r="AM144" s="145">
        <v>11.55</v>
      </c>
      <c r="AN144" s="145">
        <v>14</v>
      </c>
    </row>
    <row r="145" spans="1:40" ht="15.6" x14ac:dyDescent="0.3">
      <c r="A145" s="1" t="str">
        <f>_xlfn.IFNA(VLOOKUP(C145,'Alle namen en totalen'!B:F,5,FALSE)," ")</f>
        <v>W4-B1</v>
      </c>
      <c r="B145" s="145">
        <v>14199</v>
      </c>
      <c r="C145" s="145">
        <v>635</v>
      </c>
      <c r="D145" s="145" t="s">
        <v>605</v>
      </c>
      <c r="E145" s="145" t="s">
        <v>465</v>
      </c>
      <c r="F145" s="145">
        <v>0</v>
      </c>
      <c r="G145" s="145">
        <v>0</v>
      </c>
      <c r="H145" s="145">
        <v>0</v>
      </c>
      <c r="I145" s="145">
        <v>20</v>
      </c>
      <c r="J145" s="145">
        <v>41.524999999999999</v>
      </c>
      <c r="K145" s="145">
        <v>3</v>
      </c>
      <c r="L145" s="145">
        <v>8.25</v>
      </c>
      <c r="M145" s="145">
        <v>0</v>
      </c>
      <c r="N145" s="145">
        <v>0</v>
      </c>
      <c r="O145" s="145">
        <v>11.25</v>
      </c>
      <c r="P145" s="145">
        <v>3</v>
      </c>
      <c r="Q145" s="145">
        <v>8.4</v>
      </c>
      <c r="R145" s="145">
        <v>0</v>
      </c>
      <c r="S145" s="145">
        <v>0</v>
      </c>
      <c r="T145" s="145">
        <v>11.4</v>
      </c>
      <c r="U145" s="145">
        <v>11.324999999999999</v>
      </c>
      <c r="V145" s="145">
        <v>20</v>
      </c>
      <c r="W145" s="145">
        <v>3.2</v>
      </c>
      <c r="X145" s="145">
        <v>6.15</v>
      </c>
      <c r="Y145" s="145">
        <v>0</v>
      </c>
      <c r="Z145" s="145">
        <v>0</v>
      </c>
      <c r="AA145" s="145">
        <v>9.35</v>
      </c>
      <c r="AB145" s="145">
        <v>20</v>
      </c>
      <c r="AC145" s="145">
        <v>2.4</v>
      </c>
      <c r="AD145" s="145">
        <v>8.0500000000000007</v>
      </c>
      <c r="AE145" s="145">
        <v>0</v>
      </c>
      <c r="AF145" s="145">
        <v>0</v>
      </c>
      <c r="AG145" s="145">
        <v>10.45</v>
      </c>
      <c r="AH145" s="145">
        <v>15</v>
      </c>
      <c r="AI145" s="145">
        <v>2.6</v>
      </c>
      <c r="AJ145" s="145">
        <v>7.8</v>
      </c>
      <c r="AK145" s="145">
        <v>0</v>
      </c>
      <c r="AL145" s="145">
        <v>0</v>
      </c>
      <c r="AM145" s="145">
        <v>10.4</v>
      </c>
      <c r="AN145" s="145">
        <v>19</v>
      </c>
    </row>
    <row r="146" spans="1:40" ht="15.6" x14ac:dyDescent="0.3">
      <c r="A146" s="1" t="str">
        <f>_xlfn.IFNA(VLOOKUP(C146,'Alle namen en totalen'!B:F,5,FALSE)," ")</f>
        <v>W4-B1</v>
      </c>
      <c r="B146" s="145">
        <v>14199</v>
      </c>
      <c r="C146" s="145">
        <v>523</v>
      </c>
      <c r="D146" s="145" t="s">
        <v>606</v>
      </c>
      <c r="E146" s="145" t="s">
        <v>557</v>
      </c>
      <c r="F146" s="145">
        <v>0</v>
      </c>
      <c r="G146" s="145">
        <v>0</v>
      </c>
      <c r="H146" s="145">
        <v>0</v>
      </c>
      <c r="I146" s="145">
        <v>21</v>
      </c>
      <c r="J146" s="145">
        <v>9.9499999999999993</v>
      </c>
      <c r="K146" s="145">
        <v>0</v>
      </c>
      <c r="L146" s="145">
        <v>0</v>
      </c>
      <c r="M146" s="145">
        <v>0</v>
      </c>
      <c r="N146" s="145">
        <v>0</v>
      </c>
      <c r="O146" s="145">
        <v>0</v>
      </c>
      <c r="P146" s="145">
        <v>0</v>
      </c>
      <c r="Q146" s="145">
        <v>0</v>
      </c>
      <c r="R146" s="145">
        <v>0</v>
      </c>
      <c r="S146" s="145">
        <v>0</v>
      </c>
      <c r="T146" s="145">
        <v>0</v>
      </c>
      <c r="U146" s="145">
        <v>0</v>
      </c>
      <c r="V146" s="145">
        <v>21</v>
      </c>
      <c r="W146" s="145">
        <v>3.5</v>
      </c>
      <c r="X146" s="145">
        <v>6.45</v>
      </c>
      <c r="Y146" s="145">
        <v>0</v>
      </c>
      <c r="Z146" s="145">
        <v>0</v>
      </c>
      <c r="AA146" s="145">
        <v>9.9499999999999993</v>
      </c>
      <c r="AB146" s="145">
        <v>18</v>
      </c>
      <c r="AC146" s="145">
        <v>0</v>
      </c>
      <c r="AD146" s="145">
        <v>0</v>
      </c>
      <c r="AE146" s="145">
        <v>0</v>
      </c>
      <c r="AF146" s="145">
        <v>0</v>
      </c>
      <c r="AG146" s="145">
        <v>0</v>
      </c>
      <c r="AH146" s="145">
        <v>21</v>
      </c>
      <c r="AI146" s="145">
        <v>0</v>
      </c>
      <c r="AJ146" s="145">
        <v>0</v>
      </c>
      <c r="AK146" s="145">
        <v>0</v>
      </c>
      <c r="AL146" s="145">
        <v>0</v>
      </c>
      <c r="AM146" s="145">
        <v>0</v>
      </c>
      <c r="AN146" s="145">
        <v>21</v>
      </c>
    </row>
    <row r="147" spans="1:40" ht="15.6" x14ac:dyDescent="0.3">
      <c r="A147" s="1" t="str">
        <f>_xlfn.IFNA(VLOOKUP(C147,'Alle namen en totalen'!B:F,5,FALSE)," ")</f>
        <v>W4-B1</v>
      </c>
      <c r="B147" s="145">
        <v>14199</v>
      </c>
      <c r="C147" s="145">
        <v>430</v>
      </c>
      <c r="D147" s="145" t="s">
        <v>607</v>
      </c>
      <c r="E147" s="145" t="s">
        <v>445</v>
      </c>
      <c r="F147" s="145">
        <v>1</v>
      </c>
      <c r="G147" s="145">
        <v>0</v>
      </c>
      <c r="H147" s="145">
        <v>0</v>
      </c>
      <c r="I147" s="145">
        <v>99</v>
      </c>
      <c r="J147" s="145">
        <v>0</v>
      </c>
      <c r="K147" s="145">
        <v>0</v>
      </c>
      <c r="L147" s="145">
        <v>0</v>
      </c>
      <c r="M147" s="145">
        <v>0</v>
      </c>
      <c r="N147" s="145">
        <v>0</v>
      </c>
      <c r="O147" s="145">
        <v>0</v>
      </c>
      <c r="P147" s="145">
        <v>0</v>
      </c>
      <c r="Q147" s="145">
        <v>0</v>
      </c>
      <c r="R147" s="145">
        <v>0</v>
      </c>
      <c r="S147" s="145">
        <v>0</v>
      </c>
      <c r="T147" s="145">
        <v>0</v>
      </c>
      <c r="U147" s="145">
        <v>0</v>
      </c>
      <c r="V147" s="145">
        <v>21</v>
      </c>
      <c r="W147" s="145">
        <v>0</v>
      </c>
      <c r="X147" s="145">
        <v>0</v>
      </c>
      <c r="Y147" s="145">
        <v>0</v>
      </c>
      <c r="Z147" s="145">
        <v>0</v>
      </c>
      <c r="AA147" s="145">
        <v>0</v>
      </c>
      <c r="AB147" s="145">
        <v>22</v>
      </c>
      <c r="AC147" s="145">
        <v>0</v>
      </c>
      <c r="AD147" s="145">
        <v>0</v>
      </c>
      <c r="AE147" s="145">
        <v>0</v>
      </c>
      <c r="AF147" s="145">
        <v>0</v>
      </c>
      <c r="AG147" s="145">
        <v>0</v>
      </c>
      <c r="AH147" s="145">
        <v>21</v>
      </c>
      <c r="AI147" s="145">
        <v>0</v>
      </c>
      <c r="AJ147" s="145">
        <v>0</v>
      </c>
      <c r="AK147" s="145">
        <v>0</v>
      </c>
      <c r="AL147" s="145">
        <v>0</v>
      </c>
      <c r="AM147" s="145">
        <v>0</v>
      </c>
      <c r="AN147" s="145">
        <v>21</v>
      </c>
    </row>
    <row r="148" spans="1:40" x14ac:dyDescent="0.3">
      <c r="A148" s="1" t="str">
        <f>_xlfn.IFNA(VLOOKUP(C148,'Alle namen en totalen'!B:F,5,FALSE)," ")</f>
        <v>W5-B1</v>
      </c>
      <c r="B148">
        <v>14215</v>
      </c>
      <c r="C148">
        <v>705</v>
      </c>
      <c r="D148" t="s">
        <v>608</v>
      </c>
      <c r="E148" t="s">
        <v>463</v>
      </c>
      <c r="F148">
        <v>0</v>
      </c>
      <c r="G148">
        <v>0</v>
      </c>
      <c r="H148">
        <v>0</v>
      </c>
      <c r="I148">
        <v>1</v>
      </c>
      <c r="J148">
        <v>47.325000000000003</v>
      </c>
      <c r="K148">
        <v>3</v>
      </c>
      <c r="L148">
        <v>9.25</v>
      </c>
      <c r="M148">
        <v>0</v>
      </c>
      <c r="N148">
        <v>0</v>
      </c>
      <c r="O148">
        <v>12.25</v>
      </c>
      <c r="P148">
        <v>3</v>
      </c>
      <c r="Q148">
        <v>9</v>
      </c>
      <c r="R148">
        <v>0</v>
      </c>
      <c r="S148">
        <v>0.6</v>
      </c>
      <c r="T148">
        <v>12.6</v>
      </c>
      <c r="U148">
        <v>12.425000000000001</v>
      </c>
      <c r="V148">
        <v>3</v>
      </c>
      <c r="W148">
        <v>3.2</v>
      </c>
      <c r="X148">
        <v>8.15</v>
      </c>
      <c r="Y148">
        <v>0</v>
      </c>
      <c r="Z148">
        <v>0</v>
      </c>
      <c r="AA148">
        <v>11.35</v>
      </c>
      <c r="AB148">
        <v>1</v>
      </c>
      <c r="AC148">
        <v>3.2</v>
      </c>
      <c r="AD148">
        <v>7.95</v>
      </c>
      <c r="AE148">
        <v>0</v>
      </c>
      <c r="AF148">
        <v>0</v>
      </c>
      <c r="AG148">
        <v>11.15</v>
      </c>
      <c r="AH148">
        <v>2</v>
      </c>
      <c r="AI148">
        <v>4</v>
      </c>
      <c r="AJ148">
        <v>8.4</v>
      </c>
      <c r="AK148">
        <v>0</v>
      </c>
      <c r="AL148">
        <v>0</v>
      </c>
      <c r="AM148">
        <v>12.4</v>
      </c>
      <c r="AN148">
        <v>1</v>
      </c>
    </row>
    <row r="149" spans="1:40" x14ac:dyDescent="0.3">
      <c r="A149" s="1" t="str">
        <f>_xlfn.IFNA(VLOOKUP(C149,'Alle namen en totalen'!B:F,5,FALSE)," ")</f>
        <v>W5-B1</v>
      </c>
      <c r="B149">
        <v>14215</v>
      </c>
      <c r="C149">
        <v>706</v>
      </c>
      <c r="D149" t="s">
        <v>609</v>
      </c>
      <c r="E149" t="s">
        <v>465</v>
      </c>
      <c r="F149">
        <v>0</v>
      </c>
      <c r="G149">
        <v>0</v>
      </c>
      <c r="H149">
        <v>0</v>
      </c>
      <c r="I149">
        <v>2</v>
      </c>
      <c r="J149">
        <v>46.524999999999999</v>
      </c>
      <c r="K149">
        <v>3</v>
      </c>
      <c r="L149">
        <v>9.35</v>
      </c>
      <c r="M149">
        <v>0</v>
      </c>
      <c r="N149">
        <v>0</v>
      </c>
      <c r="O149">
        <v>12.35</v>
      </c>
      <c r="P149">
        <v>3.5</v>
      </c>
      <c r="Q149">
        <v>9.1999999999999993</v>
      </c>
      <c r="R149">
        <v>0</v>
      </c>
      <c r="S149">
        <v>0.6</v>
      </c>
      <c r="T149">
        <v>13.3</v>
      </c>
      <c r="U149">
        <v>12.824999999999999</v>
      </c>
      <c r="V149">
        <v>1</v>
      </c>
      <c r="W149">
        <v>3.2</v>
      </c>
      <c r="X149">
        <v>7.25</v>
      </c>
      <c r="Y149">
        <v>0</v>
      </c>
      <c r="Z149">
        <v>0</v>
      </c>
      <c r="AA149">
        <v>10.45</v>
      </c>
      <c r="AB149">
        <v>2</v>
      </c>
      <c r="AC149">
        <v>3.2</v>
      </c>
      <c r="AD149">
        <v>7.85</v>
      </c>
      <c r="AE149">
        <v>0</v>
      </c>
      <c r="AF149">
        <v>0</v>
      </c>
      <c r="AG149">
        <v>11.05</v>
      </c>
      <c r="AH149">
        <v>3</v>
      </c>
      <c r="AI149">
        <v>4</v>
      </c>
      <c r="AJ149">
        <v>8.1999999999999993</v>
      </c>
      <c r="AK149">
        <v>0</v>
      </c>
      <c r="AL149">
        <v>0</v>
      </c>
      <c r="AM149">
        <v>12.2</v>
      </c>
      <c r="AN149">
        <v>2</v>
      </c>
    </row>
    <row r="150" spans="1:40" x14ac:dyDescent="0.3">
      <c r="A150" s="1" t="str">
        <f>_xlfn.IFNA(VLOOKUP(C150,'Alle namen en totalen'!B:F,5,FALSE)," ")</f>
        <v>W5-B1</v>
      </c>
      <c r="B150">
        <v>14215</v>
      </c>
      <c r="C150">
        <v>709</v>
      </c>
      <c r="D150" t="s">
        <v>610</v>
      </c>
      <c r="E150" t="s">
        <v>543</v>
      </c>
      <c r="F150">
        <v>0</v>
      </c>
      <c r="G150">
        <v>0</v>
      </c>
      <c r="H150">
        <v>0</v>
      </c>
      <c r="I150">
        <v>3</v>
      </c>
      <c r="J150">
        <v>44.024999999999999</v>
      </c>
      <c r="K150">
        <v>3</v>
      </c>
      <c r="L150">
        <v>9.0500000000000007</v>
      </c>
      <c r="M150">
        <v>0</v>
      </c>
      <c r="N150">
        <v>0</v>
      </c>
      <c r="O150">
        <v>12.05</v>
      </c>
      <c r="P150">
        <v>3</v>
      </c>
      <c r="Q150">
        <v>8.9</v>
      </c>
      <c r="R150">
        <v>0</v>
      </c>
      <c r="S150">
        <v>0</v>
      </c>
      <c r="T150">
        <v>11.9</v>
      </c>
      <c r="U150">
        <v>11.975</v>
      </c>
      <c r="V150">
        <v>6</v>
      </c>
      <c r="W150">
        <v>2.7</v>
      </c>
      <c r="X150">
        <v>6.9</v>
      </c>
      <c r="Y150">
        <v>0</v>
      </c>
      <c r="Z150">
        <v>0</v>
      </c>
      <c r="AA150">
        <v>9.6</v>
      </c>
      <c r="AB150">
        <v>6</v>
      </c>
      <c r="AC150">
        <v>3.7</v>
      </c>
      <c r="AD150">
        <v>7</v>
      </c>
      <c r="AE150">
        <v>0</v>
      </c>
      <c r="AF150">
        <v>0</v>
      </c>
      <c r="AG150">
        <v>10.7</v>
      </c>
      <c r="AH150">
        <v>4</v>
      </c>
      <c r="AI150">
        <v>3.7</v>
      </c>
      <c r="AJ150">
        <v>8.0500000000000007</v>
      </c>
      <c r="AK150">
        <v>0</v>
      </c>
      <c r="AL150">
        <v>0</v>
      </c>
      <c r="AM150">
        <v>11.75</v>
      </c>
      <c r="AN150">
        <v>3</v>
      </c>
    </row>
    <row r="151" spans="1:40" x14ac:dyDescent="0.3">
      <c r="A151" s="1" t="str">
        <f>_xlfn.IFNA(VLOOKUP(C151,'Alle namen en totalen'!B:F,5,FALSE)," ")</f>
        <v>W5-B1</v>
      </c>
      <c r="B151">
        <v>14215</v>
      </c>
      <c r="C151">
        <v>704</v>
      </c>
      <c r="D151" t="s">
        <v>611</v>
      </c>
      <c r="E151" t="s">
        <v>463</v>
      </c>
      <c r="F151">
        <v>0</v>
      </c>
      <c r="G151">
        <v>0</v>
      </c>
      <c r="H151">
        <v>0</v>
      </c>
      <c r="I151">
        <v>4</v>
      </c>
      <c r="J151">
        <v>43.9</v>
      </c>
      <c r="K151">
        <v>3</v>
      </c>
      <c r="L151">
        <v>9.1</v>
      </c>
      <c r="M151">
        <v>0</v>
      </c>
      <c r="N151">
        <v>0</v>
      </c>
      <c r="O151">
        <v>12.1</v>
      </c>
      <c r="P151">
        <v>3</v>
      </c>
      <c r="Q151">
        <v>9.3000000000000007</v>
      </c>
      <c r="R151">
        <v>0</v>
      </c>
      <c r="S151">
        <v>0</v>
      </c>
      <c r="T151">
        <v>12.3</v>
      </c>
      <c r="U151">
        <v>12.2</v>
      </c>
      <c r="V151">
        <v>5</v>
      </c>
      <c r="W151">
        <v>2.7</v>
      </c>
      <c r="X151">
        <v>7.2</v>
      </c>
      <c r="Y151">
        <v>0</v>
      </c>
      <c r="Z151">
        <v>0</v>
      </c>
      <c r="AA151">
        <v>9.9</v>
      </c>
      <c r="AB151">
        <v>3</v>
      </c>
      <c r="AC151">
        <v>3.2</v>
      </c>
      <c r="AD151">
        <v>8.4499999999999993</v>
      </c>
      <c r="AE151">
        <v>0</v>
      </c>
      <c r="AF151">
        <v>0</v>
      </c>
      <c r="AG151">
        <v>11.65</v>
      </c>
      <c r="AH151">
        <v>1</v>
      </c>
      <c r="AI151">
        <v>3.4</v>
      </c>
      <c r="AJ151">
        <v>6.75</v>
      </c>
      <c r="AK151">
        <v>0</v>
      </c>
      <c r="AL151">
        <v>0</v>
      </c>
      <c r="AM151">
        <v>10.15</v>
      </c>
      <c r="AN151">
        <v>7</v>
      </c>
    </row>
    <row r="152" spans="1:40" x14ac:dyDescent="0.3">
      <c r="A152" s="1" t="str">
        <f>_xlfn.IFNA(VLOOKUP(C152,'Alle namen en totalen'!B:F,5,FALSE)," ")</f>
        <v>W5-B1</v>
      </c>
      <c r="B152">
        <v>14215</v>
      </c>
      <c r="C152">
        <v>708</v>
      </c>
      <c r="D152" t="s">
        <v>612</v>
      </c>
      <c r="E152" t="s">
        <v>543</v>
      </c>
      <c r="F152">
        <v>0</v>
      </c>
      <c r="G152">
        <v>0</v>
      </c>
      <c r="H152">
        <v>0</v>
      </c>
      <c r="I152">
        <v>5</v>
      </c>
      <c r="J152">
        <v>43.424999999999997</v>
      </c>
      <c r="K152">
        <v>3</v>
      </c>
      <c r="L152">
        <v>9.15</v>
      </c>
      <c r="M152">
        <v>0</v>
      </c>
      <c r="N152">
        <v>0</v>
      </c>
      <c r="O152">
        <v>12.15</v>
      </c>
      <c r="P152">
        <v>3</v>
      </c>
      <c r="Q152">
        <v>9.4</v>
      </c>
      <c r="R152">
        <v>0</v>
      </c>
      <c r="S152">
        <v>0</v>
      </c>
      <c r="T152">
        <v>12.4</v>
      </c>
      <c r="U152">
        <v>12.275</v>
      </c>
      <c r="V152">
        <v>4</v>
      </c>
      <c r="W152">
        <v>2.7</v>
      </c>
      <c r="X152">
        <v>7.15</v>
      </c>
      <c r="Y152">
        <v>0</v>
      </c>
      <c r="Z152">
        <v>0</v>
      </c>
      <c r="AA152">
        <v>9.85</v>
      </c>
      <c r="AB152">
        <v>4</v>
      </c>
      <c r="AC152">
        <v>2.6</v>
      </c>
      <c r="AD152">
        <v>7.6</v>
      </c>
      <c r="AE152">
        <v>0</v>
      </c>
      <c r="AF152">
        <v>0</v>
      </c>
      <c r="AG152">
        <v>10.199999999999999</v>
      </c>
      <c r="AH152">
        <v>7</v>
      </c>
      <c r="AI152">
        <v>3.4</v>
      </c>
      <c r="AJ152">
        <v>7.7</v>
      </c>
      <c r="AK152">
        <v>0</v>
      </c>
      <c r="AL152">
        <v>0</v>
      </c>
      <c r="AM152">
        <v>11.1</v>
      </c>
      <c r="AN152">
        <v>5</v>
      </c>
    </row>
    <row r="153" spans="1:40" x14ac:dyDescent="0.3">
      <c r="A153" s="1" t="str">
        <f>_xlfn.IFNA(VLOOKUP(C153,'Alle namen en totalen'!B:F,5,FALSE)," ")</f>
        <v>W5-B1</v>
      </c>
      <c r="B153">
        <v>14215</v>
      </c>
      <c r="C153">
        <v>701</v>
      </c>
      <c r="D153" t="s">
        <v>613</v>
      </c>
      <c r="E153" t="s">
        <v>434</v>
      </c>
      <c r="F153">
        <v>0</v>
      </c>
      <c r="G153">
        <v>0</v>
      </c>
      <c r="H153">
        <v>0</v>
      </c>
      <c r="I153">
        <v>6</v>
      </c>
      <c r="J153">
        <v>42.9</v>
      </c>
      <c r="K153">
        <v>3</v>
      </c>
      <c r="L153">
        <v>9.3000000000000007</v>
      </c>
      <c r="M153">
        <v>0</v>
      </c>
      <c r="N153">
        <v>0</v>
      </c>
      <c r="O153">
        <v>12.3</v>
      </c>
      <c r="P153">
        <v>3</v>
      </c>
      <c r="Q153">
        <v>9.1999999999999993</v>
      </c>
      <c r="R153">
        <v>0</v>
      </c>
      <c r="S153">
        <v>0.6</v>
      </c>
      <c r="T153">
        <v>12.8</v>
      </c>
      <c r="U153">
        <v>12.55</v>
      </c>
      <c r="V153">
        <v>2</v>
      </c>
      <c r="W153">
        <v>2.9</v>
      </c>
      <c r="X153">
        <v>5.5</v>
      </c>
      <c r="Y153">
        <v>0</v>
      </c>
      <c r="Z153">
        <v>0</v>
      </c>
      <c r="AA153">
        <v>8.4</v>
      </c>
      <c r="AB153">
        <v>7</v>
      </c>
      <c r="AC153">
        <v>3.2</v>
      </c>
      <c r="AD153">
        <v>7.05</v>
      </c>
      <c r="AE153">
        <v>0</v>
      </c>
      <c r="AF153">
        <v>0</v>
      </c>
      <c r="AG153">
        <v>10.25</v>
      </c>
      <c r="AH153">
        <v>6</v>
      </c>
      <c r="AI153">
        <v>4</v>
      </c>
      <c r="AJ153">
        <v>7.7</v>
      </c>
      <c r="AK153">
        <v>0</v>
      </c>
      <c r="AL153">
        <v>0</v>
      </c>
      <c r="AM153">
        <v>11.7</v>
      </c>
      <c r="AN153">
        <v>4</v>
      </c>
    </row>
    <row r="154" spans="1:40" x14ac:dyDescent="0.3">
      <c r="A154" s="1" t="str">
        <f>_xlfn.IFNA(VLOOKUP(C154,'Alle namen en totalen'!B:F,5,FALSE)," ")</f>
        <v>W5-B1</v>
      </c>
      <c r="B154">
        <v>14215</v>
      </c>
      <c r="C154">
        <v>702</v>
      </c>
      <c r="D154" t="s">
        <v>614</v>
      </c>
      <c r="E154" t="s">
        <v>434</v>
      </c>
      <c r="F154">
        <v>0</v>
      </c>
      <c r="G154">
        <v>0</v>
      </c>
      <c r="H154">
        <v>0</v>
      </c>
      <c r="I154">
        <v>7</v>
      </c>
      <c r="J154">
        <v>41.924999999999997</v>
      </c>
      <c r="K154">
        <v>3</v>
      </c>
      <c r="L154">
        <v>9.25</v>
      </c>
      <c r="M154">
        <v>0</v>
      </c>
      <c r="N154">
        <v>0</v>
      </c>
      <c r="O154">
        <v>12.25</v>
      </c>
      <c r="P154">
        <v>3</v>
      </c>
      <c r="Q154">
        <v>9</v>
      </c>
      <c r="R154">
        <v>1</v>
      </c>
      <c r="S154">
        <v>0.6</v>
      </c>
      <c r="T154">
        <v>11.6</v>
      </c>
      <c r="U154">
        <v>11.925000000000001</v>
      </c>
      <c r="V154">
        <v>7</v>
      </c>
      <c r="W154">
        <v>3.5</v>
      </c>
      <c r="X154">
        <v>6.15</v>
      </c>
      <c r="Y154">
        <v>0</v>
      </c>
      <c r="Z154">
        <v>0</v>
      </c>
      <c r="AA154">
        <v>9.65</v>
      </c>
      <c r="AB154">
        <v>5</v>
      </c>
      <c r="AC154">
        <v>4</v>
      </c>
      <c r="AD154">
        <v>6.05</v>
      </c>
      <c r="AE154">
        <v>0</v>
      </c>
      <c r="AF154">
        <v>0</v>
      </c>
      <c r="AG154">
        <v>10.050000000000001</v>
      </c>
      <c r="AH154">
        <v>8</v>
      </c>
      <c r="AI154">
        <v>3.7</v>
      </c>
      <c r="AJ154">
        <v>6.6</v>
      </c>
      <c r="AK154">
        <v>0</v>
      </c>
      <c r="AL154">
        <v>0</v>
      </c>
      <c r="AM154">
        <v>10.3</v>
      </c>
      <c r="AN154">
        <v>6</v>
      </c>
    </row>
    <row r="155" spans="1:40" x14ac:dyDescent="0.3">
      <c r="A155" s="1" t="str">
        <f>_xlfn.IFNA(VLOOKUP(C155,'Alle namen en totalen'!B:F,5,FALSE)," ")</f>
        <v>W5-B1</v>
      </c>
      <c r="B155">
        <v>14215</v>
      </c>
      <c r="C155">
        <v>703</v>
      </c>
      <c r="D155" t="s">
        <v>615</v>
      </c>
      <c r="E155" t="s">
        <v>434</v>
      </c>
      <c r="F155">
        <v>0</v>
      </c>
      <c r="G155">
        <v>0</v>
      </c>
      <c r="H155">
        <v>0</v>
      </c>
      <c r="I155">
        <v>8</v>
      </c>
      <c r="J155">
        <v>34.125</v>
      </c>
      <c r="K155">
        <v>3</v>
      </c>
      <c r="L155">
        <v>9</v>
      </c>
      <c r="M155">
        <v>1</v>
      </c>
      <c r="N155">
        <v>0</v>
      </c>
      <c r="O155">
        <v>11</v>
      </c>
      <c r="P155">
        <v>3</v>
      </c>
      <c r="Q155">
        <v>8.35</v>
      </c>
      <c r="R155">
        <v>0</v>
      </c>
      <c r="S155">
        <v>0.6</v>
      </c>
      <c r="T155">
        <v>11.95</v>
      </c>
      <c r="U155">
        <v>11.475</v>
      </c>
      <c r="V155">
        <v>8</v>
      </c>
      <c r="W155">
        <v>1.6</v>
      </c>
      <c r="X155">
        <v>4.7</v>
      </c>
      <c r="Y155">
        <v>4</v>
      </c>
      <c r="Z155">
        <v>0</v>
      </c>
      <c r="AA155">
        <v>2.2999999999999998</v>
      </c>
      <c r="AB155">
        <v>8</v>
      </c>
      <c r="AC155">
        <v>3.7</v>
      </c>
      <c r="AD155">
        <v>6.95</v>
      </c>
      <c r="AE155">
        <v>0</v>
      </c>
      <c r="AF155">
        <v>0</v>
      </c>
      <c r="AG155">
        <v>10.65</v>
      </c>
      <c r="AH155">
        <v>5</v>
      </c>
      <c r="AI155">
        <v>3.4</v>
      </c>
      <c r="AJ155">
        <v>6.3</v>
      </c>
      <c r="AK155">
        <v>0</v>
      </c>
      <c r="AL155">
        <v>0</v>
      </c>
      <c r="AM155">
        <v>9.6999999999999993</v>
      </c>
      <c r="AN155">
        <v>8</v>
      </c>
    </row>
    <row r="156" spans="1:40" x14ac:dyDescent="0.3">
      <c r="A156" s="1" t="str">
        <f>_xlfn.IFNA(VLOOKUP(C156,'Alle namen en totalen'!B:F,5,FALSE)," ")</f>
        <v>afm</v>
      </c>
      <c r="B156">
        <v>14215</v>
      </c>
      <c r="C156">
        <v>707</v>
      </c>
      <c r="D156" t="s">
        <v>616</v>
      </c>
      <c r="E156" t="s">
        <v>543</v>
      </c>
      <c r="F156">
        <v>1</v>
      </c>
      <c r="G156">
        <v>0</v>
      </c>
      <c r="H156">
        <v>0</v>
      </c>
      <c r="I156">
        <v>99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9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9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9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9</v>
      </c>
    </row>
    <row r="157" spans="1:40" x14ac:dyDescent="0.3">
      <c r="A157" s="1" t="str">
        <f>_xlfn.IFNA(VLOOKUP(C157,'Alle namen en totalen'!B:F,5,FALSE)," ")</f>
        <v>W5-B1</v>
      </c>
      <c r="B157">
        <v>14216</v>
      </c>
      <c r="C157">
        <v>799</v>
      </c>
      <c r="D157" t="s">
        <v>617</v>
      </c>
      <c r="E157" t="s">
        <v>445</v>
      </c>
      <c r="F157">
        <v>0</v>
      </c>
      <c r="G157">
        <v>0</v>
      </c>
      <c r="H157">
        <v>0</v>
      </c>
      <c r="I157">
        <v>1</v>
      </c>
      <c r="J157">
        <v>46.225000000000001</v>
      </c>
      <c r="K157">
        <v>3</v>
      </c>
      <c r="L157">
        <v>9.4499999999999993</v>
      </c>
      <c r="M157">
        <v>0</v>
      </c>
      <c r="N157">
        <v>0</v>
      </c>
      <c r="O157">
        <v>12.45</v>
      </c>
      <c r="P157">
        <v>4</v>
      </c>
      <c r="Q157">
        <v>9.5</v>
      </c>
      <c r="R157">
        <v>0</v>
      </c>
      <c r="S157">
        <v>0.6</v>
      </c>
      <c r="T157">
        <v>14.1</v>
      </c>
      <c r="U157">
        <v>13.275</v>
      </c>
      <c r="V157">
        <v>2</v>
      </c>
      <c r="W157">
        <v>2.5</v>
      </c>
      <c r="X157">
        <v>6.75</v>
      </c>
      <c r="Y157">
        <v>0</v>
      </c>
      <c r="Z157">
        <v>0</v>
      </c>
      <c r="AA157">
        <v>9.25</v>
      </c>
      <c r="AB157">
        <v>3</v>
      </c>
      <c r="AC157">
        <v>4</v>
      </c>
      <c r="AD157">
        <v>7.2</v>
      </c>
      <c r="AE157">
        <v>0</v>
      </c>
      <c r="AF157">
        <v>0</v>
      </c>
      <c r="AG157">
        <v>11.2</v>
      </c>
      <c r="AH157">
        <v>6</v>
      </c>
      <c r="AI157">
        <v>4.3</v>
      </c>
      <c r="AJ157">
        <v>8.1999999999999993</v>
      </c>
      <c r="AK157">
        <v>0</v>
      </c>
      <c r="AL157">
        <v>0</v>
      </c>
      <c r="AM157">
        <v>12.5</v>
      </c>
      <c r="AN157">
        <v>1</v>
      </c>
    </row>
    <row r="158" spans="1:40" x14ac:dyDescent="0.3">
      <c r="A158" s="1" t="str">
        <f>_xlfn.IFNA(VLOOKUP(C158,'Alle namen en totalen'!B:F,5,FALSE)," ")</f>
        <v>W5-B1</v>
      </c>
      <c r="B158">
        <v>14216</v>
      </c>
      <c r="C158">
        <v>718</v>
      </c>
      <c r="D158" t="s">
        <v>618</v>
      </c>
      <c r="E158" t="s">
        <v>465</v>
      </c>
      <c r="F158">
        <v>0</v>
      </c>
      <c r="G158">
        <v>0</v>
      </c>
      <c r="H158">
        <v>0</v>
      </c>
      <c r="I158">
        <v>2</v>
      </c>
      <c r="J158">
        <v>46.15</v>
      </c>
      <c r="K158">
        <v>4</v>
      </c>
      <c r="L158">
        <v>9.1999999999999993</v>
      </c>
      <c r="M158">
        <v>0</v>
      </c>
      <c r="N158">
        <v>0</v>
      </c>
      <c r="O158">
        <v>13.2</v>
      </c>
      <c r="P158">
        <v>4</v>
      </c>
      <c r="Q158">
        <v>9.3000000000000007</v>
      </c>
      <c r="R158">
        <v>0</v>
      </c>
      <c r="S158">
        <v>0.6</v>
      </c>
      <c r="T158">
        <v>13.9</v>
      </c>
      <c r="U158">
        <v>13.55</v>
      </c>
      <c r="V158">
        <v>1</v>
      </c>
      <c r="W158">
        <v>2.6</v>
      </c>
      <c r="X158">
        <v>6.9</v>
      </c>
      <c r="Y158">
        <v>0</v>
      </c>
      <c r="Z158">
        <v>0</v>
      </c>
      <c r="AA158">
        <v>9.5</v>
      </c>
      <c r="AB158">
        <v>2</v>
      </c>
      <c r="AC158">
        <v>4</v>
      </c>
      <c r="AD158">
        <v>7.3</v>
      </c>
      <c r="AE158">
        <v>0</v>
      </c>
      <c r="AF158">
        <v>0</v>
      </c>
      <c r="AG158">
        <v>11.3</v>
      </c>
      <c r="AH158">
        <v>5</v>
      </c>
      <c r="AI158">
        <v>3.7</v>
      </c>
      <c r="AJ158">
        <v>8.1</v>
      </c>
      <c r="AK158">
        <v>0</v>
      </c>
      <c r="AL158">
        <v>0</v>
      </c>
      <c r="AM158">
        <v>11.8</v>
      </c>
      <c r="AN158">
        <v>5</v>
      </c>
    </row>
    <row r="159" spans="1:40" x14ac:dyDescent="0.3">
      <c r="A159" s="1" t="str">
        <f>_xlfn.IFNA(VLOOKUP(C159,'Alle namen en totalen'!B:F,5,FALSE)," ")</f>
        <v>W5-B1</v>
      </c>
      <c r="B159">
        <v>14216</v>
      </c>
      <c r="C159">
        <v>711</v>
      </c>
      <c r="D159" t="s">
        <v>619</v>
      </c>
      <c r="E159" t="s">
        <v>434</v>
      </c>
      <c r="F159">
        <v>0</v>
      </c>
      <c r="G159">
        <v>0</v>
      </c>
      <c r="H159">
        <v>0</v>
      </c>
      <c r="I159">
        <v>3</v>
      </c>
      <c r="J159">
        <v>45.85</v>
      </c>
      <c r="K159">
        <v>3</v>
      </c>
      <c r="L159">
        <v>9.1</v>
      </c>
      <c r="M159">
        <v>0</v>
      </c>
      <c r="N159">
        <v>0</v>
      </c>
      <c r="O159">
        <v>12.1</v>
      </c>
      <c r="P159">
        <v>4</v>
      </c>
      <c r="Q159">
        <v>9.1</v>
      </c>
      <c r="R159">
        <v>0</v>
      </c>
      <c r="S159">
        <v>0.6</v>
      </c>
      <c r="T159">
        <v>13.7</v>
      </c>
      <c r="U159">
        <v>12.9</v>
      </c>
      <c r="V159">
        <v>11</v>
      </c>
      <c r="W159">
        <v>3.5</v>
      </c>
      <c r="X159">
        <v>6.2</v>
      </c>
      <c r="Y159">
        <v>0</v>
      </c>
      <c r="Z159">
        <v>0</v>
      </c>
      <c r="AA159">
        <v>9.6999999999999993</v>
      </c>
      <c r="AB159">
        <v>1</v>
      </c>
      <c r="AC159">
        <v>4</v>
      </c>
      <c r="AD159">
        <v>7.45</v>
      </c>
      <c r="AE159">
        <v>0</v>
      </c>
      <c r="AF159">
        <v>0</v>
      </c>
      <c r="AG159">
        <v>11.45</v>
      </c>
      <c r="AH159">
        <v>4</v>
      </c>
      <c r="AI159">
        <v>4</v>
      </c>
      <c r="AJ159">
        <v>7.8</v>
      </c>
      <c r="AK159">
        <v>0</v>
      </c>
      <c r="AL159">
        <v>0</v>
      </c>
      <c r="AM159">
        <v>11.8</v>
      </c>
      <c r="AN159">
        <v>5</v>
      </c>
    </row>
    <row r="160" spans="1:40" x14ac:dyDescent="0.3">
      <c r="A160" s="1" t="str">
        <f>_xlfn.IFNA(VLOOKUP(C160,'Alle namen en totalen'!B:F,5,FALSE)," ")</f>
        <v>W5-B1</v>
      </c>
      <c r="B160">
        <v>14216</v>
      </c>
      <c r="C160">
        <v>715</v>
      </c>
      <c r="D160" t="s">
        <v>620</v>
      </c>
      <c r="E160" t="s">
        <v>465</v>
      </c>
      <c r="F160">
        <v>0</v>
      </c>
      <c r="G160">
        <v>0</v>
      </c>
      <c r="H160">
        <v>0</v>
      </c>
      <c r="I160">
        <v>4</v>
      </c>
      <c r="J160">
        <v>45.674999999999997</v>
      </c>
      <c r="K160">
        <v>3.5</v>
      </c>
      <c r="L160">
        <v>8.9</v>
      </c>
      <c r="M160">
        <v>0</v>
      </c>
      <c r="N160">
        <v>0</v>
      </c>
      <c r="O160">
        <v>12.4</v>
      </c>
      <c r="P160">
        <v>3.5</v>
      </c>
      <c r="Q160">
        <v>9.4499999999999993</v>
      </c>
      <c r="R160">
        <v>0</v>
      </c>
      <c r="S160">
        <v>0.6</v>
      </c>
      <c r="T160">
        <v>13.55</v>
      </c>
      <c r="U160">
        <v>12.975</v>
      </c>
      <c r="V160">
        <v>9</v>
      </c>
      <c r="W160">
        <v>2.6</v>
      </c>
      <c r="X160">
        <v>5.4</v>
      </c>
      <c r="Y160">
        <v>0</v>
      </c>
      <c r="Z160">
        <v>0</v>
      </c>
      <c r="AA160">
        <v>8</v>
      </c>
      <c r="AB160">
        <v>9</v>
      </c>
      <c r="AC160">
        <v>4.3</v>
      </c>
      <c r="AD160">
        <v>8</v>
      </c>
      <c r="AE160">
        <v>0</v>
      </c>
      <c r="AF160">
        <v>0</v>
      </c>
      <c r="AG160">
        <v>12.3</v>
      </c>
      <c r="AH160">
        <v>2</v>
      </c>
      <c r="AI160">
        <v>4</v>
      </c>
      <c r="AJ160">
        <v>8.4</v>
      </c>
      <c r="AK160">
        <v>0</v>
      </c>
      <c r="AL160">
        <v>0</v>
      </c>
      <c r="AM160">
        <v>12.4</v>
      </c>
      <c r="AN160">
        <v>2</v>
      </c>
    </row>
    <row r="161" spans="1:40" x14ac:dyDescent="0.3">
      <c r="A161" s="1" t="str">
        <f>_xlfn.IFNA(VLOOKUP(C161,'Alle namen en totalen'!B:F,5,FALSE)," ")</f>
        <v>W5-B1</v>
      </c>
      <c r="B161">
        <v>14216</v>
      </c>
      <c r="C161">
        <v>717</v>
      </c>
      <c r="D161" t="s">
        <v>621</v>
      </c>
      <c r="E161" t="s">
        <v>465</v>
      </c>
      <c r="F161">
        <v>0</v>
      </c>
      <c r="G161">
        <v>0</v>
      </c>
      <c r="H161">
        <v>0</v>
      </c>
      <c r="I161">
        <v>5</v>
      </c>
      <c r="J161">
        <v>44.75</v>
      </c>
      <c r="K161">
        <v>3.5</v>
      </c>
      <c r="L161">
        <v>9.5</v>
      </c>
      <c r="M161">
        <v>0</v>
      </c>
      <c r="N161">
        <v>0</v>
      </c>
      <c r="O161">
        <v>13</v>
      </c>
      <c r="P161">
        <v>3.5</v>
      </c>
      <c r="Q161">
        <v>9.1</v>
      </c>
      <c r="R161">
        <v>0</v>
      </c>
      <c r="S161">
        <v>0.6</v>
      </c>
      <c r="T161">
        <v>13.2</v>
      </c>
      <c r="U161">
        <v>13.1</v>
      </c>
      <c r="V161">
        <v>8</v>
      </c>
      <c r="W161">
        <v>3.2</v>
      </c>
      <c r="X161">
        <v>5.45</v>
      </c>
      <c r="Y161">
        <v>0</v>
      </c>
      <c r="Z161">
        <v>0</v>
      </c>
      <c r="AA161">
        <v>8.65</v>
      </c>
      <c r="AB161">
        <v>7</v>
      </c>
      <c r="AC161">
        <v>4.3</v>
      </c>
      <c r="AD161">
        <v>7.35</v>
      </c>
      <c r="AE161">
        <v>0</v>
      </c>
      <c r="AF161">
        <v>0</v>
      </c>
      <c r="AG161">
        <v>11.65</v>
      </c>
      <c r="AH161">
        <v>3</v>
      </c>
      <c r="AI161">
        <v>3.4</v>
      </c>
      <c r="AJ161">
        <v>7.95</v>
      </c>
      <c r="AK161">
        <v>0</v>
      </c>
      <c r="AL161">
        <v>0</v>
      </c>
      <c r="AM161">
        <v>11.35</v>
      </c>
      <c r="AN161">
        <v>7</v>
      </c>
    </row>
    <row r="162" spans="1:40" x14ac:dyDescent="0.3">
      <c r="A162" s="1" t="str">
        <f>_xlfn.IFNA(VLOOKUP(C162,'Alle namen en totalen'!B:F,5,FALSE)," ")</f>
        <v>W5-B1</v>
      </c>
      <c r="B162">
        <v>14216</v>
      </c>
      <c r="C162">
        <v>716</v>
      </c>
      <c r="D162" t="s">
        <v>622</v>
      </c>
      <c r="E162" t="s">
        <v>465</v>
      </c>
      <c r="F162">
        <v>0</v>
      </c>
      <c r="G162">
        <v>0</v>
      </c>
      <c r="H162">
        <v>0</v>
      </c>
      <c r="I162">
        <v>6</v>
      </c>
      <c r="J162">
        <v>44.725000000000001</v>
      </c>
      <c r="K162">
        <v>3.5</v>
      </c>
      <c r="L162">
        <v>8.9499999999999993</v>
      </c>
      <c r="M162">
        <v>0</v>
      </c>
      <c r="N162">
        <v>0</v>
      </c>
      <c r="O162">
        <v>12.45</v>
      </c>
      <c r="P162">
        <v>3.5</v>
      </c>
      <c r="Q162">
        <v>9.3000000000000007</v>
      </c>
      <c r="R162">
        <v>0</v>
      </c>
      <c r="S162">
        <v>0.6</v>
      </c>
      <c r="T162">
        <v>13.4</v>
      </c>
      <c r="U162">
        <v>12.925000000000001</v>
      </c>
      <c r="V162">
        <v>10</v>
      </c>
      <c r="W162">
        <v>2.6</v>
      </c>
      <c r="X162">
        <v>5.15</v>
      </c>
      <c r="Y162">
        <v>0</v>
      </c>
      <c r="Z162">
        <v>0</v>
      </c>
      <c r="AA162">
        <v>7.75</v>
      </c>
      <c r="AB162">
        <v>10</v>
      </c>
      <c r="AC162">
        <v>4</v>
      </c>
      <c r="AD162">
        <v>8.8000000000000007</v>
      </c>
      <c r="AE162">
        <v>0</v>
      </c>
      <c r="AF162">
        <v>0</v>
      </c>
      <c r="AG162">
        <v>12.8</v>
      </c>
      <c r="AH162">
        <v>1</v>
      </c>
      <c r="AI162">
        <v>3.4</v>
      </c>
      <c r="AJ162">
        <v>7.85</v>
      </c>
      <c r="AK162">
        <v>0</v>
      </c>
      <c r="AL162">
        <v>0</v>
      </c>
      <c r="AM162">
        <v>11.25</v>
      </c>
      <c r="AN162">
        <v>8</v>
      </c>
    </row>
    <row r="163" spans="1:40" x14ac:dyDescent="0.3">
      <c r="A163" s="1" t="str">
        <f>_xlfn.IFNA(VLOOKUP(C163,'Alle namen en totalen'!B:F,5,FALSE)," ")</f>
        <v>W5-B1</v>
      </c>
      <c r="B163">
        <v>14216</v>
      </c>
      <c r="C163">
        <v>798</v>
      </c>
      <c r="D163" t="s">
        <v>623</v>
      </c>
      <c r="E163" t="s">
        <v>445</v>
      </c>
      <c r="F163">
        <v>0</v>
      </c>
      <c r="G163">
        <v>0</v>
      </c>
      <c r="H163">
        <v>0</v>
      </c>
      <c r="I163">
        <v>7</v>
      </c>
      <c r="J163">
        <v>43.65</v>
      </c>
      <c r="K163">
        <v>4</v>
      </c>
      <c r="L163">
        <v>9.15</v>
      </c>
      <c r="M163">
        <v>0</v>
      </c>
      <c r="N163">
        <v>0</v>
      </c>
      <c r="O163">
        <v>13.15</v>
      </c>
      <c r="P163">
        <v>4</v>
      </c>
      <c r="Q163">
        <v>8.65</v>
      </c>
      <c r="R163">
        <v>0</v>
      </c>
      <c r="S163">
        <v>0.6</v>
      </c>
      <c r="T163">
        <v>13.25</v>
      </c>
      <c r="U163">
        <v>13.2</v>
      </c>
      <c r="V163">
        <v>4</v>
      </c>
      <c r="W163">
        <v>2</v>
      </c>
      <c r="X163">
        <v>6.8</v>
      </c>
      <c r="Y163">
        <v>0</v>
      </c>
      <c r="Z163">
        <v>0</v>
      </c>
      <c r="AA163">
        <v>8.8000000000000007</v>
      </c>
      <c r="AB163">
        <v>6</v>
      </c>
      <c r="AC163">
        <v>2.9</v>
      </c>
      <c r="AD163">
        <v>6.6</v>
      </c>
      <c r="AE163">
        <v>0</v>
      </c>
      <c r="AF163">
        <v>0</v>
      </c>
      <c r="AG163">
        <v>9.5</v>
      </c>
      <c r="AH163">
        <v>10</v>
      </c>
      <c r="AI163">
        <v>4.3</v>
      </c>
      <c r="AJ163">
        <v>7.85</v>
      </c>
      <c r="AK163">
        <v>0</v>
      </c>
      <c r="AL163">
        <v>0</v>
      </c>
      <c r="AM163">
        <v>12.15</v>
      </c>
      <c r="AN163">
        <v>3</v>
      </c>
    </row>
    <row r="164" spans="1:40" x14ac:dyDescent="0.3">
      <c r="A164" s="1" t="str">
        <f>_xlfn.IFNA(VLOOKUP(C164,'Alle namen en totalen'!B:F,5,FALSE)," ")</f>
        <v>W5-B1</v>
      </c>
      <c r="B164">
        <v>14216</v>
      </c>
      <c r="C164">
        <v>710</v>
      </c>
      <c r="D164" t="s">
        <v>624</v>
      </c>
      <c r="E164" t="s">
        <v>434</v>
      </c>
      <c r="F164">
        <v>0</v>
      </c>
      <c r="G164">
        <v>0</v>
      </c>
      <c r="H164">
        <v>0</v>
      </c>
      <c r="I164">
        <v>8</v>
      </c>
      <c r="J164">
        <v>43.5</v>
      </c>
      <c r="K164">
        <v>4</v>
      </c>
      <c r="L164">
        <v>8.8000000000000007</v>
      </c>
      <c r="M164">
        <v>0</v>
      </c>
      <c r="N164">
        <v>0</v>
      </c>
      <c r="O164">
        <v>12.8</v>
      </c>
      <c r="P164">
        <v>4</v>
      </c>
      <c r="Q164">
        <v>9.1</v>
      </c>
      <c r="R164">
        <v>0</v>
      </c>
      <c r="S164">
        <v>0.6</v>
      </c>
      <c r="T164">
        <v>13.7</v>
      </c>
      <c r="U164">
        <v>13.25</v>
      </c>
      <c r="V164">
        <v>3</v>
      </c>
      <c r="W164">
        <v>2.7</v>
      </c>
      <c r="X164">
        <v>6.25</v>
      </c>
      <c r="Y164">
        <v>0</v>
      </c>
      <c r="Z164">
        <v>0</v>
      </c>
      <c r="AA164">
        <v>8.9499999999999993</v>
      </c>
      <c r="AB164">
        <v>4</v>
      </c>
      <c r="AC164">
        <v>4.3</v>
      </c>
      <c r="AD164">
        <v>5.05</v>
      </c>
      <c r="AE164">
        <v>0</v>
      </c>
      <c r="AF164">
        <v>0</v>
      </c>
      <c r="AG164">
        <v>9.35</v>
      </c>
      <c r="AH164">
        <v>12</v>
      </c>
      <c r="AI164">
        <v>4.3</v>
      </c>
      <c r="AJ164">
        <v>7.65</v>
      </c>
      <c r="AK164">
        <v>0</v>
      </c>
      <c r="AL164">
        <v>0</v>
      </c>
      <c r="AM164">
        <v>11.95</v>
      </c>
      <c r="AN164">
        <v>4</v>
      </c>
    </row>
    <row r="165" spans="1:40" x14ac:dyDescent="0.3">
      <c r="A165" s="1" t="str">
        <f>_xlfn.IFNA(VLOOKUP(C165,'Alle namen en totalen'!B:F,5,FALSE)," ")</f>
        <v>W5-B1</v>
      </c>
      <c r="B165">
        <v>14216</v>
      </c>
      <c r="C165">
        <v>712</v>
      </c>
      <c r="D165" t="s">
        <v>625</v>
      </c>
      <c r="E165" t="s">
        <v>434</v>
      </c>
      <c r="F165">
        <v>0</v>
      </c>
      <c r="G165">
        <v>0</v>
      </c>
      <c r="H165">
        <v>0</v>
      </c>
      <c r="I165">
        <v>9</v>
      </c>
      <c r="J165">
        <v>42.625</v>
      </c>
      <c r="K165">
        <v>3</v>
      </c>
      <c r="L165">
        <v>8.9</v>
      </c>
      <c r="M165">
        <v>0.3</v>
      </c>
      <c r="N165">
        <v>0</v>
      </c>
      <c r="O165">
        <v>11.6</v>
      </c>
      <c r="P165">
        <v>4</v>
      </c>
      <c r="Q165">
        <v>8.65</v>
      </c>
      <c r="R165">
        <v>0</v>
      </c>
      <c r="S165">
        <v>0.6</v>
      </c>
      <c r="T165">
        <v>13.25</v>
      </c>
      <c r="U165">
        <v>12.425000000000001</v>
      </c>
      <c r="V165">
        <v>12</v>
      </c>
      <c r="W165">
        <v>3.2</v>
      </c>
      <c r="X165">
        <v>5.05</v>
      </c>
      <c r="Y165">
        <v>0</v>
      </c>
      <c r="Z165">
        <v>0</v>
      </c>
      <c r="AA165">
        <v>8.25</v>
      </c>
      <c r="AB165">
        <v>8</v>
      </c>
      <c r="AC165">
        <v>4.3</v>
      </c>
      <c r="AD165">
        <v>6.8</v>
      </c>
      <c r="AE165">
        <v>0</v>
      </c>
      <c r="AF165">
        <v>0</v>
      </c>
      <c r="AG165">
        <v>11.1</v>
      </c>
      <c r="AH165">
        <v>7</v>
      </c>
      <c r="AI165">
        <v>4</v>
      </c>
      <c r="AJ165">
        <v>6.85</v>
      </c>
      <c r="AK165">
        <v>0</v>
      </c>
      <c r="AL165">
        <v>0</v>
      </c>
      <c r="AM165">
        <v>10.85</v>
      </c>
      <c r="AN165">
        <v>10</v>
      </c>
    </row>
    <row r="166" spans="1:40" x14ac:dyDescent="0.3">
      <c r="A166" s="1" t="str">
        <f>_xlfn.IFNA(VLOOKUP(C166,'Alle namen en totalen'!B:F,5,FALSE)," ")</f>
        <v>W5-B1</v>
      </c>
      <c r="B166">
        <v>14216</v>
      </c>
      <c r="C166">
        <v>713</v>
      </c>
      <c r="D166" t="s">
        <v>626</v>
      </c>
      <c r="E166" t="s">
        <v>434</v>
      </c>
      <c r="F166">
        <v>0</v>
      </c>
      <c r="G166">
        <v>0</v>
      </c>
      <c r="H166">
        <v>0</v>
      </c>
      <c r="I166">
        <v>10</v>
      </c>
      <c r="J166">
        <v>42.475000000000001</v>
      </c>
      <c r="K166">
        <v>3</v>
      </c>
      <c r="L166">
        <v>9.4</v>
      </c>
      <c r="M166">
        <v>0</v>
      </c>
      <c r="N166">
        <v>0</v>
      </c>
      <c r="O166">
        <v>12.4</v>
      </c>
      <c r="P166">
        <v>4</v>
      </c>
      <c r="Q166">
        <v>9.35</v>
      </c>
      <c r="R166">
        <v>0</v>
      </c>
      <c r="S166">
        <v>0.6</v>
      </c>
      <c r="T166">
        <v>13.95</v>
      </c>
      <c r="U166">
        <v>13.175000000000001</v>
      </c>
      <c r="V166">
        <v>6</v>
      </c>
      <c r="W166">
        <v>2</v>
      </c>
      <c r="X166">
        <v>6.9</v>
      </c>
      <c r="Y166">
        <v>0</v>
      </c>
      <c r="Z166">
        <v>0</v>
      </c>
      <c r="AA166">
        <v>8.9</v>
      </c>
      <c r="AB166">
        <v>5</v>
      </c>
      <c r="AC166">
        <v>3.4</v>
      </c>
      <c r="AD166">
        <v>6.1</v>
      </c>
      <c r="AE166">
        <v>0</v>
      </c>
      <c r="AF166">
        <v>0</v>
      </c>
      <c r="AG166">
        <v>9.5</v>
      </c>
      <c r="AH166">
        <v>10</v>
      </c>
      <c r="AI166">
        <v>4</v>
      </c>
      <c r="AJ166">
        <v>6.9</v>
      </c>
      <c r="AK166">
        <v>0</v>
      </c>
      <c r="AL166">
        <v>0</v>
      </c>
      <c r="AM166">
        <v>10.9</v>
      </c>
      <c r="AN166">
        <v>9</v>
      </c>
    </row>
    <row r="167" spans="1:40" x14ac:dyDescent="0.3">
      <c r="A167" s="1" t="str">
        <f>_xlfn.IFNA(VLOOKUP(C167,'Alle namen en totalen'!B:F,5,FALSE)," ")</f>
        <v>W5-B1</v>
      </c>
      <c r="B167">
        <v>14216</v>
      </c>
      <c r="C167">
        <v>714</v>
      </c>
      <c r="D167" t="s">
        <v>627</v>
      </c>
      <c r="E167" t="s">
        <v>434</v>
      </c>
      <c r="F167">
        <v>0</v>
      </c>
      <c r="G167">
        <v>0</v>
      </c>
      <c r="H167">
        <v>0</v>
      </c>
      <c r="I167">
        <v>11</v>
      </c>
      <c r="J167">
        <v>40.725000000000001</v>
      </c>
      <c r="K167">
        <v>3</v>
      </c>
      <c r="L167">
        <v>9.5500000000000007</v>
      </c>
      <c r="M167">
        <v>0</v>
      </c>
      <c r="N167">
        <v>0</v>
      </c>
      <c r="O167">
        <v>12.55</v>
      </c>
      <c r="P167">
        <v>4</v>
      </c>
      <c r="Q167">
        <v>9.1999999999999993</v>
      </c>
      <c r="R167">
        <v>0</v>
      </c>
      <c r="S167">
        <v>0.6</v>
      </c>
      <c r="T167">
        <v>13.8</v>
      </c>
      <c r="U167">
        <v>13.175000000000001</v>
      </c>
      <c r="V167">
        <v>6</v>
      </c>
      <c r="W167">
        <v>1.9</v>
      </c>
      <c r="X167">
        <v>5.45</v>
      </c>
      <c r="Y167">
        <v>0</v>
      </c>
      <c r="Z167">
        <v>0</v>
      </c>
      <c r="AA167">
        <v>7.35</v>
      </c>
      <c r="AB167">
        <v>11</v>
      </c>
      <c r="AC167">
        <v>3.4</v>
      </c>
      <c r="AD167">
        <v>6.5</v>
      </c>
      <c r="AE167">
        <v>0</v>
      </c>
      <c r="AF167">
        <v>0</v>
      </c>
      <c r="AG167">
        <v>9.9</v>
      </c>
      <c r="AH167">
        <v>9</v>
      </c>
      <c r="AI167">
        <v>4</v>
      </c>
      <c r="AJ167">
        <v>6.3</v>
      </c>
      <c r="AK167">
        <v>0</v>
      </c>
      <c r="AL167">
        <v>0</v>
      </c>
      <c r="AM167">
        <v>10.3</v>
      </c>
      <c r="AN167">
        <v>11</v>
      </c>
    </row>
    <row r="168" spans="1:40" x14ac:dyDescent="0.3">
      <c r="A168" s="1" t="str">
        <f>_xlfn.IFNA(VLOOKUP(C168,'Alle namen en totalen'!B:F,5,FALSE)," ")</f>
        <v>W5-B1</v>
      </c>
      <c r="B168">
        <v>14216</v>
      </c>
      <c r="C168">
        <v>719</v>
      </c>
      <c r="D168" t="s">
        <v>628</v>
      </c>
      <c r="E168" t="s">
        <v>550</v>
      </c>
      <c r="F168">
        <v>0</v>
      </c>
      <c r="G168">
        <v>0</v>
      </c>
      <c r="H168">
        <v>0</v>
      </c>
      <c r="I168">
        <v>12</v>
      </c>
      <c r="J168">
        <v>40.6</v>
      </c>
      <c r="K168">
        <v>4</v>
      </c>
      <c r="L168">
        <v>8.6999999999999993</v>
      </c>
      <c r="M168">
        <v>0</v>
      </c>
      <c r="N168">
        <v>0</v>
      </c>
      <c r="O168">
        <v>12.7</v>
      </c>
      <c r="P168">
        <v>4</v>
      </c>
      <c r="Q168">
        <v>9.1</v>
      </c>
      <c r="R168">
        <v>0</v>
      </c>
      <c r="S168">
        <v>0.6</v>
      </c>
      <c r="T168">
        <v>13.7</v>
      </c>
      <c r="U168">
        <v>13.2</v>
      </c>
      <c r="V168">
        <v>4</v>
      </c>
      <c r="W168">
        <v>1.9</v>
      </c>
      <c r="X168">
        <v>5.15</v>
      </c>
      <c r="Y168">
        <v>0</v>
      </c>
      <c r="Z168">
        <v>0</v>
      </c>
      <c r="AA168">
        <v>7.05</v>
      </c>
      <c r="AB168">
        <v>12</v>
      </c>
      <c r="AC168">
        <v>3.7</v>
      </c>
      <c r="AD168">
        <v>6.95</v>
      </c>
      <c r="AE168">
        <v>0.1</v>
      </c>
      <c r="AF168">
        <v>0</v>
      </c>
      <c r="AG168">
        <v>10.55</v>
      </c>
      <c r="AH168">
        <v>8</v>
      </c>
      <c r="AI168">
        <v>2.9</v>
      </c>
      <c r="AJ168">
        <v>6.9</v>
      </c>
      <c r="AK168">
        <v>0</v>
      </c>
      <c r="AL168">
        <v>0</v>
      </c>
      <c r="AM168">
        <v>9.8000000000000007</v>
      </c>
      <c r="AN168">
        <v>12</v>
      </c>
    </row>
    <row r="169" spans="1:40" x14ac:dyDescent="0.3">
      <c r="A169" s="1" t="str">
        <f>_xlfn.IFNA(VLOOKUP(C169,'Alle namen en totalen'!B:F,5,FALSE)," ")</f>
        <v>W5-B1</v>
      </c>
      <c r="B169">
        <v>14216</v>
      </c>
      <c r="C169">
        <v>720</v>
      </c>
      <c r="D169" t="s">
        <v>629</v>
      </c>
      <c r="E169" t="s">
        <v>550</v>
      </c>
      <c r="F169">
        <v>0</v>
      </c>
      <c r="G169">
        <v>0</v>
      </c>
      <c r="H169">
        <v>0</v>
      </c>
      <c r="I169">
        <v>13</v>
      </c>
      <c r="J169">
        <v>34.825000000000003</v>
      </c>
      <c r="K169">
        <v>3</v>
      </c>
      <c r="L169">
        <v>8.6</v>
      </c>
      <c r="M169">
        <v>0</v>
      </c>
      <c r="N169">
        <v>0</v>
      </c>
      <c r="O169">
        <v>11.6</v>
      </c>
      <c r="P169">
        <v>3</v>
      </c>
      <c r="Q169">
        <v>8.65</v>
      </c>
      <c r="R169">
        <v>0</v>
      </c>
      <c r="S169">
        <v>0</v>
      </c>
      <c r="T169">
        <v>11.65</v>
      </c>
      <c r="U169">
        <v>11.625</v>
      </c>
      <c r="V169">
        <v>13</v>
      </c>
      <c r="W169">
        <v>1.5</v>
      </c>
      <c r="X169">
        <v>5.55</v>
      </c>
      <c r="Y169">
        <v>0</v>
      </c>
      <c r="Z169">
        <v>0</v>
      </c>
      <c r="AA169">
        <v>7.05</v>
      </c>
      <c r="AB169">
        <v>12</v>
      </c>
      <c r="AC169">
        <v>1.5</v>
      </c>
      <c r="AD169">
        <v>6.75</v>
      </c>
      <c r="AE169">
        <v>1</v>
      </c>
      <c r="AF169">
        <v>0</v>
      </c>
      <c r="AG169">
        <v>7.25</v>
      </c>
      <c r="AH169">
        <v>13</v>
      </c>
      <c r="AI169">
        <v>2.4</v>
      </c>
      <c r="AJ169">
        <v>6.5</v>
      </c>
      <c r="AK169">
        <v>0</v>
      </c>
      <c r="AL169">
        <v>0</v>
      </c>
      <c r="AM169">
        <v>8.9</v>
      </c>
      <c r="AN169">
        <v>13</v>
      </c>
    </row>
    <row r="170" spans="1:40" x14ac:dyDescent="0.3">
      <c r="A170" s="1" t="str">
        <f>_xlfn.IFNA(VLOOKUP(C170,'Alle namen en totalen'!B:F,5,FALSE)," ")</f>
        <v>W5-B2</v>
      </c>
      <c r="B170">
        <v>14213</v>
      </c>
      <c r="C170">
        <v>336</v>
      </c>
      <c r="D170" t="s">
        <v>630</v>
      </c>
      <c r="E170" t="s">
        <v>447</v>
      </c>
      <c r="F170">
        <v>0</v>
      </c>
      <c r="G170">
        <v>0</v>
      </c>
      <c r="H170">
        <v>0</v>
      </c>
      <c r="I170">
        <v>1</v>
      </c>
      <c r="J170">
        <v>41.65</v>
      </c>
      <c r="K170">
        <v>2.4</v>
      </c>
      <c r="L170">
        <v>8.35</v>
      </c>
      <c r="M170">
        <v>0</v>
      </c>
      <c r="N170">
        <v>0</v>
      </c>
      <c r="O170">
        <v>10.75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10.75</v>
      </c>
      <c r="V170">
        <v>7</v>
      </c>
      <c r="W170">
        <v>2.6</v>
      </c>
      <c r="X170">
        <v>6.65</v>
      </c>
      <c r="Y170">
        <v>0</v>
      </c>
      <c r="Z170">
        <v>0</v>
      </c>
      <c r="AA170">
        <v>9.25</v>
      </c>
      <c r="AB170">
        <v>8</v>
      </c>
      <c r="AC170">
        <v>2.8</v>
      </c>
      <c r="AD170">
        <v>7.65</v>
      </c>
      <c r="AE170">
        <v>0</v>
      </c>
      <c r="AF170">
        <v>0</v>
      </c>
      <c r="AG170">
        <v>10.45</v>
      </c>
      <c r="AH170">
        <v>1</v>
      </c>
      <c r="AI170">
        <v>2.9</v>
      </c>
      <c r="AJ170">
        <v>8.3000000000000007</v>
      </c>
      <c r="AK170">
        <v>0</v>
      </c>
      <c r="AL170">
        <v>0</v>
      </c>
      <c r="AM170">
        <v>11.2</v>
      </c>
      <c r="AN170">
        <v>1</v>
      </c>
    </row>
    <row r="171" spans="1:40" x14ac:dyDescent="0.3">
      <c r="A171" s="1" t="str">
        <f>_xlfn.IFNA(VLOOKUP(C171,'Alle namen en totalen'!B:F,5,FALSE)," ")</f>
        <v>W5-B2</v>
      </c>
      <c r="B171">
        <v>14213</v>
      </c>
      <c r="C171">
        <v>346</v>
      </c>
      <c r="D171" t="s">
        <v>631</v>
      </c>
      <c r="E171" t="s">
        <v>442</v>
      </c>
      <c r="F171">
        <v>0</v>
      </c>
      <c r="G171">
        <v>0</v>
      </c>
      <c r="H171">
        <v>0</v>
      </c>
      <c r="I171">
        <v>2</v>
      </c>
      <c r="J171">
        <v>41.4</v>
      </c>
      <c r="K171">
        <v>2.4</v>
      </c>
      <c r="L171">
        <v>8.85</v>
      </c>
      <c r="M171">
        <v>0</v>
      </c>
      <c r="N171">
        <v>0</v>
      </c>
      <c r="O171">
        <v>11.25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11.25</v>
      </c>
      <c r="V171">
        <v>1</v>
      </c>
      <c r="W171">
        <v>2.2000000000000002</v>
      </c>
      <c r="X171">
        <v>8.1</v>
      </c>
      <c r="Y171">
        <v>0</v>
      </c>
      <c r="Z171">
        <v>0</v>
      </c>
      <c r="AA171">
        <v>10.3</v>
      </c>
      <c r="AB171">
        <v>4</v>
      </c>
      <c r="AC171">
        <v>2.8</v>
      </c>
      <c r="AD171">
        <v>6.55</v>
      </c>
      <c r="AE171">
        <v>0</v>
      </c>
      <c r="AF171">
        <v>0</v>
      </c>
      <c r="AG171">
        <v>9.35</v>
      </c>
      <c r="AH171">
        <v>4</v>
      </c>
      <c r="AI171">
        <v>2.7</v>
      </c>
      <c r="AJ171">
        <v>7.8</v>
      </c>
      <c r="AK171">
        <v>0</v>
      </c>
      <c r="AL171">
        <v>0</v>
      </c>
      <c r="AM171">
        <v>10.5</v>
      </c>
      <c r="AN171">
        <v>3</v>
      </c>
    </row>
    <row r="172" spans="1:40" x14ac:dyDescent="0.3">
      <c r="A172" s="1" t="str">
        <f>_xlfn.IFNA(VLOOKUP(C172,'Alle namen en totalen'!B:F,5,FALSE)," ")</f>
        <v>W5-B2</v>
      </c>
      <c r="B172">
        <v>14213</v>
      </c>
      <c r="C172">
        <v>335</v>
      </c>
      <c r="D172" t="s">
        <v>632</v>
      </c>
      <c r="E172" t="s">
        <v>447</v>
      </c>
      <c r="F172">
        <v>0</v>
      </c>
      <c r="G172">
        <v>0</v>
      </c>
      <c r="H172">
        <v>0</v>
      </c>
      <c r="I172">
        <v>3</v>
      </c>
      <c r="J172">
        <v>40.9</v>
      </c>
      <c r="K172">
        <v>2.4</v>
      </c>
      <c r="L172">
        <v>8.4499999999999993</v>
      </c>
      <c r="M172">
        <v>0</v>
      </c>
      <c r="N172">
        <v>0</v>
      </c>
      <c r="O172">
        <v>10.85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10.85</v>
      </c>
      <c r="V172">
        <v>6</v>
      </c>
      <c r="W172">
        <v>2.6</v>
      </c>
      <c r="X172">
        <v>7.35</v>
      </c>
      <c r="Y172">
        <v>0</v>
      </c>
      <c r="Z172">
        <v>0</v>
      </c>
      <c r="AA172">
        <v>9.9499999999999993</v>
      </c>
      <c r="AB172">
        <v>6</v>
      </c>
      <c r="AC172">
        <v>2.7</v>
      </c>
      <c r="AD172">
        <v>6.65</v>
      </c>
      <c r="AE172">
        <v>0</v>
      </c>
      <c r="AF172">
        <v>0</v>
      </c>
      <c r="AG172">
        <v>9.35</v>
      </c>
      <c r="AH172">
        <v>4</v>
      </c>
      <c r="AI172">
        <v>2.7</v>
      </c>
      <c r="AJ172">
        <v>8.0500000000000007</v>
      </c>
      <c r="AK172">
        <v>0</v>
      </c>
      <c r="AL172">
        <v>0</v>
      </c>
      <c r="AM172">
        <v>10.75</v>
      </c>
      <c r="AN172">
        <v>2</v>
      </c>
    </row>
    <row r="173" spans="1:40" x14ac:dyDescent="0.3">
      <c r="A173" s="1" t="str">
        <f>_xlfn.IFNA(VLOOKUP(C173,'Alle namen en totalen'!B:F,5,FALSE)," ")</f>
        <v>W5-B2</v>
      </c>
      <c r="B173">
        <v>14213</v>
      </c>
      <c r="C173">
        <v>345</v>
      </c>
      <c r="D173" t="s">
        <v>633</v>
      </c>
      <c r="E173" t="s">
        <v>442</v>
      </c>
      <c r="F173">
        <v>0</v>
      </c>
      <c r="G173">
        <v>0</v>
      </c>
      <c r="H173">
        <v>0</v>
      </c>
      <c r="I173">
        <v>4</v>
      </c>
      <c r="J173">
        <v>40.5</v>
      </c>
      <c r="K173">
        <v>2.4</v>
      </c>
      <c r="L173">
        <v>8.65</v>
      </c>
      <c r="M173">
        <v>0</v>
      </c>
      <c r="N173">
        <v>0</v>
      </c>
      <c r="O173">
        <v>11.05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11.05</v>
      </c>
      <c r="V173">
        <v>4</v>
      </c>
      <c r="W173">
        <v>2.7</v>
      </c>
      <c r="X173">
        <v>8.25</v>
      </c>
      <c r="Y173">
        <v>0</v>
      </c>
      <c r="Z173">
        <v>0</v>
      </c>
      <c r="AA173">
        <v>10.95</v>
      </c>
      <c r="AB173">
        <v>1</v>
      </c>
      <c r="AC173">
        <v>2.2000000000000002</v>
      </c>
      <c r="AD173">
        <v>7.55</v>
      </c>
      <c r="AE173">
        <v>0</v>
      </c>
      <c r="AF173">
        <v>0</v>
      </c>
      <c r="AG173">
        <v>9.75</v>
      </c>
      <c r="AH173">
        <v>3</v>
      </c>
      <c r="AI173">
        <v>2.2000000000000002</v>
      </c>
      <c r="AJ173">
        <v>6.55</v>
      </c>
      <c r="AK173">
        <v>0</v>
      </c>
      <c r="AL173">
        <v>0</v>
      </c>
      <c r="AM173">
        <v>8.75</v>
      </c>
      <c r="AN173">
        <v>11</v>
      </c>
    </row>
    <row r="174" spans="1:40" x14ac:dyDescent="0.3">
      <c r="A174" s="1" t="str">
        <f>_xlfn.IFNA(VLOOKUP(C174,'Alle namen en totalen'!B:F,5,FALSE)," ")</f>
        <v>W5-B2</v>
      </c>
      <c r="B174">
        <v>14213</v>
      </c>
      <c r="C174">
        <v>338</v>
      </c>
      <c r="D174" t="s">
        <v>634</v>
      </c>
      <c r="E174" t="s">
        <v>447</v>
      </c>
      <c r="F174">
        <v>0</v>
      </c>
      <c r="G174">
        <v>0</v>
      </c>
      <c r="H174">
        <v>0</v>
      </c>
      <c r="I174">
        <v>5</v>
      </c>
      <c r="J174">
        <v>40.299999999999997</v>
      </c>
      <c r="K174">
        <v>2.4</v>
      </c>
      <c r="L174">
        <v>8.85</v>
      </c>
      <c r="M174">
        <v>0</v>
      </c>
      <c r="N174">
        <v>0</v>
      </c>
      <c r="O174">
        <v>11.25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11.25</v>
      </c>
      <c r="V174">
        <v>1</v>
      </c>
      <c r="W174">
        <v>2.1</v>
      </c>
      <c r="X174">
        <v>7.1</v>
      </c>
      <c r="Y174">
        <v>0</v>
      </c>
      <c r="Z174">
        <v>0</v>
      </c>
      <c r="AA174">
        <v>9.1999999999999993</v>
      </c>
      <c r="AB174">
        <v>9</v>
      </c>
      <c r="AC174">
        <v>2.8</v>
      </c>
      <c r="AD174">
        <v>7.1</v>
      </c>
      <c r="AE174">
        <v>0</v>
      </c>
      <c r="AF174">
        <v>0</v>
      </c>
      <c r="AG174">
        <v>9.9</v>
      </c>
      <c r="AH174">
        <v>2</v>
      </c>
      <c r="AI174">
        <v>2.9</v>
      </c>
      <c r="AJ174">
        <v>7.05</v>
      </c>
      <c r="AK174">
        <v>0</v>
      </c>
      <c r="AL174">
        <v>0</v>
      </c>
      <c r="AM174">
        <v>9.9499999999999993</v>
      </c>
      <c r="AN174">
        <v>5</v>
      </c>
    </row>
    <row r="175" spans="1:40" x14ac:dyDescent="0.3">
      <c r="A175" s="1" t="str">
        <f>_xlfn.IFNA(VLOOKUP(C175,'Alle namen en totalen'!B:F,5,FALSE)," ")</f>
        <v>W5-B2</v>
      </c>
      <c r="B175">
        <v>14213</v>
      </c>
      <c r="C175">
        <v>339</v>
      </c>
      <c r="D175" t="s">
        <v>635</v>
      </c>
      <c r="E175" t="s">
        <v>442</v>
      </c>
      <c r="F175">
        <v>0</v>
      </c>
      <c r="G175">
        <v>0</v>
      </c>
      <c r="H175">
        <v>0</v>
      </c>
      <c r="I175">
        <v>6</v>
      </c>
      <c r="J175">
        <v>39.6</v>
      </c>
      <c r="K175">
        <v>2.4</v>
      </c>
      <c r="L175">
        <v>8.8000000000000007</v>
      </c>
      <c r="M175">
        <v>0</v>
      </c>
      <c r="N175">
        <v>0</v>
      </c>
      <c r="O175">
        <v>11.2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11.2</v>
      </c>
      <c r="V175">
        <v>3</v>
      </c>
      <c r="W175">
        <v>2.6</v>
      </c>
      <c r="X175">
        <v>7.45</v>
      </c>
      <c r="Y175">
        <v>0</v>
      </c>
      <c r="Z175">
        <v>0</v>
      </c>
      <c r="AA175">
        <v>10.050000000000001</v>
      </c>
      <c r="AB175">
        <v>5</v>
      </c>
      <c r="AC175">
        <v>2.7</v>
      </c>
      <c r="AD175">
        <v>6.2</v>
      </c>
      <c r="AE175">
        <v>0</v>
      </c>
      <c r="AF175">
        <v>0</v>
      </c>
      <c r="AG175">
        <v>8.9</v>
      </c>
      <c r="AH175">
        <v>7</v>
      </c>
      <c r="AI175">
        <v>2.1</v>
      </c>
      <c r="AJ175">
        <v>7.35</v>
      </c>
      <c r="AK175">
        <v>0</v>
      </c>
      <c r="AL175">
        <v>0</v>
      </c>
      <c r="AM175">
        <v>9.4499999999999993</v>
      </c>
      <c r="AN175">
        <v>8</v>
      </c>
    </row>
    <row r="176" spans="1:40" x14ac:dyDescent="0.3">
      <c r="A176" s="1" t="str">
        <f>_xlfn.IFNA(VLOOKUP(C176,'Alle namen en totalen'!B:F,5,FALSE)," ")</f>
        <v>W5-B2</v>
      </c>
      <c r="B176">
        <v>14213</v>
      </c>
      <c r="C176">
        <v>324</v>
      </c>
      <c r="D176" t="s">
        <v>636</v>
      </c>
      <c r="E176" t="s">
        <v>637</v>
      </c>
      <c r="F176">
        <v>0</v>
      </c>
      <c r="G176">
        <v>0</v>
      </c>
      <c r="H176">
        <v>0</v>
      </c>
      <c r="I176">
        <v>7</v>
      </c>
      <c r="J176">
        <v>39</v>
      </c>
      <c r="K176">
        <v>1.6</v>
      </c>
      <c r="L176">
        <v>8.4</v>
      </c>
      <c r="M176">
        <v>0</v>
      </c>
      <c r="N176">
        <v>0</v>
      </c>
      <c r="O176">
        <v>10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10</v>
      </c>
      <c r="V176">
        <v>10</v>
      </c>
      <c r="W176">
        <v>2.7</v>
      </c>
      <c r="X176">
        <v>7.95</v>
      </c>
      <c r="Y176">
        <v>0</v>
      </c>
      <c r="Z176">
        <v>0</v>
      </c>
      <c r="AA176">
        <v>10.65</v>
      </c>
      <c r="AB176">
        <v>3</v>
      </c>
      <c r="AC176">
        <v>2.1</v>
      </c>
      <c r="AD176">
        <v>6.3</v>
      </c>
      <c r="AE176">
        <v>0</v>
      </c>
      <c r="AF176">
        <v>0</v>
      </c>
      <c r="AG176">
        <v>8.4</v>
      </c>
      <c r="AH176">
        <v>8</v>
      </c>
      <c r="AI176">
        <v>2.2999999999999998</v>
      </c>
      <c r="AJ176">
        <v>7.65</v>
      </c>
      <c r="AK176">
        <v>0</v>
      </c>
      <c r="AL176">
        <v>0</v>
      </c>
      <c r="AM176">
        <v>9.9499999999999993</v>
      </c>
      <c r="AN176">
        <v>5</v>
      </c>
    </row>
    <row r="177" spans="1:40" x14ac:dyDescent="0.3">
      <c r="A177" s="1" t="str">
        <f>_xlfn.IFNA(VLOOKUP(C177,'Alle namen en totalen'!B:F,5,FALSE)," ")</f>
        <v>W5-B2</v>
      </c>
      <c r="B177">
        <v>14213</v>
      </c>
      <c r="C177">
        <v>337</v>
      </c>
      <c r="D177" t="s">
        <v>638</v>
      </c>
      <c r="E177" t="s">
        <v>447</v>
      </c>
      <c r="F177">
        <v>0</v>
      </c>
      <c r="G177">
        <v>0</v>
      </c>
      <c r="H177">
        <v>0</v>
      </c>
      <c r="I177">
        <v>8</v>
      </c>
      <c r="J177">
        <v>37.549999999999997</v>
      </c>
      <c r="K177">
        <v>1.6</v>
      </c>
      <c r="L177">
        <v>8.75</v>
      </c>
      <c r="M177">
        <v>0</v>
      </c>
      <c r="N177">
        <v>0</v>
      </c>
      <c r="O177">
        <v>10.35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10.35</v>
      </c>
      <c r="V177">
        <v>8</v>
      </c>
      <c r="W177">
        <v>2.7</v>
      </c>
      <c r="X177">
        <v>8.1999999999999993</v>
      </c>
      <c r="Y177">
        <v>0</v>
      </c>
      <c r="Z177">
        <v>0</v>
      </c>
      <c r="AA177">
        <v>10.9</v>
      </c>
      <c r="AB177">
        <v>2</v>
      </c>
      <c r="AC177">
        <v>1.1000000000000001</v>
      </c>
      <c r="AD177">
        <v>5.55</v>
      </c>
      <c r="AE177">
        <v>0</v>
      </c>
      <c r="AF177">
        <v>0</v>
      </c>
      <c r="AG177">
        <v>6.65</v>
      </c>
      <c r="AH177">
        <v>10</v>
      </c>
      <c r="AI177">
        <v>2.7</v>
      </c>
      <c r="AJ177">
        <v>6.95</v>
      </c>
      <c r="AK177">
        <v>0</v>
      </c>
      <c r="AL177">
        <v>0</v>
      </c>
      <c r="AM177">
        <v>9.65</v>
      </c>
      <c r="AN177">
        <v>7</v>
      </c>
    </row>
    <row r="178" spans="1:40" x14ac:dyDescent="0.3">
      <c r="A178" s="1" t="str">
        <f>_xlfn.IFNA(VLOOKUP(C178,'Alle namen en totalen'!B:F,5,FALSE)," ")</f>
        <v>W5-B2</v>
      </c>
      <c r="B178">
        <v>14213</v>
      </c>
      <c r="C178">
        <v>347</v>
      </c>
      <c r="D178" t="s">
        <v>639</v>
      </c>
      <c r="E178" t="s">
        <v>442</v>
      </c>
      <c r="F178">
        <v>0</v>
      </c>
      <c r="G178">
        <v>0</v>
      </c>
      <c r="H178">
        <v>0</v>
      </c>
      <c r="I178">
        <v>9</v>
      </c>
      <c r="J178">
        <v>36.85</v>
      </c>
      <c r="K178">
        <v>1.6</v>
      </c>
      <c r="L178">
        <v>8.3000000000000007</v>
      </c>
      <c r="M178">
        <v>0</v>
      </c>
      <c r="N178">
        <v>0</v>
      </c>
      <c r="O178">
        <v>9.9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9.9</v>
      </c>
      <c r="V178">
        <v>11</v>
      </c>
      <c r="W178">
        <v>1.6</v>
      </c>
      <c r="X178">
        <v>7.15</v>
      </c>
      <c r="Y178">
        <v>0</v>
      </c>
      <c r="Z178">
        <v>0</v>
      </c>
      <c r="AA178">
        <v>8.75</v>
      </c>
      <c r="AB178">
        <v>10</v>
      </c>
      <c r="AC178">
        <v>1.6</v>
      </c>
      <c r="AD178">
        <v>7.35</v>
      </c>
      <c r="AE178">
        <v>0</v>
      </c>
      <c r="AF178">
        <v>0</v>
      </c>
      <c r="AG178">
        <v>8.9499999999999993</v>
      </c>
      <c r="AH178">
        <v>6</v>
      </c>
      <c r="AI178">
        <v>2.1</v>
      </c>
      <c r="AJ178">
        <v>7.15</v>
      </c>
      <c r="AK178">
        <v>0</v>
      </c>
      <c r="AL178">
        <v>0</v>
      </c>
      <c r="AM178">
        <v>9.25</v>
      </c>
      <c r="AN178">
        <v>9</v>
      </c>
    </row>
    <row r="179" spans="1:40" x14ac:dyDescent="0.3">
      <c r="A179" s="1" t="str">
        <f>_xlfn.IFNA(VLOOKUP(C179,'Alle namen en totalen'!B:F,5,FALSE)," ")</f>
        <v>W5-B2</v>
      </c>
      <c r="B179">
        <v>14213</v>
      </c>
      <c r="C179">
        <v>321</v>
      </c>
      <c r="D179" t="s">
        <v>640</v>
      </c>
      <c r="E179" t="s">
        <v>637</v>
      </c>
      <c r="F179">
        <v>0</v>
      </c>
      <c r="G179">
        <v>0</v>
      </c>
      <c r="H179">
        <v>0</v>
      </c>
      <c r="I179">
        <v>10</v>
      </c>
      <c r="J179">
        <v>36.200000000000003</v>
      </c>
      <c r="K179">
        <v>1.6</v>
      </c>
      <c r="L179">
        <v>8.5</v>
      </c>
      <c r="M179">
        <v>0</v>
      </c>
      <c r="N179">
        <v>0</v>
      </c>
      <c r="O179">
        <v>10.1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10.1</v>
      </c>
      <c r="V179">
        <v>9</v>
      </c>
      <c r="W179">
        <v>2.1</v>
      </c>
      <c r="X179">
        <v>6.4</v>
      </c>
      <c r="Y179">
        <v>0</v>
      </c>
      <c r="Z179">
        <v>0</v>
      </c>
      <c r="AA179">
        <v>8.5</v>
      </c>
      <c r="AB179">
        <v>11</v>
      </c>
      <c r="AC179">
        <v>2.8</v>
      </c>
      <c r="AD179">
        <v>5.55</v>
      </c>
      <c r="AE179">
        <v>0</v>
      </c>
      <c r="AF179">
        <v>0</v>
      </c>
      <c r="AG179">
        <v>8.35</v>
      </c>
      <c r="AH179">
        <v>9</v>
      </c>
      <c r="AI179">
        <v>2.2000000000000002</v>
      </c>
      <c r="AJ179">
        <v>7.05</v>
      </c>
      <c r="AK179">
        <v>0</v>
      </c>
      <c r="AL179">
        <v>0</v>
      </c>
      <c r="AM179">
        <v>9.25</v>
      </c>
      <c r="AN179">
        <v>9</v>
      </c>
    </row>
    <row r="180" spans="1:40" x14ac:dyDescent="0.3">
      <c r="A180" s="1" t="str">
        <f>_xlfn.IFNA(VLOOKUP(C180,'Alle namen en totalen'!B:F,5,FALSE)," ")</f>
        <v>W5-B2</v>
      </c>
      <c r="B180">
        <v>14213</v>
      </c>
      <c r="C180">
        <v>343</v>
      </c>
      <c r="D180" t="s">
        <v>641</v>
      </c>
      <c r="E180" t="s">
        <v>442</v>
      </c>
      <c r="F180">
        <v>0</v>
      </c>
      <c r="G180">
        <v>0</v>
      </c>
      <c r="H180">
        <v>0</v>
      </c>
      <c r="I180">
        <v>11</v>
      </c>
      <c r="J180">
        <v>34.450000000000003</v>
      </c>
      <c r="K180">
        <v>2.4</v>
      </c>
      <c r="L180">
        <v>8.5</v>
      </c>
      <c r="M180">
        <v>0</v>
      </c>
      <c r="N180">
        <v>0</v>
      </c>
      <c r="O180">
        <v>10.9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10.9</v>
      </c>
      <c r="V180">
        <v>5</v>
      </c>
      <c r="W180">
        <v>2.6</v>
      </c>
      <c r="X180">
        <v>6.9</v>
      </c>
      <c r="Y180">
        <v>0</v>
      </c>
      <c r="Z180">
        <v>0</v>
      </c>
      <c r="AA180">
        <v>9.5</v>
      </c>
      <c r="AB180">
        <v>7</v>
      </c>
      <c r="AC180">
        <v>0.4</v>
      </c>
      <c r="AD180">
        <v>7.2</v>
      </c>
      <c r="AE180">
        <v>4</v>
      </c>
      <c r="AF180">
        <v>0</v>
      </c>
      <c r="AG180">
        <v>3.6</v>
      </c>
      <c r="AH180">
        <v>11</v>
      </c>
      <c r="AI180">
        <v>2.9</v>
      </c>
      <c r="AJ180">
        <v>7.55</v>
      </c>
      <c r="AK180">
        <v>0</v>
      </c>
      <c r="AL180">
        <v>0</v>
      </c>
      <c r="AM180">
        <v>10.45</v>
      </c>
      <c r="AN180">
        <v>4</v>
      </c>
    </row>
    <row r="181" spans="1:40" x14ac:dyDescent="0.3">
      <c r="A181" s="1" t="str">
        <f>_xlfn.IFNA(VLOOKUP(C181,'Alle namen en totalen'!B:F,5,FALSE)," ")</f>
        <v>W5-B2</v>
      </c>
      <c r="B181">
        <v>14213</v>
      </c>
      <c r="C181">
        <v>322</v>
      </c>
      <c r="D181" t="s">
        <v>642</v>
      </c>
      <c r="E181" t="s">
        <v>637</v>
      </c>
      <c r="F181">
        <v>0</v>
      </c>
      <c r="G181">
        <v>0</v>
      </c>
      <c r="H181">
        <v>0</v>
      </c>
      <c r="I181">
        <v>12</v>
      </c>
      <c r="J181">
        <v>16.850000000000001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12</v>
      </c>
      <c r="W181">
        <v>1.5</v>
      </c>
      <c r="X181">
        <v>5.7</v>
      </c>
      <c r="Y181">
        <v>0</v>
      </c>
      <c r="Z181">
        <v>0</v>
      </c>
      <c r="AA181">
        <v>7.2</v>
      </c>
      <c r="AB181">
        <v>12</v>
      </c>
      <c r="AC181">
        <v>0.9</v>
      </c>
      <c r="AD181">
        <v>4.8</v>
      </c>
      <c r="AE181">
        <v>4</v>
      </c>
      <c r="AF181">
        <v>0</v>
      </c>
      <c r="AG181">
        <v>1.7</v>
      </c>
      <c r="AH181">
        <v>12</v>
      </c>
      <c r="AI181">
        <v>2.1</v>
      </c>
      <c r="AJ181">
        <v>5.85</v>
      </c>
      <c r="AK181">
        <v>0</v>
      </c>
      <c r="AL181">
        <v>0</v>
      </c>
      <c r="AM181">
        <v>7.95</v>
      </c>
      <c r="AN181">
        <v>12</v>
      </c>
    </row>
    <row r="182" spans="1:40" x14ac:dyDescent="0.3">
      <c r="A182" s="1" t="str">
        <f>_xlfn.IFNA(VLOOKUP(C182,'Alle namen en totalen'!B:F,5,FALSE)," ")</f>
        <v>afm</v>
      </c>
      <c r="B182">
        <v>14213</v>
      </c>
      <c r="C182">
        <v>323</v>
      </c>
      <c r="D182" t="s">
        <v>643</v>
      </c>
      <c r="E182" t="s">
        <v>637</v>
      </c>
      <c r="F182">
        <v>1</v>
      </c>
      <c r="G182">
        <v>0</v>
      </c>
      <c r="H182">
        <v>0</v>
      </c>
      <c r="I182">
        <v>99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12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13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13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13</v>
      </c>
    </row>
    <row r="183" spans="1:40" x14ac:dyDescent="0.3">
      <c r="A183" s="1" t="str">
        <f>_xlfn.IFNA(VLOOKUP(C183,'Alle namen en totalen'!B:F,5,FALSE)," ")</f>
        <v>W5-B2</v>
      </c>
      <c r="B183">
        <v>14213</v>
      </c>
      <c r="C183">
        <v>334</v>
      </c>
      <c r="D183" t="s">
        <v>644</v>
      </c>
      <c r="E183" t="s">
        <v>447</v>
      </c>
      <c r="F183">
        <v>1</v>
      </c>
      <c r="G183">
        <v>0</v>
      </c>
      <c r="H183">
        <v>0</v>
      </c>
      <c r="I183">
        <v>99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12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13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13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13</v>
      </c>
    </row>
    <row r="184" spans="1:40" x14ac:dyDescent="0.3">
      <c r="A184" s="1" t="str">
        <f>_xlfn.IFNA(VLOOKUP(C184,'Alle namen en totalen'!B:F,5,FALSE)," ")</f>
        <v>W5-B2</v>
      </c>
      <c r="B184">
        <v>14213</v>
      </c>
      <c r="C184">
        <v>341</v>
      </c>
      <c r="D184" t="s">
        <v>645</v>
      </c>
      <c r="E184" t="s">
        <v>442</v>
      </c>
      <c r="F184">
        <v>1</v>
      </c>
      <c r="G184">
        <v>0</v>
      </c>
      <c r="H184">
        <v>0</v>
      </c>
      <c r="I184">
        <v>99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12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13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13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13</v>
      </c>
    </row>
    <row r="185" spans="1:40" x14ac:dyDescent="0.3">
      <c r="A185" s="1" t="str">
        <f>_xlfn.IFNA(VLOOKUP(C185,'Alle namen en totalen'!B:F,5,FALSE)," ")</f>
        <v>W5-B2</v>
      </c>
      <c r="B185">
        <v>14213</v>
      </c>
      <c r="C185">
        <v>344</v>
      </c>
      <c r="D185" t="s">
        <v>646</v>
      </c>
      <c r="E185" t="s">
        <v>442</v>
      </c>
      <c r="F185">
        <v>1</v>
      </c>
      <c r="G185">
        <v>0</v>
      </c>
      <c r="H185">
        <v>0</v>
      </c>
      <c r="I185">
        <v>99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12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13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13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13</v>
      </c>
    </row>
    <row r="186" spans="1:40" x14ac:dyDescent="0.3">
      <c r="A186" s="1" t="str">
        <f>_xlfn.IFNA(VLOOKUP(C186,'Alle namen en totalen'!B:F,5,FALSE)," ")</f>
        <v>W6-B2</v>
      </c>
      <c r="B186" s="152">
        <v>14214</v>
      </c>
      <c r="C186" s="152">
        <v>332</v>
      </c>
      <c r="D186" s="152" t="s">
        <v>648</v>
      </c>
      <c r="E186" s="152" t="s">
        <v>445</v>
      </c>
      <c r="F186" s="152">
        <v>0</v>
      </c>
      <c r="G186" s="152">
        <v>0</v>
      </c>
      <c r="H186" s="152">
        <v>0</v>
      </c>
      <c r="I186" s="152">
        <v>1</v>
      </c>
      <c r="J186" s="152">
        <v>44.7</v>
      </c>
      <c r="K186" s="152">
        <v>2.4</v>
      </c>
      <c r="L186" s="152">
        <v>9.0500000000000007</v>
      </c>
      <c r="M186" s="152">
        <v>0</v>
      </c>
      <c r="N186" s="152">
        <v>0</v>
      </c>
      <c r="O186" s="152">
        <v>11.45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52">
        <v>11.45</v>
      </c>
      <c r="V186" s="152">
        <v>1</v>
      </c>
      <c r="W186" s="152">
        <v>2.7</v>
      </c>
      <c r="X186" s="152">
        <v>8.0500000000000007</v>
      </c>
      <c r="Y186" s="152">
        <v>0</v>
      </c>
      <c r="Z186" s="152">
        <v>0</v>
      </c>
      <c r="AA186" s="152">
        <v>10.75</v>
      </c>
      <c r="AB186" s="152">
        <v>6</v>
      </c>
      <c r="AC186" s="152">
        <v>2.8</v>
      </c>
      <c r="AD186" s="152">
        <v>8.35</v>
      </c>
      <c r="AE186" s="152">
        <v>0</v>
      </c>
      <c r="AF186" s="152">
        <v>0</v>
      </c>
      <c r="AG186" s="152">
        <v>11.15</v>
      </c>
      <c r="AH186" s="152">
        <v>1</v>
      </c>
      <c r="AI186" s="152">
        <v>2.9</v>
      </c>
      <c r="AJ186" s="152">
        <v>8.4499999999999993</v>
      </c>
      <c r="AK186" s="152">
        <v>0</v>
      </c>
      <c r="AL186" s="152">
        <v>0</v>
      </c>
      <c r="AM186" s="152">
        <v>11.35</v>
      </c>
      <c r="AN186" s="152">
        <v>3</v>
      </c>
    </row>
    <row r="187" spans="1:40" x14ac:dyDescent="0.3">
      <c r="A187" s="1" t="str">
        <f>_xlfn.IFNA(VLOOKUP(C187,'Alle namen en totalen'!B:F,5,FALSE)," ")</f>
        <v>W6-B2</v>
      </c>
      <c r="B187" s="152">
        <v>14214</v>
      </c>
      <c r="C187" s="152">
        <v>325</v>
      </c>
      <c r="D187" s="152" t="s">
        <v>649</v>
      </c>
      <c r="E187" s="152" t="s">
        <v>434</v>
      </c>
      <c r="F187" s="152">
        <v>0</v>
      </c>
      <c r="G187" s="152">
        <v>0</v>
      </c>
      <c r="H187" s="152">
        <v>0</v>
      </c>
      <c r="I187" s="152">
        <v>2</v>
      </c>
      <c r="J187" s="152">
        <v>44.1</v>
      </c>
      <c r="K187" s="152">
        <v>2.4</v>
      </c>
      <c r="L187" s="152">
        <v>9</v>
      </c>
      <c r="M187" s="152">
        <v>0</v>
      </c>
      <c r="N187" s="152">
        <v>0</v>
      </c>
      <c r="O187" s="152">
        <v>11.4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52">
        <v>11.4</v>
      </c>
      <c r="V187" s="152">
        <v>2</v>
      </c>
      <c r="W187" s="152">
        <v>2.8</v>
      </c>
      <c r="X187" s="152">
        <v>8.1999999999999993</v>
      </c>
      <c r="Y187" s="152">
        <v>0</v>
      </c>
      <c r="Z187" s="152">
        <v>0</v>
      </c>
      <c r="AA187" s="152">
        <v>11</v>
      </c>
      <c r="AB187" s="152">
        <v>2</v>
      </c>
      <c r="AC187" s="152">
        <v>2.7</v>
      </c>
      <c r="AD187" s="152">
        <v>7.55</v>
      </c>
      <c r="AE187" s="152">
        <v>0</v>
      </c>
      <c r="AF187" s="152">
        <v>0</v>
      </c>
      <c r="AG187" s="152">
        <v>10.25</v>
      </c>
      <c r="AH187" s="152">
        <v>6</v>
      </c>
      <c r="AI187" s="152">
        <v>2.9</v>
      </c>
      <c r="AJ187" s="152">
        <v>8.5500000000000007</v>
      </c>
      <c r="AK187" s="152">
        <v>0</v>
      </c>
      <c r="AL187" s="152">
        <v>0</v>
      </c>
      <c r="AM187" s="152">
        <v>11.45</v>
      </c>
      <c r="AN187" s="152">
        <v>2</v>
      </c>
    </row>
    <row r="188" spans="1:40" x14ac:dyDescent="0.3">
      <c r="A188" s="1" t="str">
        <f>_xlfn.IFNA(VLOOKUP(C188,'Alle namen en totalen'!B:F,5,FALSE)," ")</f>
        <v>W6-B2</v>
      </c>
      <c r="B188" s="152">
        <v>14214</v>
      </c>
      <c r="C188" s="152">
        <v>329</v>
      </c>
      <c r="D188" s="152" t="s">
        <v>650</v>
      </c>
      <c r="E188" s="152" t="s">
        <v>434</v>
      </c>
      <c r="F188" s="152">
        <v>0</v>
      </c>
      <c r="G188" s="152">
        <v>0</v>
      </c>
      <c r="H188" s="152">
        <v>0</v>
      </c>
      <c r="I188" s="152">
        <v>3</v>
      </c>
      <c r="J188" s="152">
        <v>43.95</v>
      </c>
      <c r="K188" s="152">
        <v>2.4</v>
      </c>
      <c r="L188" s="152">
        <v>8.9499999999999993</v>
      </c>
      <c r="M188" s="152">
        <v>0</v>
      </c>
      <c r="N188" s="152">
        <v>0</v>
      </c>
      <c r="O188" s="152">
        <v>11.35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52">
        <v>11.35</v>
      </c>
      <c r="V188" s="152">
        <v>4</v>
      </c>
      <c r="W188" s="152">
        <v>2.7</v>
      </c>
      <c r="X188" s="152">
        <v>8.1</v>
      </c>
      <c r="Y188" s="152">
        <v>0</v>
      </c>
      <c r="Z188" s="152">
        <v>0</v>
      </c>
      <c r="AA188" s="152">
        <v>10.8</v>
      </c>
      <c r="AB188" s="152">
        <v>4</v>
      </c>
      <c r="AC188" s="152">
        <v>2.8</v>
      </c>
      <c r="AD188" s="152">
        <v>8.3000000000000007</v>
      </c>
      <c r="AE188" s="152">
        <v>0</v>
      </c>
      <c r="AF188" s="152">
        <v>0</v>
      </c>
      <c r="AG188" s="152">
        <v>11.1</v>
      </c>
      <c r="AH188" s="152">
        <v>2</v>
      </c>
      <c r="AI188" s="152">
        <v>2.8</v>
      </c>
      <c r="AJ188" s="152">
        <v>7.9</v>
      </c>
      <c r="AK188" s="152">
        <v>0</v>
      </c>
      <c r="AL188" s="152">
        <v>0</v>
      </c>
      <c r="AM188" s="152">
        <v>10.7</v>
      </c>
      <c r="AN188" s="152">
        <v>9</v>
      </c>
    </row>
    <row r="189" spans="1:40" x14ac:dyDescent="0.3">
      <c r="A189" s="1" t="str">
        <f>_xlfn.IFNA(VLOOKUP(C189,'Alle namen en totalen'!B:F,5,FALSE)," ")</f>
        <v>W6-B2</v>
      </c>
      <c r="B189" s="152">
        <v>14214</v>
      </c>
      <c r="C189" s="152">
        <v>316</v>
      </c>
      <c r="D189" s="152" t="s">
        <v>651</v>
      </c>
      <c r="E189" s="152" t="s">
        <v>543</v>
      </c>
      <c r="F189" s="152">
        <v>0</v>
      </c>
      <c r="G189" s="152">
        <v>0</v>
      </c>
      <c r="H189" s="152">
        <v>0</v>
      </c>
      <c r="I189" s="152">
        <v>4</v>
      </c>
      <c r="J189" s="152">
        <v>43.8</v>
      </c>
      <c r="K189" s="152">
        <v>1.6</v>
      </c>
      <c r="L189" s="152">
        <v>9.3000000000000007</v>
      </c>
      <c r="M189" s="152">
        <v>0</v>
      </c>
      <c r="N189" s="152">
        <v>0</v>
      </c>
      <c r="O189" s="152">
        <v>10.9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52">
        <v>10.9</v>
      </c>
      <c r="V189" s="152">
        <v>8</v>
      </c>
      <c r="W189" s="152">
        <v>2.7</v>
      </c>
      <c r="X189" s="152">
        <v>8.1999999999999993</v>
      </c>
      <c r="Y189" s="152">
        <v>0</v>
      </c>
      <c r="Z189" s="152">
        <v>0</v>
      </c>
      <c r="AA189" s="152">
        <v>10.9</v>
      </c>
      <c r="AB189" s="152">
        <v>3</v>
      </c>
      <c r="AC189" s="152">
        <v>2.7</v>
      </c>
      <c r="AD189" s="152">
        <v>7.65</v>
      </c>
      <c r="AE189" s="152">
        <v>0</v>
      </c>
      <c r="AF189" s="152">
        <v>0</v>
      </c>
      <c r="AG189" s="152">
        <v>10.35</v>
      </c>
      <c r="AH189" s="152">
        <v>4</v>
      </c>
      <c r="AI189" s="152">
        <v>2.8</v>
      </c>
      <c r="AJ189" s="152">
        <v>8.85</v>
      </c>
      <c r="AK189" s="152">
        <v>0</v>
      </c>
      <c r="AL189" s="152">
        <v>0</v>
      </c>
      <c r="AM189" s="152">
        <v>11.65</v>
      </c>
      <c r="AN189" s="152">
        <v>1</v>
      </c>
    </row>
    <row r="190" spans="1:40" x14ac:dyDescent="0.3">
      <c r="A190" s="1" t="str">
        <f>_xlfn.IFNA(VLOOKUP(C190,'Alle namen en totalen'!B:F,5,FALSE)," ")</f>
        <v>W6-B2</v>
      </c>
      <c r="B190" s="152">
        <v>14214</v>
      </c>
      <c r="C190" s="152">
        <v>318</v>
      </c>
      <c r="D190" s="152" t="s">
        <v>652</v>
      </c>
      <c r="E190" s="152" t="s">
        <v>543</v>
      </c>
      <c r="F190" s="152">
        <v>0</v>
      </c>
      <c r="G190" s="152">
        <v>0</v>
      </c>
      <c r="H190" s="152">
        <v>0</v>
      </c>
      <c r="I190" s="152">
        <v>5</v>
      </c>
      <c r="J190" s="152">
        <v>43.35</v>
      </c>
      <c r="K190" s="152">
        <v>2.4</v>
      </c>
      <c r="L190" s="152">
        <v>8.85</v>
      </c>
      <c r="M190" s="152">
        <v>0</v>
      </c>
      <c r="N190" s="152">
        <v>0</v>
      </c>
      <c r="O190" s="152">
        <v>11.25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52">
        <v>11.25</v>
      </c>
      <c r="V190" s="152">
        <v>6</v>
      </c>
      <c r="W190" s="152">
        <v>2.7</v>
      </c>
      <c r="X190" s="152">
        <v>8.5500000000000007</v>
      </c>
      <c r="Y190" s="152">
        <v>0</v>
      </c>
      <c r="Z190" s="152">
        <v>0</v>
      </c>
      <c r="AA190" s="152">
        <v>11.25</v>
      </c>
      <c r="AB190" s="152">
        <v>1</v>
      </c>
      <c r="AC190" s="152">
        <v>2.7</v>
      </c>
      <c r="AD190" s="152">
        <v>7.65</v>
      </c>
      <c r="AE190" s="152">
        <v>0</v>
      </c>
      <c r="AF190" s="152">
        <v>0</v>
      </c>
      <c r="AG190" s="152">
        <v>10.35</v>
      </c>
      <c r="AH190" s="152">
        <v>4</v>
      </c>
      <c r="AI190" s="152">
        <v>2.2999999999999998</v>
      </c>
      <c r="AJ190" s="152">
        <v>8.1999999999999993</v>
      </c>
      <c r="AK190" s="152">
        <v>0</v>
      </c>
      <c r="AL190" s="152">
        <v>0</v>
      </c>
      <c r="AM190" s="152">
        <v>10.5</v>
      </c>
      <c r="AN190" s="152">
        <v>10</v>
      </c>
    </row>
    <row r="191" spans="1:40" x14ac:dyDescent="0.3">
      <c r="A191" s="1" t="str">
        <f>_xlfn.IFNA(VLOOKUP(C191,'Alle namen en totalen'!B:F,5,FALSE)," ")</f>
        <v>W6-B2</v>
      </c>
      <c r="B191" s="152">
        <v>14214</v>
      </c>
      <c r="C191" s="152">
        <v>331</v>
      </c>
      <c r="D191" s="152" t="s">
        <v>653</v>
      </c>
      <c r="E191" s="152" t="s">
        <v>445</v>
      </c>
      <c r="F191" s="152">
        <v>0</v>
      </c>
      <c r="G191" s="152">
        <v>0</v>
      </c>
      <c r="H191" s="152">
        <v>0</v>
      </c>
      <c r="I191" s="152">
        <v>6</v>
      </c>
      <c r="J191" s="152">
        <v>42.8</v>
      </c>
      <c r="K191" s="152">
        <v>1.6</v>
      </c>
      <c r="L191" s="152">
        <v>9.1</v>
      </c>
      <c r="M191" s="152">
        <v>0</v>
      </c>
      <c r="N191" s="152">
        <v>0</v>
      </c>
      <c r="O191" s="152">
        <v>10.7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52">
        <v>10.7</v>
      </c>
      <c r="V191" s="152">
        <v>11</v>
      </c>
      <c r="W191" s="152">
        <v>2.6</v>
      </c>
      <c r="X191" s="152">
        <v>7.8</v>
      </c>
      <c r="Y191" s="152">
        <v>0</v>
      </c>
      <c r="Z191" s="152">
        <v>0</v>
      </c>
      <c r="AA191" s="152">
        <v>10.4</v>
      </c>
      <c r="AB191" s="152">
        <v>8</v>
      </c>
      <c r="AC191" s="152">
        <v>2.7</v>
      </c>
      <c r="AD191" s="152">
        <v>8.15</v>
      </c>
      <c r="AE191" s="152">
        <v>0</v>
      </c>
      <c r="AF191" s="152">
        <v>0</v>
      </c>
      <c r="AG191" s="152">
        <v>10.85</v>
      </c>
      <c r="AH191" s="152">
        <v>3</v>
      </c>
      <c r="AI191" s="152">
        <v>2.8</v>
      </c>
      <c r="AJ191" s="152">
        <v>8.0500000000000007</v>
      </c>
      <c r="AK191" s="152">
        <v>0</v>
      </c>
      <c r="AL191" s="152">
        <v>0</v>
      </c>
      <c r="AM191" s="152">
        <v>10.85</v>
      </c>
      <c r="AN191" s="152">
        <v>7</v>
      </c>
    </row>
    <row r="192" spans="1:40" x14ac:dyDescent="0.3">
      <c r="A192" s="1" t="str">
        <f>_xlfn.IFNA(VLOOKUP(C192,'Alle namen en totalen'!B:F,5,FALSE)," ")</f>
        <v>W6-B2</v>
      </c>
      <c r="B192" s="152">
        <v>14214</v>
      </c>
      <c r="C192" s="152">
        <v>320</v>
      </c>
      <c r="D192" s="152" t="s">
        <v>654</v>
      </c>
      <c r="E192" s="152" t="s">
        <v>543</v>
      </c>
      <c r="F192" s="152">
        <v>0</v>
      </c>
      <c r="G192" s="152">
        <v>0</v>
      </c>
      <c r="H192" s="152">
        <v>0</v>
      </c>
      <c r="I192" s="152">
        <v>7</v>
      </c>
      <c r="J192" s="152">
        <v>42.45</v>
      </c>
      <c r="K192" s="152">
        <v>2.4</v>
      </c>
      <c r="L192" s="152">
        <v>8.9499999999999993</v>
      </c>
      <c r="M192" s="152">
        <v>0</v>
      </c>
      <c r="N192" s="152">
        <v>0</v>
      </c>
      <c r="O192" s="152">
        <v>11.35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52">
        <v>11.35</v>
      </c>
      <c r="V192" s="152">
        <v>4</v>
      </c>
      <c r="W192" s="152">
        <v>2.7</v>
      </c>
      <c r="X192" s="152">
        <v>8.1</v>
      </c>
      <c r="Y192" s="152">
        <v>0</v>
      </c>
      <c r="Z192" s="152">
        <v>0</v>
      </c>
      <c r="AA192" s="152">
        <v>10.8</v>
      </c>
      <c r="AB192" s="152">
        <v>4</v>
      </c>
      <c r="AC192" s="152">
        <v>2.7</v>
      </c>
      <c r="AD192" s="152">
        <v>7.5</v>
      </c>
      <c r="AE192" s="152">
        <v>0</v>
      </c>
      <c r="AF192" s="152">
        <v>0</v>
      </c>
      <c r="AG192" s="152">
        <v>10.199999999999999</v>
      </c>
      <c r="AH192" s="152">
        <v>7</v>
      </c>
      <c r="AI192" s="152">
        <v>2.2999999999999998</v>
      </c>
      <c r="AJ192" s="152">
        <v>7.8</v>
      </c>
      <c r="AK192" s="152">
        <v>0</v>
      </c>
      <c r="AL192" s="152">
        <v>0</v>
      </c>
      <c r="AM192" s="152">
        <v>10.1</v>
      </c>
      <c r="AN192" s="152">
        <v>12</v>
      </c>
    </row>
    <row r="193" spans="1:40" x14ac:dyDescent="0.3">
      <c r="A193" s="1" t="str">
        <f>_xlfn.IFNA(VLOOKUP(C193,'Alle namen en totalen'!B:F,5,FALSE)," ")</f>
        <v>W6-B2</v>
      </c>
      <c r="B193" s="152">
        <v>14214</v>
      </c>
      <c r="C193" s="152">
        <v>327</v>
      </c>
      <c r="D193" s="152" t="s">
        <v>655</v>
      </c>
      <c r="E193" s="152" t="s">
        <v>434</v>
      </c>
      <c r="F193" s="152">
        <v>0</v>
      </c>
      <c r="G193" s="152">
        <v>0</v>
      </c>
      <c r="H193" s="152">
        <v>0</v>
      </c>
      <c r="I193" s="152">
        <v>8</v>
      </c>
      <c r="J193" s="152">
        <v>42.2</v>
      </c>
      <c r="K193" s="152">
        <v>2.4</v>
      </c>
      <c r="L193" s="152">
        <v>8.65</v>
      </c>
      <c r="M193" s="152">
        <v>0</v>
      </c>
      <c r="N193" s="152">
        <v>0</v>
      </c>
      <c r="O193" s="152">
        <v>11.05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52">
        <v>11.05</v>
      </c>
      <c r="V193" s="152">
        <v>7</v>
      </c>
      <c r="W193" s="152">
        <v>2.2000000000000002</v>
      </c>
      <c r="X193" s="152">
        <v>8</v>
      </c>
      <c r="Y193" s="152">
        <v>0</v>
      </c>
      <c r="Z193" s="152">
        <v>0</v>
      </c>
      <c r="AA193" s="152">
        <v>10.199999999999999</v>
      </c>
      <c r="AB193" s="152">
        <v>9</v>
      </c>
      <c r="AC193" s="152">
        <v>2.7</v>
      </c>
      <c r="AD193" s="152">
        <v>7.2</v>
      </c>
      <c r="AE193" s="152">
        <v>0</v>
      </c>
      <c r="AF193" s="152">
        <v>0</v>
      </c>
      <c r="AG193" s="152">
        <v>9.9</v>
      </c>
      <c r="AH193" s="152">
        <v>8</v>
      </c>
      <c r="AI193" s="152">
        <v>2.9</v>
      </c>
      <c r="AJ193" s="152">
        <v>8.15</v>
      </c>
      <c r="AK193" s="152">
        <v>0</v>
      </c>
      <c r="AL193" s="152">
        <v>0</v>
      </c>
      <c r="AM193" s="152">
        <v>11.05</v>
      </c>
      <c r="AN193" s="152">
        <v>6</v>
      </c>
    </row>
    <row r="194" spans="1:40" x14ac:dyDescent="0.3">
      <c r="A194" s="1" t="str">
        <f>_xlfn.IFNA(VLOOKUP(C194,'Alle namen en totalen'!B:F,5,FALSE)," ")</f>
        <v>W6-B2</v>
      </c>
      <c r="B194" s="152">
        <v>14214</v>
      </c>
      <c r="C194" s="152">
        <v>330</v>
      </c>
      <c r="D194" s="152" t="s">
        <v>656</v>
      </c>
      <c r="E194" s="152" t="s">
        <v>445</v>
      </c>
      <c r="F194" s="152">
        <v>0</v>
      </c>
      <c r="G194" s="152">
        <v>0</v>
      </c>
      <c r="H194" s="152">
        <v>0</v>
      </c>
      <c r="I194" s="152">
        <v>9</v>
      </c>
      <c r="J194" s="152">
        <v>41.85</v>
      </c>
      <c r="K194" s="152">
        <v>2</v>
      </c>
      <c r="L194" s="152">
        <v>9.4</v>
      </c>
      <c r="M194" s="152">
        <v>0</v>
      </c>
      <c r="N194" s="152">
        <v>0</v>
      </c>
      <c r="O194" s="152">
        <v>11.4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52">
        <v>11.4</v>
      </c>
      <c r="V194" s="152">
        <v>2</v>
      </c>
      <c r="W194" s="152">
        <v>2.6</v>
      </c>
      <c r="X194" s="152">
        <v>7.3</v>
      </c>
      <c r="Y194" s="152">
        <v>0</v>
      </c>
      <c r="Z194" s="152">
        <v>0</v>
      </c>
      <c r="AA194" s="152">
        <v>9.9</v>
      </c>
      <c r="AB194" s="152">
        <v>11</v>
      </c>
      <c r="AC194" s="152">
        <v>1.7</v>
      </c>
      <c r="AD194" s="152">
        <v>7.75</v>
      </c>
      <c r="AE194" s="152">
        <v>0</v>
      </c>
      <c r="AF194" s="152">
        <v>0</v>
      </c>
      <c r="AG194" s="152">
        <v>9.4499999999999993</v>
      </c>
      <c r="AH194" s="152">
        <v>10</v>
      </c>
      <c r="AI194" s="152">
        <v>2.6</v>
      </c>
      <c r="AJ194" s="152">
        <v>8.5</v>
      </c>
      <c r="AK194" s="152">
        <v>0</v>
      </c>
      <c r="AL194" s="152">
        <v>0</v>
      </c>
      <c r="AM194" s="152">
        <v>11.1</v>
      </c>
      <c r="AN194" s="152">
        <v>5</v>
      </c>
    </row>
    <row r="195" spans="1:40" x14ac:dyDescent="0.3">
      <c r="A195" s="1" t="str">
        <f>_xlfn.IFNA(VLOOKUP(C195,'Alle namen en totalen'!B:F,5,FALSE)," ")</f>
        <v>W6-B2</v>
      </c>
      <c r="B195" s="152">
        <v>14214</v>
      </c>
      <c r="C195" s="152">
        <v>319</v>
      </c>
      <c r="D195" s="152" t="s">
        <v>657</v>
      </c>
      <c r="E195" s="152" t="s">
        <v>543</v>
      </c>
      <c r="F195" s="152">
        <v>0</v>
      </c>
      <c r="G195" s="152">
        <v>0</v>
      </c>
      <c r="H195" s="152">
        <v>0</v>
      </c>
      <c r="I195" s="152">
        <v>10</v>
      </c>
      <c r="J195" s="152">
        <v>41.6</v>
      </c>
      <c r="K195" s="152">
        <v>1.6</v>
      </c>
      <c r="L195" s="152">
        <v>9.3000000000000007</v>
      </c>
      <c r="M195" s="152">
        <v>0</v>
      </c>
      <c r="N195" s="152">
        <v>0</v>
      </c>
      <c r="O195" s="152">
        <v>10.9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52">
        <v>10.9</v>
      </c>
      <c r="V195" s="152">
        <v>8</v>
      </c>
      <c r="W195" s="152">
        <v>2.7</v>
      </c>
      <c r="X195" s="152">
        <v>7.9</v>
      </c>
      <c r="Y195" s="152">
        <v>0</v>
      </c>
      <c r="Z195" s="152">
        <v>0</v>
      </c>
      <c r="AA195" s="152">
        <v>10.6</v>
      </c>
      <c r="AB195" s="152">
        <v>7</v>
      </c>
      <c r="AC195" s="152">
        <v>2.7</v>
      </c>
      <c r="AD195" s="152">
        <v>6.9</v>
      </c>
      <c r="AE195" s="152">
        <v>0</v>
      </c>
      <c r="AF195" s="152">
        <v>0</v>
      </c>
      <c r="AG195" s="152">
        <v>9.6</v>
      </c>
      <c r="AH195" s="152">
        <v>9</v>
      </c>
      <c r="AI195" s="152">
        <v>2.7</v>
      </c>
      <c r="AJ195" s="152">
        <v>7.8</v>
      </c>
      <c r="AK195" s="152">
        <v>0</v>
      </c>
      <c r="AL195" s="152">
        <v>0</v>
      </c>
      <c r="AM195" s="152">
        <v>10.5</v>
      </c>
      <c r="AN195" s="152">
        <v>10</v>
      </c>
    </row>
    <row r="196" spans="1:40" x14ac:dyDescent="0.3">
      <c r="A196" s="1" t="str">
        <f>_xlfn.IFNA(VLOOKUP(C196,'Alle namen en totalen'!B:F,5,FALSE)," ")</f>
        <v>W6-B2</v>
      </c>
      <c r="B196" s="152">
        <v>14214</v>
      </c>
      <c r="C196" s="152">
        <v>317</v>
      </c>
      <c r="D196" s="152" t="s">
        <v>658</v>
      </c>
      <c r="E196" s="152" t="s">
        <v>543</v>
      </c>
      <c r="F196" s="152">
        <v>0</v>
      </c>
      <c r="G196" s="152">
        <v>0</v>
      </c>
      <c r="H196" s="152">
        <v>0</v>
      </c>
      <c r="I196" s="152">
        <v>11</v>
      </c>
      <c r="J196" s="152">
        <v>39.6</v>
      </c>
      <c r="K196" s="152">
        <v>1.6</v>
      </c>
      <c r="L196" s="152">
        <v>8.9499999999999993</v>
      </c>
      <c r="M196" s="152">
        <v>0</v>
      </c>
      <c r="N196" s="152">
        <v>0</v>
      </c>
      <c r="O196" s="152">
        <v>10.55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52">
        <v>10.55</v>
      </c>
      <c r="V196" s="152">
        <v>12</v>
      </c>
      <c r="W196" s="152">
        <v>2.2000000000000002</v>
      </c>
      <c r="X196" s="152">
        <v>6.9</v>
      </c>
      <c r="Y196" s="152">
        <v>0</v>
      </c>
      <c r="Z196" s="152">
        <v>0</v>
      </c>
      <c r="AA196" s="152">
        <v>9.1</v>
      </c>
      <c r="AB196" s="152">
        <v>13</v>
      </c>
      <c r="AC196" s="152">
        <v>2.7</v>
      </c>
      <c r="AD196" s="152">
        <v>6.45</v>
      </c>
      <c r="AE196" s="152">
        <v>0</v>
      </c>
      <c r="AF196" s="152">
        <v>0</v>
      </c>
      <c r="AG196" s="152">
        <v>9.15</v>
      </c>
      <c r="AH196" s="152">
        <v>11</v>
      </c>
      <c r="AI196" s="152">
        <v>2.8</v>
      </c>
      <c r="AJ196" s="152">
        <v>8</v>
      </c>
      <c r="AK196" s="152">
        <v>0</v>
      </c>
      <c r="AL196" s="152">
        <v>0</v>
      </c>
      <c r="AM196" s="152">
        <v>10.8</v>
      </c>
      <c r="AN196" s="152">
        <v>8</v>
      </c>
    </row>
    <row r="197" spans="1:40" x14ac:dyDescent="0.3">
      <c r="A197" s="1" t="str">
        <f>_xlfn.IFNA(VLOOKUP(C197,'Alle namen en totalen'!B:F,5,FALSE)," ")</f>
        <v>W6-B2</v>
      </c>
      <c r="B197" s="152">
        <v>14214</v>
      </c>
      <c r="C197" s="152">
        <v>328</v>
      </c>
      <c r="D197" s="152" t="s">
        <v>659</v>
      </c>
      <c r="E197" s="152" t="s">
        <v>434</v>
      </c>
      <c r="F197" s="152">
        <v>0</v>
      </c>
      <c r="G197" s="152">
        <v>0</v>
      </c>
      <c r="H197" s="152">
        <v>0</v>
      </c>
      <c r="I197" s="152">
        <v>12</v>
      </c>
      <c r="J197" s="152">
        <v>39.450000000000003</v>
      </c>
      <c r="K197" s="152">
        <v>2.4</v>
      </c>
      <c r="L197" s="152">
        <v>8.4499999999999993</v>
      </c>
      <c r="M197" s="152">
        <v>0</v>
      </c>
      <c r="N197" s="152">
        <v>0</v>
      </c>
      <c r="O197" s="152">
        <v>10.85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52">
        <v>10.85</v>
      </c>
      <c r="V197" s="152">
        <v>10</v>
      </c>
      <c r="W197" s="152">
        <v>2.2000000000000002</v>
      </c>
      <c r="X197" s="152">
        <v>7.75</v>
      </c>
      <c r="Y197" s="152">
        <v>0</v>
      </c>
      <c r="Z197" s="152">
        <v>0</v>
      </c>
      <c r="AA197" s="152">
        <v>9.9499999999999993</v>
      </c>
      <c r="AB197" s="152">
        <v>10</v>
      </c>
      <c r="AC197" s="152">
        <v>2.7</v>
      </c>
      <c r="AD197" s="152">
        <v>5.7</v>
      </c>
      <c r="AE197" s="152">
        <v>1</v>
      </c>
      <c r="AF197" s="152">
        <v>0</v>
      </c>
      <c r="AG197" s="152">
        <v>7.4</v>
      </c>
      <c r="AH197" s="152">
        <v>12</v>
      </c>
      <c r="AI197" s="152">
        <v>2.7</v>
      </c>
      <c r="AJ197" s="152">
        <v>8.5500000000000007</v>
      </c>
      <c r="AK197" s="152">
        <v>0</v>
      </c>
      <c r="AL197" s="152">
        <v>0</v>
      </c>
      <c r="AM197" s="152">
        <v>11.25</v>
      </c>
      <c r="AN197" s="152">
        <v>4</v>
      </c>
    </row>
    <row r="198" spans="1:40" x14ac:dyDescent="0.3">
      <c r="A198" s="1" t="str">
        <f>_xlfn.IFNA(VLOOKUP(C198,'Alle namen en totalen'!B:F,5,FALSE)," ")</f>
        <v>W6-B2</v>
      </c>
      <c r="B198" s="152">
        <v>14214</v>
      </c>
      <c r="C198" s="152">
        <v>326</v>
      </c>
      <c r="D198" s="152" t="s">
        <v>660</v>
      </c>
      <c r="E198" s="152" t="s">
        <v>434</v>
      </c>
      <c r="F198" s="152">
        <v>0</v>
      </c>
      <c r="G198" s="152">
        <v>0</v>
      </c>
      <c r="H198" s="152">
        <v>0</v>
      </c>
      <c r="I198" s="152">
        <v>13</v>
      </c>
      <c r="J198" s="152">
        <v>37.15</v>
      </c>
      <c r="K198" s="152">
        <v>1.6</v>
      </c>
      <c r="L198" s="152">
        <v>8.9499999999999993</v>
      </c>
      <c r="M198" s="152">
        <v>0</v>
      </c>
      <c r="N198" s="152">
        <v>0</v>
      </c>
      <c r="O198" s="152">
        <v>10.55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52">
        <v>10.55</v>
      </c>
      <c r="V198" s="152">
        <v>12</v>
      </c>
      <c r="W198" s="152">
        <v>2.1</v>
      </c>
      <c r="X198" s="152">
        <v>7.05</v>
      </c>
      <c r="Y198" s="152">
        <v>0</v>
      </c>
      <c r="Z198" s="152">
        <v>0</v>
      </c>
      <c r="AA198" s="152">
        <v>9.15</v>
      </c>
      <c r="AB198" s="152">
        <v>12</v>
      </c>
      <c r="AC198" s="152">
        <v>2.2000000000000002</v>
      </c>
      <c r="AD198" s="152">
        <v>5.2</v>
      </c>
      <c r="AE198" s="152">
        <v>0</v>
      </c>
      <c r="AF198" s="152">
        <v>0</v>
      </c>
      <c r="AG198" s="152">
        <v>7.4</v>
      </c>
      <c r="AH198" s="152">
        <v>12</v>
      </c>
      <c r="AI198" s="152">
        <v>2.7</v>
      </c>
      <c r="AJ198" s="152">
        <v>7.35</v>
      </c>
      <c r="AK198" s="152">
        <v>0</v>
      </c>
      <c r="AL198" s="152">
        <v>0</v>
      </c>
      <c r="AM198" s="152">
        <v>10.050000000000001</v>
      </c>
      <c r="AN198" s="152">
        <v>13</v>
      </c>
    </row>
    <row r="199" spans="1:40" x14ac:dyDescent="0.3">
      <c r="A199" s="1" t="str">
        <f>_xlfn.IFNA(VLOOKUP(C199,'Alle namen en totalen'!B:F,5,FALSE)," ")</f>
        <v>W6-B2</v>
      </c>
      <c r="B199" s="152">
        <v>14214</v>
      </c>
      <c r="C199" s="152">
        <v>333</v>
      </c>
      <c r="D199" s="152" t="s">
        <v>661</v>
      </c>
      <c r="E199" s="152" t="s">
        <v>445</v>
      </c>
      <c r="F199" s="152">
        <v>1</v>
      </c>
      <c r="G199" s="152">
        <v>0</v>
      </c>
      <c r="H199" s="152">
        <v>0</v>
      </c>
      <c r="I199" s="152">
        <v>99</v>
      </c>
      <c r="J199" s="152">
        <v>0</v>
      </c>
      <c r="K199" s="152">
        <v>0</v>
      </c>
      <c r="L199" s="152">
        <v>0</v>
      </c>
      <c r="M199" s="152">
        <v>0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52">
        <v>0</v>
      </c>
      <c r="V199" s="152">
        <v>14</v>
      </c>
      <c r="W199" s="152">
        <v>0</v>
      </c>
      <c r="X199" s="152">
        <v>0</v>
      </c>
      <c r="Y199" s="152">
        <v>0</v>
      </c>
      <c r="Z199" s="152">
        <v>0</v>
      </c>
      <c r="AA199" s="152">
        <v>0</v>
      </c>
      <c r="AB199" s="152">
        <v>14</v>
      </c>
      <c r="AC199" s="152">
        <v>0</v>
      </c>
      <c r="AD199" s="152">
        <v>0</v>
      </c>
      <c r="AE199" s="152">
        <v>0</v>
      </c>
      <c r="AF199" s="152">
        <v>0</v>
      </c>
      <c r="AG199" s="152">
        <v>0</v>
      </c>
      <c r="AH199" s="152">
        <v>14</v>
      </c>
      <c r="AI199" s="152">
        <v>0</v>
      </c>
      <c r="AJ199" s="152">
        <v>0</v>
      </c>
      <c r="AK199" s="152">
        <v>0</v>
      </c>
      <c r="AL199" s="152">
        <v>0</v>
      </c>
      <c r="AM199" s="152">
        <v>0</v>
      </c>
      <c r="AN199" s="152">
        <v>14</v>
      </c>
    </row>
    <row r="200" spans="1:40" x14ac:dyDescent="0.3">
      <c r="A200" s="1" t="str">
        <f>_xlfn.IFNA(VLOOKUP(C200,'Alle namen en totalen'!B:F,5,FALSE)," ")</f>
        <v>afm</v>
      </c>
      <c r="B200" s="152">
        <v>14214</v>
      </c>
      <c r="C200" s="152">
        <v>348</v>
      </c>
      <c r="D200" s="152" t="s">
        <v>662</v>
      </c>
      <c r="E200" s="152" t="s">
        <v>550</v>
      </c>
      <c r="F200" s="152">
        <v>1</v>
      </c>
      <c r="G200" s="152">
        <v>0</v>
      </c>
      <c r="H200" s="152">
        <v>0</v>
      </c>
      <c r="I200" s="152">
        <v>99</v>
      </c>
      <c r="J200" s="152">
        <v>0</v>
      </c>
      <c r="K200" s="152">
        <v>0</v>
      </c>
      <c r="L200" s="152">
        <v>0</v>
      </c>
      <c r="M200" s="152">
        <v>0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52">
        <v>0</v>
      </c>
      <c r="V200" s="152">
        <v>14</v>
      </c>
      <c r="W200" s="152">
        <v>0</v>
      </c>
      <c r="X200" s="152">
        <v>0</v>
      </c>
      <c r="Y200" s="152">
        <v>0</v>
      </c>
      <c r="Z200" s="152">
        <v>0</v>
      </c>
      <c r="AA200" s="152">
        <v>0</v>
      </c>
      <c r="AB200" s="152">
        <v>14</v>
      </c>
      <c r="AC200" s="152">
        <v>0</v>
      </c>
      <c r="AD200" s="152">
        <v>0</v>
      </c>
      <c r="AE200" s="152">
        <v>0</v>
      </c>
      <c r="AF200" s="152">
        <v>0</v>
      </c>
      <c r="AG200" s="152">
        <v>0</v>
      </c>
      <c r="AH200" s="152">
        <v>14</v>
      </c>
      <c r="AI200" s="152">
        <v>0</v>
      </c>
      <c r="AJ200" s="152">
        <v>0</v>
      </c>
      <c r="AK200" s="152">
        <v>0</v>
      </c>
      <c r="AL200" s="152">
        <v>0</v>
      </c>
      <c r="AM200" s="152">
        <v>0</v>
      </c>
      <c r="AN200" s="152">
        <v>14</v>
      </c>
    </row>
    <row r="201" spans="1:40" x14ac:dyDescent="0.3">
      <c r="A201" s="1" t="str">
        <f>_xlfn.IFNA(VLOOKUP(C201,'Alle namen en totalen'!B:F,5,FALSE)," ")</f>
        <v>W6-B1</v>
      </c>
      <c r="B201" s="153">
        <v>14217</v>
      </c>
      <c r="C201" s="153">
        <v>654</v>
      </c>
      <c r="D201" s="153" t="s">
        <v>663</v>
      </c>
      <c r="E201" s="153" t="s">
        <v>557</v>
      </c>
      <c r="F201" s="153">
        <v>0</v>
      </c>
      <c r="G201" s="153">
        <v>0</v>
      </c>
      <c r="H201" s="153">
        <v>0</v>
      </c>
      <c r="I201" s="153">
        <v>1</v>
      </c>
      <c r="J201" s="153">
        <v>49.274999999999999</v>
      </c>
      <c r="K201" s="153">
        <v>3</v>
      </c>
      <c r="L201" s="153">
        <v>9.6999999999999993</v>
      </c>
      <c r="M201" s="153">
        <v>0</v>
      </c>
      <c r="N201" s="153">
        <v>0</v>
      </c>
      <c r="O201" s="153">
        <v>12.7</v>
      </c>
      <c r="P201" s="153">
        <v>4</v>
      </c>
      <c r="Q201" s="153">
        <v>9.25</v>
      </c>
      <c r="R201" s="153">
        <v>0</v>
      </c>
      <c r="S201" s="153">
        <v>0.6</v>
      </c>
      <c r="T201" s="153">
        <v>13.85</v>
      </c>
      <c r="U201" s="153">
        <v>13.275</v>
      </c>
      <c r="V201" s="153">
        <v>9</v>
      </c>
      <c r="W201" s="153">
        <v>3.5</v>
      </c>
      <c r="X201" s="153">
        <v>7.9</v>
      </c>
      <c r="Y201" s="153">
        <v>0</v>
      </c>
      <c r="Z201" s="153">
        <v>0</v>
      </c>
      <c r="AA201" s="153">
        <v>11.4</v>
      </c>
      <c r="AB201" s="153">
        <v>3</v>
      </c>
      <c r="AC201" s="153">
        <v>3.7</v>
      </c>
      <c r="AD201" s="153">
        <v>8.35</v>
      </c>
      <c r="AE201" s="153">
        <v>0</v>
      </c>
      <c r="AF201" s="153">
        <v>0</v>
      </c>
      <c r="AG201" s="153">
        <v>12.05</v>
      </c>
      <c r="AH201" s="153">
        <v>2</v>
      </c>
      <c r="AI201" s="153">
        <v>4.3</v>
      </c>
      <c r="AJ201" s="153">
        <v>8.25</v>
      </c>
      <c r="AK201" s="153">
        <v>0</v>
      </c>
      <c r="AL201" s="153">
        <v>0</v>
      </c>
      <c r="AM201" s="153">
        <v>12.55</v>
      </c>
      <c r="AN201" s="153">
        <v>2</v>
      </c>
    </row>
    <row r="202" spans="1:40" x14ac:dyDescent="0.3">
      <c r="A202" s="1" t="str">
        <f>_xlfn.IFNA(VLOOKUP(C202,'Alle namen en totalen'!B:F,5,FALSE)," ")</f>
        <v>W6-B1</v>
      </c>
      <c r="B202" s="153">
        <v>14217</v>
      </c>
      <c r="C202" s="153">
        <v>652</v>
      </c>
      <c r="D202" s="153" t="s">
        <v>664</v>
      </c>
      <c r="E202" s="153" t="s">
        <v>543</v>
      </c>
      <c r="F202" s="153">
        <v>0</v>
      </c>
      <c r="G202" s="153">
        <v>0</v>
      </c>
      <c r="H202" s="153">
        <v>0</v>
      </c>
      <c r="I202" s="153">
        <v>2</v>
      </c>
      <c r="J202" s="153">
        <v>48.3</v>
      </c>
      <c r="K202" s="153">
        <v>4</v>
      </c>
      <c r="L202" s="153">
        <v>8.85</v>
      </c>
      <c r="M202" s="153">
        <v>0</v>
      </c>
      <c r="N202" s="153">
        <v>0</v>
      </c>
      <c r="O202" s="153">
        <v>12.85</v>
      </c>
      <c r="P202" s="153">
        <v>4</v>
      </c>
      <c r="Q202" s="153">
        <v>8.9499999999999993</v>
      </c>
      <c r="R202" s="153">
        <v>0</v>
      </c>
      <c r="S202" s="153">
        <v>0.6</v>
      </c>
      <c r="T202" s="153">
        <v>13.55</v>
      </c>
      <c r="U202" s="153">
        <v>13.2</v>
      </c>
      <c r="V202" s="153">
        <v>10</v>
      </c>
      <c r="W202" s="153">
        <v>4</v>
      </c>
      <c r="X202" s="153">
        <v>7.1</v>
      </c>
      <c r="Y202" s="153">
        <v>0</v>
      </c>
      <c r="Z202" s="153">
        <v>0</v>
      </c>
      <c r="AA202" s="153">
        <v>11.1</v>
      </c>
      <c r="AB202" s="153">
        <v>5</v>
      </c>
      <c r="AC202" s="153">
        <v>3.7</v>
      </c>
      <c r="AD202" s="153">
        <v>7.55</v>
      </c>
      <c r="AE202" s="153">
        <v>0</v>
      </c>
      <c r="AF202" s="153">
        <v>0</v>
      </c>
      <c r="AG202" s="153">
        <v>11.25</v>
      </c>
      <c r="AH202" s="153">
        <v>6</v>
      </c>
      <c r="AI202" s="153">
        <v>4.3</v>
      </c>
      <c r="AJ202" s="153">
        <v>8.4499999999999993</v>
      </c>
      <c r="AK202" s="153">
        <v>0</v>
      </c>
      <c r="AL202" s="153">
        <v>0</v>
      </c>
      <c r="AM202" s="153">
        <v>12.75</v>
      </c>
      <c r="AN202" s="153">
        <v>1</v>
      </c>
    </row>
    <row r="203" spans="1:40" x14ac:dyDescent="0.3">
      <c r="A203" s="1" t="str">
        <f>_xlfn.IFNA(VLOOKUP(C203,'Alle namen en totalen'!B:F,5,FALSE)," ")</f>
        <v>W6-B1</v>
      </c>
      <c r="B203" s="153">
        <v>14217</v>
      </c>
      <c r="C203" s="153">
        <v>667</v>
      </c>
      <c r="D203" s="153" t="s">
        <v>665</v>
      </c>
      <c r="E203" s="153" t="s">
        <v>445</v>
      </c>
      <c r="F203" s="153">
        <v>0</v>
      </c>
      <c r="G203" s="153">
        <v>0</v>
      </c>
      <c r="H203" s="153">
        <v>0</v>
      </c>
      <c r="I203" s="153">
        <v>3</v>
      </c>
      <c r="J203" s="153">
        <v>47.9</v>
      </c>
      <c r="K203" s="153">
        <v>4</v>
      </c>
      <c r="L203" s="153">
        <v>9.0500000000000007</v>
      </c>
      <c r="M203" s="153">
        <v>0</v>
      </c>
      <c r="N203" s="153">
        <v>0</v>
      </c>
      <c r="O203" s="153">
        <v>13.05</v>
      </c>
      <c r="P203" s="153">
        <v>4</v>
      </c>
      <c r="Q203" s="153">
        <v>8.9499999999999993</v>
      </c>
      <c r="R203" s="153">
        <v>0</v>
      </c>
      <c r="S203" s="153">
        <v>0.6</v>
      </c>
      <c r="T203" s="153">
        <v>13.55</v>
      </c>
      <c r="U203" s="153">
        <v>13.3</v>
      </c>
      <c r="V203" s="153">
        <v>8</v>
      </c>
      <c r="W203" s="153">
        <v>4.3</v>
      </c>
      <c r="X203" s="153">
        <v>7.1</v>
      </c>
      <c r="Y203" s="153">
        <v>0</v>
      </c>
      <c r="Z203" s="153">
        <v>0</v>
      </c>
      <c r="AA203" s="153">
        <v>11.4</v>
      </c>
      <c r="AB203" s="153">
        <v>3</v>
      </c>
      <c r="AC203" s="153">
        <v>3.7</v>
      </c>
      <c r="AD203" s="153">
        <v>7.5</v>
      </c>
      <c r="AE203" s="153">
        <v>0</v>
      </c>
      <c r="AF203" s="153">
        <v>0</v>
      </c>
      <c r="AG203" s="153">
        <v>11.2</v>
      </c>
      <c r="AH203" s="153">
        <v>8</v>
      </c>
      <c r="AI203" s="153">
        <v>4</v>
      </c>
      <c r="AJ203" s="153">
        <v>8</v>
      </c>
      <c r="AK203" s="153">
        <v>0</v>
      </c>
      <c r="AL203" s="153">
        <v>0</v>
      </c>
      <c r="AM203" s="153">
        <v>12</v>
      </c>
      <c r="AN203" s="153">
        <v>8</v>
      </c>
    </row>
    <row r="204" spans="1:40" x14ac:dyDescent="0.3">
      <c r="A204" s="1" t="str">
        <f>_xlfn.IFNA(VLOOKUP(C204,'Alle namen en totalen'!B:F,5,FALSE)," ")</f>
        <v>W6-B1</v>
      </c>
      <c r="B204" s="153">
        <v>14217</v>
      </c>
      <c r="C204" s="153">
        <v>655</v>
      </c>
      <c r="D204" s="153" t="s">
        <v>666</v>
      </c>
      <c r="E204" s="153" t="s">
        <v>557</v>
      </c>
      <c r="F204" s="153">
        <v>0</v>
      </c>
      <c r="G204" s="153">
        <v>0</v>
      </c>
      <c r="H204" s="153">
        <v>0</v>
      </c>
      <c r="I204" s="153">
        <v>4</v>
      </c>
      <c r="J204" s="153">
        <v>47.7</v>
      </c>
      <c r="K204" s="153">
        <v>4</v>
      </c>
      <c r="L204" s="153">
        <v>8.9</v>
      </c>
      <c r="M204" s="153">
        <v>0</v>
      </c>
      <c r="N204" s="153">
        <v>0</v>
      </c>
      <c r="O204" s="153">
        <v>12.9</v>
      </c>
      <c r="P204" s="153">
        <v>4</v>
      </c>
      <c r="Q204" s="153">
        <v>9.1999999999999993</v>
      </c>
      <c r="R204" s="153">
        <v>0</v>
      </c>
      <c r="S204" s="153">
        <v>0.6</v>
      </c>
      <c r="T204" s="153">
        <v>13.8</v>
      </c>
      <c r="U204" s="153">
        <v>13.35</v>
      </c>
      <c r="V204" s="153">
        <v>5</v>
      </c>
      <c r="W204" s="153">
        <v>3.7</v>
      </c>
      <c r="X204" s="153">
        <v>8.65</v>
      </c>
      <c r="Y204" s="153">
        <v>0</v>
      </c>
      <c r="Z204" s="153">
        <v>0</v>
      </c>
      <c r="AA204" s="153">
        <v>12.35</v>
      </c>
      <c r="AB204" s="153">
        <v>1</v>
      </c>
      <c r="AC204" s="153">
        <v>3.4</v>
      </c>
      <c r="AD204" s="153">
        <v>6.65</v>
      </c>
      <c r="AE204" s="153">
        <v>0</v>
      </c>
      <c r="AF204" s="153">
        <v>0</v>
      </c>
      <c r="AG204" s="153">
        <v>10.050000000000001</v>
      </c>
      <c r="AH204" s="153">
        <v>15</v>
      </c>
      <c r="AI204" s="153">
        <v>4.3</v>
      </c>
      <c r="AJ204" s="153">
        <v>7.65</v>
      </c>
      <c r="AK204" s="153">
        <v>0</v>
      </c>
      <c r="AL204" s="153">
        <v>0</v>
      </c>
      <c r="AM204" s="153">
        <v>11.95</v>
      </c>
      <c r="AN204" s="153">
        <v>9</v>
      </c>
    </row>
    <row r="205" spans="1:40" x14ac:dyDescent="0.3">
      <c r="A205" s="1" t="str">
        <f>_xlfn.IFNA(VLOOKUP(C205,'Alle namen en totalen'!B:F,5,FALSE)," ")</f>
        <v>W6-B1</v>
      </c>
      <c r="B205" s="153">
        <v>14217</v>
      </c>
      <c r="C205" s="153">
        <v>656</v>
      </c>
      <c r="D205" s="153" t="s">
        <v>667</v>
      </c>
      <c r="E205" s="153" t="s">
        <v>557</v>
      </c>
      <c r="F205" s="153">
        <v>0</v>
      </c>
      <c r="G205" s="153">
        <v>0</v>
      </c>
      <c r="H205" s="153">
        <v>0</v>
      </c>
      <c r="I205" s="153">
        <v>5</v>
      </c>
      <c r="J205" s="153">
        <v>47.475000000000001</v>
      </c>
      <c r="K205" s="153">
        <v>4</v>
      </c>
      <c r="L205" s="153">
        <v>9.25</v>
      </c>
      <c r="M205" s="153">
        <v>0</v>
      </c>
      <c r="N205" s="153">
        <v>0</v>
      </c>
      <c r="O205" s="153">
        <v>13.25</v>
      </c>
      <c r="P205" s="153">
        <v>4</v>
      </c>
      <c r="Q205" s="153">
        <v>9.1999999999999993</v>
      </c>
      <c r="R205" s="153">
        <v>0</v>
      </c>
      <c r="S205" s="153">
        <v>0.6</v>
      </c>
      <c r="T205" s="153">
        <v>13.8</v>
      </c>
      <c r="U205" s="153">
        <v>13.525</v>
      </c>
      <c r="V205" s="153">
        <v>2</v>
      </c>
      <c r="W205" s="153">
        <v>2.9</v>
      </c>
      <c r="X205" s="153">
        <v>6.8</v>
      </c>
      <c r="Y205" s="153">
        <v>0</v>
      </c>
      <c r="Z205" s="153">
        <v>0</v>
      </c>
      <c r="AA205" s="153">
        <v>9.6999999999999993</v>
      </c>
      <c r="AB205" s="153">
        <v>7</v>
      </c>
      <c r="AC205" s="153">
        <v>4</v>
      </c>
      <c r="AD205" s="153">
        <v>8.1999999999999993</v>
      </c>
      <c r="AE205" s="153">
        <v>0</v>
      </c>
      <c r="AF205" s="153">
        <v>0</v>
      </c>
      <c r="AG205" s="153">
        <v>12.2</v>
      </c>
      <c r="AH205" s="153">
        <v>1</v>
      </c>
      <c r="AI205" s="153">
        <v>4.3</v>
      </c>
      <c r="AJ205" s="153">
        <v>7.75</v>
      </c>
      <c r="AK205" s="153">
        <v>0</v>
      </c>
      <c r="AL205" s="153">
        <v>0</v>
      </c>
      <c r="AM205" s="153">
        <v>12.05</v>
      </c>
      <c r="AN205" s="153">
        <v>6</v>
      </c>
    </row>
    <row r="206" spans="1:40" x14ac:dyDescent="0.3">
      <c r="A206" s="1" t="str">
        <f>_xlfn.IFNA(VLOOKUP(C206,'Alle namen en totalen'!B:F,5,FALSE)," ")</f>
        <v>W6-B1</v>
      </c>
      <c r="B206" s="153">
        <v>14217</v>
      </c>
      <c r="C206" s="153">
        <v>651</v>
      </c>
      <c r="D206" s="153" t="s">
        <v>668</v>
      </c>
      <c r="E206" s="153" t="s">
        <v>543</v>
      </c>
      <c r="F206" s="153">
        <v>0</v>
      </c>
      <c r="G206" s="153">
        <v>0</v>
      </c>
      <c r="H206" s="153">
        <v>0</v>
      </c>
      <c r="I206" s="153">
        <v>6</v>
      </c>
      <c r="J206" s="153">
        <v>47.375</v>
      </c>
      <c r="K206" s="153">
        <v>3.5</v>
      </c>
      <c r="L206" s="153">
        <v>9.15</v>
      </c>
      <c r="M206" s="153">
        <v>0.5</v>
      </c>
      <c r="N206" s="153">
        <v>0</v>
      </c>
      <c r="O206" s="153">
        <v>12.15</v>
      </c>
      <c r="P206" s="153">
        <v>4</v>
      </c>
      <c r="Q206" s="153">
        <v>9.1999999999999993</v>
      </c>
      <c r="R206" s="153">
        <v>0</v>
      </c>
      <c r="S206" s="153">
        <v>0.6</v>
      </c>
      <c r="T206" s="153">
        <v>13.8</v>
      </c>
      <c r="U206" s="153">
        <v>12.975</v>
      </c>
      <c r="V206" s="153">
        <v>17</v>
      </c>
      <c r="W206" s="153">
        <v>3.5</v>
      </c>
      <c r="X206" s="153">
        <v>8.35</v>
      </c>
      <c r="Y206" s="153">
        <v>0</v>
      </c>
      <c r="Z206" s="153">
        <v>0</v>
      </c>
      <c r="AA206" s="153">
        <v>11.85</v>
      </c>
      <c r="AB206" s="153">
        <v>2</v>
      </c>
      <c r="AC206" s="153">
        <v>3.1</v>
      </c>
      <c r="AD206" s="153">
        <v>7.85</v>
      </c>
      <c r="AE206" s="153">
        <v>0</v>
      </c>
      <c r="AF206" s="153">
        <v>0</v>
      </c>
      <c r="AG206" s="153">
        <v>10.95</v>
      </c>
      <c r="AH206" s="153">
        <v>10</v>
      </c>
      <c r="AI206" s="153">
        <v>4.3</v>
      </c>
      <c r="AJ206" s="153">
        <v>7.3</v>
      </c>
      <c r="AK206" s="153">
        <v>0</v>
      </c>
      <c r="AL206" s="153">
        <v>0</v>
      </c>
      <c r="AM206" s="153">
        <v>11.6</v>
      </c>
      <c r="AN206" s="153">
        <v>16</v>
      </c>
    </row>
    <row r="207" spans="1:40" x14ac:dyDescent="0.3">
      <c r="A207" s="1" t="str">
        <f>_xlfn.IFNA(VLOOKUP(C207,'Alle namen en totalen'!B:F,5,FALSE)," ")</f>
        <v>W6-B1</v>
      </c>
      <c r="B207" s="153">
        <v>14217</v>
      </c>
      <c r="C207" s="153">
        <v>553</v>
      </c>
      <c r="D207" s="153" t="s">
        <v>669</v>
      </c>
      <c r="E207" s="153" t="s">
        <v>557</v>
      </c>
      <c r="F207" s="153">
        <v>0</v>
      </c>
      <c r="G207" s="153">
        <v>0</v>
      </c>
      <c r="H207" s="153">
        <v>0</v>
      </c>
      <c r="I207" s="153">
        <v>7</v>
      </c>
      <c r="J207" s="153">
        <v>45.95</v>
      </c>
      <c r="K207" s="153">
        <v>4</v>
      </c>
      <c r="L207" s="153">
        <v>9.15</v>
      </c>
      <c r="M207" s="153">
        <v>0</v>
      </c>
      <c r="N207" s="153">
        <v>0</v>
      </c>
      <c r="O207" s="153">
        <v>13.15</v>
      </c>
      <c r="P207" s="153">
        <v>4</v>
      </c>
      <c r="Q207" s="153">
        <v>9.25</v>
      </c>
      <c r="R207" s="153">
        <v>0</v>
      </c>
      <c r="S207" s="153">
        <v>0.6</v>
      </c>
      <c r="T207" s="153">
        <v>13.85</v>
      </c>
      <c r="U207" s="153">
        <v>13.5</v>
      </c>
      <c r="V207" s="153">
        <v>3</v>
      </c>
      <c r="W207" s="153">
        <v>2.9</v>
      </c>
      <c r="X207" s="153">
        <v>6.2</v>
      </c>
      <c r="Y207" s="153">
        <v>0</v>
      </c>
      <c r="Z207" s="153">
        <v>0</v>
      </c>
      <c r="AA207" s="153">
        <v>9.1</v>
      </c>
      <c r="AB207" s="153">
        <v>11</v>
      </c>
      <c r="AC207" s="153">
        <v>3.7</v>
      </c>
      <c r="AD207" s="153">
        <v>7.35</v>
      </c>
      <c r="AE207" s="153">
        <v>0</v>
      </c>
      <c r="AF207" s="153">
        <v>0</v>
      </c>
      <c r="AG207" s="153">
        <v>11.05</v>
      </c>
      <c r="AH207" s="153">
        <v>9</v>
      </c>
      <c r="AI207" s="153">
        <v>4.3</v>
      </c>
      <c r="AJ207" s="153">
        <v>8</v>
      </c>
      <c r="AK207" s="153">
        <v>0</v>
      </c>
      <c r="AL207" s="153">
        <v>0</v>
      </c>
      <c r="AM207" s="153">
        <v>12.3</v>
      </c>
      <c r="AN207" s="153">
        <v>3</v>
      </c>
    </row>
    <row r="208" spans="1:40" x14ac:dyDescent="0.3">
      <c r="A208" s="1" t="str">
        <f>_xlfn.IFNA(VLOOKUP(C208,'Alle namen en totalen'!B:F,5,FALSE)," ")</f>
        <v>W6-B1</v>
      </c>
      <c r="B208" s="153">
        <v>14217</v>
      </c>
      <c r="C208" s="153">
        <v>669</v>
      </c>
      <c r="D208" s="153" t="s">
        <v>670</v>
      </c>
      <c r="E208" s="153" t="s">
        <v>445</v>
      </c>
      <c r="F208" s="153">
        <v>0</v>
      </c>
      <c r="G208" s="153">
        <v>0</v>
      </c>
      <c r="H208" s="153">
        <v>0</v>
      </c>
      <c r="I208" s="153">
        <v>8</v>
      </c>
      <c r="J208" s="153">
        <v>45.9</v>
      </c>
      <c r="K208" s="153">
        <v>4</v>
      </c>
      <c r="L208" s="153">
        <v>9</v>
      </c>
      <c r="M208" s="153">
        <v>0</v>
      </c>
      <c r="N208" s="153">
        <v>0</v>
      </c>
      <c r="O208" s="153">
        <v>13</v>
      </c>
      <c r="P208" s="153">
        <v>4</v>
      </c>
      <c r="Q208" s="153">
        <v>8.8000000000000007</v>
      </c>
      <c r="R208" s="153">
        <v>0</v>
      </c>
      <c r="S208" s="153">
        <v>0.6</v>
      </c>
      <c r="T208" s="153">
        <v>13.4</v>
      </c>
      <c r="U208" s="153">
        <v>13.2</v>
      </c>
      <c r="V208" s="153">
        <v>10</v>
      </c>
      <c r="W208" s="153">
        <v>3.5</v>
      </c>
      <c r="X208" s="153">
        <v>6</v>
      </c>
      <c r="Y208" s="153">
        <v>0</v>
      </c>
      <c r="Z208" s="153">
        <v>0</v>
      </c>
      <c r="AA208" s="153">
        <v>9.5</v>
      </c>
      <c r="AB208" s="153">
        <v>8</v>
      </c>
      <c r="AC208" s="153">
        <v>3.7</v>
      </c>
      <c r="AD208" s="153">
        <v>7.2</v>
      </c>
      <c r="AE208" s="153">
        <v>0</v>
      </c>
      <c r="AF208" s="153">
        <v>0</v>
      </c>
      <c r="AG208" s="153">
        <v>10.9</v>
      </c>
      <c r="AH208" s="153">
        <v>11</v>
      </c>
      <c r="AI208" s="153">
        <v>4</v>
      </c>
      <c r="AJ208" s="153">
        <v>8.3000000000000007</v>
      </c>
      <c r="AK208" s="153">
        <v>0</v>
      </c>
      <c r="AL208" s="153">
        <v>0</v>
      </c>
      <c r="AM208" s="153">
        <v>12.3</v>
      </c>
      <c r="AN208" s="153">
        <v>3</v>
      </c>
    </row>
    <row r="209" spans="1:40" x14ac:dyDescent="0.3">
      <c r="A209" s="1" t="str">
        <f>_xlfn.IFNA(VLOOKUP(C209,'Alle namen en totalen'!B:F,5,FALSE)," ")</f>
        <v>W6-B1</v>
      </c>
      <c r="B209" s="153">
        <v>14217</v>
      </c>
      <c r="C209" s="153">
        <v>662</v>
      </c>
      <c r="D209" s="153" t="s">
        <v>671</v>
      </c>
      <c r="E209" s="153" t="s">
        <v>434</v>
      </c>
      <c r="F209" s="153">
        <v>0</v>
      </c>
      <c r="G209" s="153">
        <v>0</v>
      </c>
      <c r="H209" s="153">
        <v>0</v>
      </c>
      <c r="I209" s="153">
        <v>9</v>
      </c>
      <c r="J209" s="153">
        <v>45</v>
      </c>
      <c r="K209" s="153">
        <v>3</v>
      </c>
      <c r="L209" s="153">
        <v>9.15</v>
      </c>
      <c r="M209" s="153">
        <v>0</v>
      </c>
      <c r="N209" s="153">
        <v>0</v>
      </c>
      <c r="O209" s="153">
        <v>12.15</v>
      </c>
      <c r="P209" s="153">
        <v>4</v>
      </c>
      <c r="Q209" s="153">
        <v>9.25</v>
      </c>
      <c r="R209" s="153">
        <v>0</v>
      </c>
      <c r="S209" s="153">
        <v>0.6</v>
      </c>
      <c r="T209" s="153">
        <v>13.85</v>
      </c>
      <c r="U209" s="153">
        <v>13</v>
      </c>
      <c r="V209" s="153">
        <v>16</v>
      </c>
      <c r="W209" s="153">
        <v>2.2000000000000002</v>
      </c>
      <c r="X209" s="153">
        <v>6.9</v>
      </c>
      <c r="Y209" s="153">
        <v>0</v>
      </c>
      <c r="Z209" s="153">
        <v>0</v>
      </c>
      <c r="AA209" s="153">
        <v>9.1</v>
      </c>
      <c r="AB209" s="153">
        <v>11</v>
      </c>
      <c r="AC209" s="153">
        <v>3.1</v>
      </c>
      <c r="AD209" s="153">
        <v>7.75</v>
      </c>
      <c r="AE209" s="153">
        <v>0</v>
      </c>
      <c r="AF209" s="153">
        <v>0</v>
      </c>
      <c r="AG209" s="153">
        <v>10.85</v>
      </c>
      <c r="AH209" s="153">
        <v>12</v>
      </c>
      <c r="AI209" s="153">
        <v>4.3</v>
      </c>
      <c r="AJ209" s="153">
        <v>7.75</v>
      </c>
      <c r="AK209" s="153">
        <v>0</v>
      </c>
      <c r="AL209" s="153">
        <v>0</v>
      </c>
      <c r="AM209" s="153">
        <v>12.05</v>
      </c>
      <c r="AN209" s="153">
        <v>6</v>
      </c>
    </row>
    <row r="210" spans="1:40" x14ac:dyDescent="0.3">
      <c r="A210" s="1" t="str">
        <f>_xlfn.IFNA(VLOOKUP(C210,'Alle namen en totalen'!B:F,5,FALSE)," ")</f>
        <v>W6-B1</v>
      </c>
      <c r="B210" s="153">
        <v>14217</v>
      </c>
      <c r="C210" s="153">
        <v>668</v>
      </c>
      <c r="D210" s="153" t="s">
        <v>672</v>
      </c>
      <c r="E210" s="153" t="s">
        <v>445</v>
      </c>
      <c r="F210" s="153">
        <v>0</v>
      </c>
      <c r="G210" s="153">
        <v>0</v>
      </c>
      <c r="H210" s="153">
        <v>0</v>
      </c>
      <c r="I210" s="153">
        <v>10</v>
      </c>
      <c r="J210" s="153">
        <v>44.875</v>
      </c>
      <c r="K210" s="153">
        <v>3.5</v>
      </c>
      <c r="L210" s="153">
        <v>9.1</v>
      </c>
      <c r="M210" s="153">
        <v>0</v>
      </c>
      <c r="N210" s="153">
        <v>0</v>
      </c>
      <c r="O210" s="153">
        <v>12.6</v>
      </c>
      <c r="P210" s="153">
        <v>4</v>
      </c>
      <c r="Q210" s="153">
        <v>9.0500000000000007</v>
      </c>
      <c r="R210" s="153">
        <v>0</v>
      </c>
      <c r="S210" s="153">
        <v>0.6</v>
      </c>
      <c r="T210" s="153">
        <v>13.65</v>
      </c>
      <c r="U210" s="153">
        <v>13.125</v>
      </c>
      <c r="V210" s="153">
        <v>14</v>
      </c>
      <c r="W210" s="153">
        <v>2</v>
      </c>
      <c r="X210" s="153">
        <v>6.8</v>
      </c>
      <c r="Y210" s="153">
        <v>0</v>
      </c>
      <c r="Z210" s="153">
        <v>0</v>
      </c>
      <c r="AA210" s="153">
        <v>8.8000000000000007</v>
      </c>
      <c r="AB210" s="153">
        <v>14</v>
      </c>
      <c r="AC210" s="153">
        <v>4</v>
      </c>
      <c r="AD210" s="153">
        <v>7.45</v>
      </c>
      <c r="AE210" s="153">
        <v>0</v>
      </c>
      <c r="AF210" s="153">
        <v>0</v>
      </c>
      <c r="AG210" s="153">
        <v>11.45</v>
      </c>
      <c r="AH210" s="153">
        <v>3</v>
      </c>
      <c r="AI210" s="153">
        <v>4</v>
      </c>
      <c r="AJ210" s="153">
        <v>7.5</v>
      </c>
      <c r="AK210" s="153">
        <v>0</v>
      </c>
      <c r="AL210" s="153">
        <v>0</v>
      </c>
      <c r="AM210" s="153">
        <v>11.5</v>
      </c>
      <c r="AN210" s="153">
        <v>19</v>
      </c>
    </row>
    <row r="211" spans="1:40" x14ac:dyDescent="0.3">
      <c r="A211" s="1" t="str">
        <f>_xlfn.IFNA(VLOOKUP(C211,'Alle namen en totalen'!B:F,5,FALSE)," ")</f>
        <v>W6-B1</v>
      </c>
      <c r="B211" s="153">
        <v>14217</v>
      </c>
      <c r="C211" s="153">
        <v>657</v>
      </c>
      <c r="D211" s="153" t="s">
        <v>673</v>
      </c>
      <c r="E211" s="153" t="s">
        <v>637</v>
      </c>
      <c r="F211" s="153">
        <v>0</v>
      </c>
      <c r="G211" s="153">
        <v>0</v>
      </c>
      <c r="H211" s="153">
        <v>0</v>
      </c>
      <c r="I211" s="153">
        <v>11</v>
      </c>
      <c r="J211" s="153">
        <v>44.8</v>
      </c>
      <c r="K211" s="153">
        <v>4</v>
      </c>
      <c r="L211" s="153">
        <v>9.1999999999999993</v>
      </c>
      <c r="M211" s="153">
        <v>0</v>
      </c>
      <c r="N211" s="153">
        <v>0</v>
      </c>
      <c r="O211" s="153">
        <v>13.2</v>
      </c>
      <c r="P211" s="153">
        <v>3</v>
      </c>
      <c r="Q211" s="153">
        <v>9.4</v>
      </c>
      <c r="R211" s="153">
        <v>0</v>
      </c>
      <c r="S211" s="153">
        <v>0.6</v>
      </c>
      <c r="T211" s="153">
        <v>13</v>
      </c>
      <c r="U211" s="153">
        <v>13.1</v>
      </c>
      <c r="V211" s="153">
        <v>15</v>
      </c>
      <c r="W211" s="153">
        <v>1.9</v>
      </c>
      <c r="X211" s="153">
        <v>6.05</v>
      </c>
      <c r="Y211" s="153">
        <v>0</v>
      </c>
      <c r="Z211" s="153">
        <v>0</v>
      </c>
      <c r="AA211" s="153">
        <v>7.95</v>
      </c>
      <c r="AB211" s="153">
        <v>19</v>
      </c>
      <c r="AC211" s="153">
        <v>3.7</v>
      </c>
      <c r="AD211" s="153">
        <v>7.75</v>
      </c>
      <c r="AE211" s="153">
        <v>0</v>
      </c>
      <c r="AF211" s="153">
        <v>0</v>
      </c>
      <c r="AG211" s="153">
        <v>11.45</v>
      </c>
      <c r="AH211" s="153">
        <v>3</v>
      </c>
      <c r="AI211" s="153">
        <v>4.3</v>
      </c>
      <c r="AJ211" s="153">
        <v>8</v>
      </c>
      <c r="AK211" s="153">
        <v>0</v>
      </c>
      <c r="AL211" s="153">
        <v>0</v>
      </c>
      <c r="AM211" s="153">
        <v>12.3</v>
      </c>
      <c r="AN211" s="153">
        <v>3</v>
      </c>
    </row>
    <row r="212" spans="1:40" x14ac:dyDescent="0.3">
      <c r="A212" s="1" t="str">
        <f>_xlfn.IFNA(VLOOKUP(C212,'Alle namen en totalen'!B:F,5,FALSE)," ")</f>
        <v>W6-B1</v>
      </c>
      <c r="B212" s="153">
        <v>14217</v>
      </c>
      <c r="C212" s="153">
        <v>653</v>
      </c>
      <c r="D212" s="153" t="s">
        <v>674</v>
      </c>
      <c r="E212" s="153" t="s">
        <v>543</v>
      </c>
      <c r="F212" s="153">
        <v>0</v>
      </c>
      <c r="G212" s="153">
        <v>0</v>
      </c>
      <c r="H212" s="153">
        <v>0</v>
      </c>
      <c r="I212" s="153">
        <v>12</v>
      </c>
      <c r="J212" s="153">
        <v>44.75</v>
      </c>
      <c r="K212" s="153">
        <v>4</v>
      </c>
      <c r="L212" s="153">
        <v>9</v>
      </c>
      <c r="M212" s="153">
        <v>0</v>
      </c>
      <c r="N212" s="153">
        <v>0</v>
      </c>
      <c r="O212" s="153">
        <v>13</v>
      </c>
      <c r="P212" s="153">
        <v>4</v>
      </c>
      <c r="Q212" s="153">
        <v>9.1</v>
      </c>
      <c r="R212" s="153">
        <v>0</v>
      </c>
      <c r="S212" s="153">
        <v>0.6</v>
      </c>
      <c r="T212" s="153">
        <v>13.7</v>
      </c>
      <c r="U212" s="153">
        <v>13.35</v>
      </c>
      <c r="V212" s="153">
        <v>5</v>
      </c>
      <c r="W212" s="153">
        <v>2.9</v>
      </c>
      <c r="X212" s="153">
        <v>5.3</v>
      </c>
      <c r="Y212" s="153">
        <v>0</v>
      </c>
      <c r="Z212" s="153">
        <v>0</v>
      </c>
      <c r="AA212" s="153">
        <v>8.1999999999999993</v>
      </c>
      <c r="AB212" s="153">
        <v>16</v>
      </c>
      <c r="AC212" s="153">
        <v>3.4</v>
      </c>
      <c r="AD212" s="153">
        <v>7.9</v>
      </c>
      <c r="AE212" s="153">
        <v>0</v>
      </c>
      <c r="AF212" s="153">
        <v>0</v>
      </c>
      <c r="AG212" s="153">
        <v>11.3</v>
      </c>
      <c r="AH212" s="153">
        <v>5</v>
      </c>
      <c r="AI212" s="153">
        <v>3.7</v>
      </c>
      <c r="AJ212" s="153">
        <v>8.1999999999999993</v>
      </c>
      <c r="AK212" s="153">
        <v>0</v>
      </c>
      <c r="AL212" s="153">
        <v>0</v>
      </c>
      <c r="AM212" s="153">
        <v>11.9</v>
      </c>
      <c r="AN212" s="153">
        <v>10</v>
      </c>
    </row>
    <row r="213" spans="1:40" x14ac:dyDescent="0.3">
      <c r="A213" s="1" t="str">
        <f>_xlfn.IFNA(VLOOKUP(C213,'Alle namen en totalen'!B:F,5,FALSE)," ")</f>
        <v>W6-B1</v>
      </c>
      <c r="B213" s="153">
        <v>14217</v>
      </c>
      <c r="C213" s="153">
        <v>661</v>
      </c>
      <c r="D213" s="153" t="s">
        <v>675</v>
      </c>
      <c r="E213" s="153" t="s">
        <v>434</v>
      </c>
      <c r="F213" s="153">
        <v>0</v>
      </c>
      <c r="G213" s="153">
        <v>0</v>
      </c>
      <c r="H213" s="153">
        <v>0</v>
      </c>
      <c r="I213" s="153">
        <v>13</v>
      </c>
      <c r="J213" s="153">
        <v>44.6</v>
      </c>
      <c r="K213" s="153">
        <v>4</v>
      </c>
      <c r="L213" s="153">
        <v>9.4499999999999993</v>
      </c>
      <c r="M213" s="153">
        <v>0</v>
      </c>
      <c r="N213" s="153">
        <v>0</v>
      </c>
      <c r="O213" s="153">
        <v>13.45</v>
      </c>
      <c r="P213" s="153">
        <v>3</v>
      </c>
      <c r="Q213" s="153">
        <v>9.25</v>
      </c>
      <c r="R213" s="153">
        <v>0</v>
      </c>
      <c r="S213" s="153">
        <v>0.6</v>
      </c>
      <c r="T213" s="153">
        <v>12.85</v>
      </c>
      <c r="U213" s="153">
        <v>13.15</v>
      </c>
      <c r="V213" s="153">
        <v>12</v>
      </c>
      <c r="W213" s="153">
        <v>2.2999999999999998</v>
      </c>
      <c r="X213" s="153">
        <v>6.8</v>
      </c>
      <c r="Y213" s="153">
        <v>0</v>
      </c>
      <c r="Z213" s="153">
        <v>0</v>
      </c>
      <c r="AA213" s="153">
        <v>9.1</v>
      </c>
      <c r="AB213" s="153">
        <v>11</v>
      </c>
      <c r="AC213" s="153">
        <v>3.4</v>
      </c>
      <c r="AD213" s="153">
        <v>7.25</v>
      </c>
      <c r="AE213" s="153">
        <v>0</v>
      </c>
      <c r="AF213" s="153">
        <v>0</v>
      </c>
      <c r="AG213" s="153">
        <v>10.65</v>
      </c>
      <c r="AH213" s="153">
        <v>13</v>
      </c>
      <c r="AI213" s="153">
        <v>4</v>
      </c>
      <c r="AJ213" s="153">
        <v>7.7</v>
      </c>
      <c r="AK213" s="153">
        <v>0</v>
      </c>
      <c r="AL213" s="153">
        <v>0</v>
      </c>
      <c r="AM213" s="153">
        <v>11.7</v>
      </c>
      <c r="AN213" s="153">
        <v>14</v>
      </c>
    </row>
    <row r="214" spans="1:40" x14ac:dyDescent="0.3">
      <c r="A214" s="1" t="str">
        <f>_xlfn.IFNA(VLOOKUP(C214,'Alle namen en totalen'!B:F,5,FALSE)," ")</f>
        <v>W6-B1</v>
      </c>
      <c r="B214" s="153">
        <v>14217</v>
      </c>
      <c r="C214" s="153">
        <v>452</v>
      </c>
      <c r="D214" s="153" t="s">
        <v>676</v>
      </c>
      <c r="E214" s="153" t="s">
        <v>637</v>
      </c>
      <c r="F214" s="153">
        <v>0</v>
      </c>
      <c r="G214" s="153">
        <v>0</v>
      </c>
      <c r="H214" s="153">
        <v>0</v>
      </c>
      <c r="I214" s="153">
        <v>14</v>
      </c>
      <c r="J214" s="153">
        <v>44.15</v>
      </c>
      <c r="K214" s="153">
        <v>4</v>
      </c>
      <c r="L214" s="153">
        <v>9.35</v>
      </c>
      <c r="M214" s="153">
        <v>0</v>
      </c>
      <c r="N214" s="153">
        <v>0</v>
      </c>
      <c r="O214" s="153">
        <v>13.35</v>
      </c>
      <c r="P214" s="153">
        <v>4</v>
      </c>
      <c r="Q214" s="153">
        <v>9.25</v>
      </c>
      <c r="R214" s="153">
        <v>0</v>
      </c>
      <c r="S214" s="153">
        <v>0.6</v>
      </c>
      <c r="T214" s="153">
        <v>13.85</v>
      </c>
      <c r="U214" s="153">
        <v>13.6</v>
      </c>
      <c r="V214" s="153">
        <v>1</v>
      </c>
      <c r="W214" s="153">
        <v>2.5</v>
      </c>
      <c r="X214" s="153">
        <v>6.95</v>
      </c>
      <c r="Y214" s="153">
        <v>0</v>
      </c>
      <c r="Z214" s="153">
        <v>0</v>
      </c>
      <c r="AA214" s="153">
        <v>9.4499999999999993</v>
      </c>
      <c r="AB214" s="153">
        <v>9</v>
      </c>
      <c r="AC214" s="153">
        <v>2.7</v>
      </c>
      <c r="AD214" s="153">
        <v>6.65</v>
      </c>
      <c r="AE214" s="153">
        <v>0</v>
      </c>
      <c r="AF214" s="153">
        <v>0</v>
      </c>
      <c r="AG214" s="153">
        <v>9.35</v>
      </c>
      <c r="AH214" s="153">
        <v>17</v>
      </c>
      <c r="AI214" s="153">
        <v>4</v>
      </c>
      <c r="AJ214" s="153">
        <v>7.75</v>
      </c>
      <c r="AK214" s="153">
        <v>0</v>
      </c>
      <c r="AL214" s="153">
        <v>0</v>
      </c>
      <c r="AM214" s="153">
        <v>11.75</v>
      </c>
      <c r="AN214" s="153">
        <v>11</v>
      </c>
    </row>
    <row r="215" spans="1:40" x14ac:dyDescent="0.3">
      <c r="A215" s="1" t="str">
        <f>_xlfn.IFNA(VLOOKUP(C215,'Alle namen en totalen'!B:F,5,FALSE)," ")</f>
        <v>W6-B1</v>
      </c>
      <c r="B215" s="153">
        <v>14217</v>
      </c>
      <c r="C215" s="153">
        <v>453</v>
      </c>
      <c r="D215" s="153" t="s">
        <v>677</v>
      </c>
      <c r="E215" s="153" t="s">
        <v>637</v>
      </c>
      <c r="F215" s="153">
        <v>0</v>
      </c>
      <c r="G215" s="153">
        <v>0</v>
      </c>
      <c r="H215" s="153">
        <v>0</v>
      </c>
      <c r="I215" s="153">
        <v>15</v>
      </c>
      <c r="J215" s="153">
        <v>43.674999999999997</v>
      </c>
      <c r="K215" s="153">
        <v>4</v>
      </c>
      <c r="L215" s="153">
        <v>9.1</v>
      </c>
      <c r="M215" s="153">
        <v>0</v>
      </c>
      <c r="N215" s="153">
        <v>0</v>
      </c>
      <c r="O215" s="153">
        <v>13.1</v>
      </c>
      <c r="P215" s="153">
        <v>4</v>
      </c>
      <c r="Q215" s="153">
        <v>8.9499999999999993</v>
      </c>
      <c r="R215" s="153">
        <v>0</v>
      </c>
      <c r="S215" s="153">
        <v>0.6</v>
      </c>
      <c r="T215" s="153">
        <v>13.55</v>
      </c>
      <c r="U215" s="153">
        <v>13.324999999999999</v>
      </c>
      <c r="V215" s="153">
        <v>7</v>
      </c>
      <c r="W215" s="153">
        <v>2.6</v>
      </c>
      <c r="X215" s="153">
        <v>6.85</v>
      </c>
      <c r="Y215" s="153">
        <v>0</v>
      </c>
      <c r="Z215" s="153">
        <v>0</v>
      </c>
      <c r="AA215" s="153">
        <v>9.4499999999999993</v>
      </c>
      <c r="AB215" s="153">
        <v>9</v>
      </c>
      <c r="AC215" s="153">
        <v>2.9</v>
      </c>
      <c r="AD215" s="153">
        <v>6.35</v>
      </c>
      <c r="AE215" s="153">
        <v>0</v>
      </c>
      <c r="AF215" s="153">
        <v>0</v>
      </c>
      <c r="AG215" s="153">
        <v>9.25</v>
      </c>
      <c r="AH215" s="153">
        <v>18</v>
      </c>
      <c r="AI215" s="153">
        <v>4.3</v>
      </c>
      <c r="AJ215" s="153">
        <v>7.35</v>
      </c>
      <c r="AK215" s="153">
        <v>0</v>
      </c>
      <c r="AL215" s="153">
        <v>0</v>
      </c>
      <c r="AM215" s="153">
        <v>11.65</v>
      </c>
      <c r="AN215" s="153">
        <v>15</v>
      </c>
    </row>
    <row r="216" spans="1:40" x14ac:dyDescent="0.3">
      <c r="A216" s="1" t="str">
        <f>_xlfn.IFNA(VLOOKUP(C216,'Alle namen en totalen'!B:F,5,FALSE)," ")</f>
        <v>W6-B1</v>
      </c>
      <c r="B216" s="153">
        <v>14217</v>
      </c>
      <c r="C216" s="153">
        <v>666</v>
      </c>
      <c r="D216" s="153" t="s">
        <v>678</v>
      </c>
      <c r="E216" s="153" t="s">
        <v>445</v>
      </c>
      <c r="F216" s="153">
        <v>0</v>
      </c>
      <c r="G216" s="153">
        <v>0</v>
      </c>
      <c r="H216" s="153">
        <v>0</v>
      </c>
      <c r="I216" s="153">
        <v>16</v>
      </c>
      <c r="J216" s="153">
        <v>43.424999999999997</v>
      </c>
      <c r="K216" s="153">
        <v>3</v>
      </c>
      <c r="L216" s="153">
        <v>9.0500000000000007</v>
      </c>
      <c r="M216" s="153">
        <v>0</v>
      </c>
      <c r="N216" s="153">
        <v>0</v>
      </c>
      <c r="O216" s="153">
        <v>12.05</v>
      </c>
      <c r="P216" s="153">
        <v>4</v>
      </c>
      <c r="Q216" s="153">
        <v>8.6</v>
      </c>
      <c r="R216" s="153">
        <v>0</v>
      </c>
      <c r="S216" s="153">
        <v>0.6</v>
      </c>
      <c r="T216" s="153">
        <v>13.2</v>
      </c>
      <c r="U216" s="153">
        <v>12.625</v>
      </c>
      <c r="V216" s="153">
        <v>20</v>
      </c>
      <c r="W216" s="153">
        <v>2.8</v>
      </c>
      <c r="X216" s="153">
        <v>7.7</v>
      </c>
      <c r="Y216" s="153">
        <v>0</v>
      </c>
      <c r="Z216" s="153">
        <v>0</v>
      </c>
      <c r="AA216" s="153">
        <v>10.5</v>
      </c>
      <c r="AB216" s="153">
        <v>6</v>
      </c>
      <c r="AC216" s="153">
        <v>2.6</v>
      </c>
      <c r="AD216" s="153">
        <v>5.95</v>
      </c>
      <c r="AE216" s="153">
        <v>0</v>
      </c>
      <c r="AF216" s="153">
        <v>0</v>
      </c>
      <c r="AG216" s="153">
        <v>8.5500000000000007</v>
      </c>
      <c r="AH216" s="153">
        <v>22</v>
      </c>
      <c r="AI216" s="153">
        <v>4</v>
      </c>
      <c r="AJ216" s="153">
        <v>7.75</v>
      </c>
      <c r="AK216" s="153">
        <v>0</v>
      </c>
      <c r="AL216" s="153">
        <v>0</v>
      </c>
      <c r="AM216" s="153">
        <v>11.75</v>
      </c>
      <c r="AN216" s="153">
        <v>11</v>
      </c>
    </row>
    <row r="217" spans="1:40" x14ac:dyDescent="0.3">
      <c r="A217" s="1" t="str">
        <f>_xlfn.IFNA(VLOOKUP(C217,'Alle namen en totalen'!B:F,5,FALSE)," ")</f>
        <v>W6-B1</v>
      </c>
      <c r="B217" s="153">
        <v>14217</v>
      </c>
      <c r="C217" s="153">
        <v>554</v>
      </c>
      <c r="D217" s="153" t="s">
        <v>679</v>
      </c>
      <c r="E217" s="153" t="s">
        <v>637</v>
      </c>
      <c r="F217" s="153">
        <v>0</v>
      </c>
      <c r="G217" s="153">
        <v>0</v>
      </c>
      <c r="H217" s="153">
        <v>0</v>
      </c>
      <c r="I217" s="153">
        <v>17</v>
      </c>
      <c r="J217" s="153">
        <v>43.05</v>
      </c>
      <c r="K217" s="153">
        <v>4</v>
      </c>
      <c r="L217" s="153">
        <v>9.1</v>
      </c>
      <c r="M217" s="153">
        <v>0</v>
      </c>
      <c r="N217" s="153">
        <v>0</v>
      </c>
      <c r="O217" s="153">
        <v>13.1</v>
      </c>
      <c r="P217" s="153">
        <v>4</v>
      </c>
      <c r="Q217" s="153">
        <v>9.1999999999999993</v>
      </c>
      <c r="R217" s="153">
        <v>0</v>
      </c>
      <c r="S217" s="153">
        <v>0.6</v>
      </c>
      <c r="T217" s="153">
        <v>13.8</v>
      </c>
      <c r="U217" s="153">
        <v>13.45</v>
      </c>
      <c r="V217" s="153">
        <v>4</v>
      </c>
      <c r="W217" s="153">
        <v>3.2</v>
      </c>
      <c r="X217" s="153">
        <v>5</v>
      </c>
      <c r="Y217" s="153">
        <v>0</v>
      </c>
      <c r="Z217" s="153">
        <v>0</v>
      </c>
      <c r="AA217" s="153">
        <v>8.1999999999999993</v>
      </c>
      <c r="AB217" s="153">
        <v>16</v>
      </c>
      <c r="AC217" s="153">
        <v>3.4</v>
      </c>
      <c r="AD217" s="153">
        <v>6.95</v>
      </c>
      <c r="AE217" s="153">
        <v>0</v>
      </c>
      <c r="AF217" s="153">
        <v>0</v>
      </c>
      <c r="AG217" s="153">
        <v>10.35</v>
      </c>
      <c r="AH217" s="153">
        <v>14</v>
      </c>
      <c r="AI217" s="153">
        <v>4</v>
      </c>
      <c r="AJ217" s="153">
        <v>7.05</v>
      </c>
      <c r="AK217" s="153">
        <v>0</v>
      </c>
      <c r="AL217" s="153">
        <v>0</v>
      </c>
      <c r="AM217" s="153">
        <v>11.05</v>
      </c>
      <c r="AN217" s="153">
        <v>20</v>
      </c>
    </row>
    <row r="218" spans="1:40" x14ac:dyDescent="0.3">
      <c r="A218" s="1" t="str">
        <f>_xlfn.IFNA(VLOOKUP(C218,'Alle namen en totalen'!B:F,5,FALSE)," ")</f>
        <v>W6-B1</v>
      </c>
      <c r="B218" s="153">
        <v>14217</v>
      </c>
      <c r="C218" s="153">
        <v>556</v>
      </c>
      <c r="D218" s="153" t="s">
        <v>680</v>
      </c>
      <c r="E218" s="153" t="s">
        <v>550</v>
      </c>
      <c r="F218" s="153">
        <v>0</v>
      </c>
      <c r="G218" s="153">
        <v>0</v>
      </c>
      <c r="H218" s="153">
        <v>0</v>
      </c>
      <c r="I218" s="153">
        <v>18</v>
      </c>
      <c r="J218" s="153">
        <v>39.75</v>
      </c>
      <c r="K218" s="153">
        <v>3</v>
      </c>
      <c r="L218" s="153">
        <v>8.5500000000000007</v>
      </c>
      <c r="M218" s="153">
        <v>0</v>
      </c>
      <c r="N218" s="153">
        <v>0</v>
      </c>
      <c r="O218" s="153">
        <v>11.55</v>
      </c>
      <c r="P218" s="153">
        <v>3</v>
      </c>
      <c r="Q218" s="153">
        <v>8.9499999999999993</v>
      </c>
      <c r="R218" s="153">
        <v>0</v>
      </c>
      <c r="S218" s="153">
        <v>0.6</v>
      </c>
      <c r="T218" s="153">
        <v>12.55</v>
      </c>
      <c r="U218" s="153">
        <v>12.05</v>
      </c>
      <c r="V218" s="153">
        <v>22</v>
      </c>
      <c r="W218" s="153">
        <v>2.7</v>
      </c>
      <c r="X218" s="153">
        <v>5.8</v>
      </c>
      <c r="Y218" s="153">
        <v>0</v>
      </c>
      <c r="Z218" s="153">
        <v>0</v>
      </c>
      <c r="AA218" s="153">
        <v>8.5</v>
      </c>
      <c r="AB218" s="153">
        <v>15</v>
      </c>
      <c r="AC218" s="153">
        <v>2.6</v>
      </c>
      <c r="AD218" s="153">
        <v>6.25</v>
      </c>
      <c r="AE218" s="153">
        <v>0</v>
      </c>
      <c r="AF218" s="153">
        <v>0</v>
      </c>
      <c r="AG218" s="153">
        <v>8.85</v>
      </c>
      <c r="AH218" s="153">
        <v>20</v>
      </c>
      <c r="AI218" s="153">
        <v>3.4</v>
      </c>
      <c r="AJ218" s="153">
        <v>6.95</v>
      </c>
      <c r="AK218" s="153">
        <v>0</v>
      </c>
      <c r="AL218" s="153">
        <v>0</v>
      </c>
      <c r="AM218" s="153">
        <v>10.35</v>
      </c>
      <c r="AN218" s="153">
        <v>22</v>
      </c>
    </row>
    <row r="219" spans="1:40" x14ac:dyDescent="0.3">
      <c r="A219" s="1" t="str">
        <f>_xlfn.IFNA(VLOOKUP(C219,'Alle namen en totalen'!B:F,5,FALSE)," ")</f>
        <v>W6-B1</v>
      </c>
      <c r="B219" s="153">
        <v>14217</v>
      </c>
      <c r="C219" s="153">
        <v>599</v>
      </c>
      <c r="D219" s="153" t="s">
        <v>681</v>
      </c>
      <c r="E219" s="153" t="s">
        <v>543</v>
      </c>
      <c r="F219" s="153">
        <v>0</v>
      </c>
      <c r="G219" s="153">
        <v>0</v>
      </c>
      <c r="H219" s="153">
        <v>0</v>
      </c>
      <c r="I219" s="153">
        <v>19</v>
      </c>
      <c r="J219" s="153">
        <v>39.700000000000003</v>
      </c>
      <c r="K219" s="153">
        <v>3</v>
      </c>
      <c r="L219" s="153">
        <v>9.15</v>
      </c>
      <c r="M219" s="153">
        <v>0</v>
      </c>
      <c r="N219" s="153">
        <v>0</v>
      </c>
      <c r="O219" s="153">
        <v>12.15</v>
      </c>
      <c r="P219" s="153">
        <v>3</v>
      </c>
      <c r="Q219" s="153">
        <v>9.0500000000000007</v>
      </c>
      <c r="R219" s="153">
        <v>0.3</v>
      </c>
      <c r="S219" s="153">
        <v>0</v>
      </c>
      <c r="T219" s="153">
        <v>11.75</v>
      </c>
      <c r="U219" s="153">
        <v>11.95</v>
      </c>
      <c r="V219" s="153">
        <v>23</v>
      </c>
      <c r="W219" s="153">
        <v>1.9</v>
      </c>
      <c r="X219" s="153">
        <v>5.65</v>
      </c>
      <c r="Y219" s="153">
        <v>0</v>
      </c>
      <c r="Z219" s="153">
        <v>0</v>
      </c>
      <c r="AA219" s="153">
        <v>7.55</v>
      </c>
      <c r="AB219" s="153">
        <v>21</v>
      </c>
      <c r="AC219" s="153">
        <v>3.4</v>
      </c>
      <c r="AD219" s="153">
        <v>5.2</v>
      </c>
      <c r="AE219" s="153">
        <v>0</v>
      </c>
      <c r="AF219" s="153">
        <v>0</v>
      </c>
      <c r="AG219" s="153">
        <v>8.6</v>
      </c>
      <c r="AH219" s="153">
        <v>21</v>
      </c>
      <c r="AI219" s="153">
        <v>3.7</v>
      </c>
      <c r="AJ219" s="153">
        <v>7.9</v>
      </c>
      <c r="AK219" s="153">
        <v>0</v>
      </c>
      <c r="AL219" s="153">
        <v>0</v>
      </c>
      <c r="AM219" s="153">
        <v>11.6</v>
      </c>
      <c r="AN219" s="153">
        <v>16</v>
      </c>
    </row>
    <row r="220" spans="1:40" x14ac:dyDescent="0.3">
      <c r="A220" s="1" t="str">
        <f>_xlfn.IFNA(VLOOKUP(C220,'Alle namen en totalen'!B:F,5,FALSE)," ")</f>
        <v>W6-B1</v>
      </c>
      <c r="B220" s="153">
        <v>14217</v>
      </c>
      <c r="C220" s="153">
        <v>663</v>
      </c>
      <c r="D220" s="153" t="s">
        <v>682</v>
      </c>
      <c r="E220" s="153" t="s">
        <v>550</v>
      </c>
      <c r="F220" s="153">
        <v>0</v>
      </c>
      <c r="G220" s="153">
        <v>0</v>
      </c>
      <c r="H220" s="153">
        <v>0</v>
      </c>
      <c r="I220" s="153">
        <v>20</v>
      </c>
      <c r="J220" s="153">
        <v>39.6</v>
      </c>
      <c r="K220" s="153">
        <v>4</v>
      </c>
      <c r="L220" s="153">
        <v>9.1999999999999993</v>
      </c>
      <c r="M220" s="153">
        <v>0</v>
      </c>
      <c r="N220" s="153">
        <v>0</v>
      </c>
      <c r="O220" s="153">
        <v>13.2</v>
      </c>
      <c r="P220" s="153">
        <v>3</v>
      </c>
      <c r="Q220" s="153">
        <v>8.6999999999999993</v>
      </c>
      <c r="R220" s="153">
        <v>0</v>
      </c>
      <c r="S220" s="153">
        <v>0.6</v>
      </c>
      <c r="T220" s="153">
        <v>12.3</v>
      </c>
      <c r="U220" s="153">
        <v>12.75</v>
      </c>
      <c r="V220" s="153">
        <v>19</v>
      </c>
      <c r="W220" s="153">
        <v>1.9</v>
      </c>
      <c r="X220" s="153">
        <v>5.75</v>
      </c>
      <c r="Y220" s="153">
        <v>0</v>
      </c>
      <c r="Z220" s="153">
        <v>0</v>
      </c>
      <c r="AA220" s="153">
        <v>7.65</v>
      </c>
      <c r="AB220" s="153">
        <v>20</v>
      </c>
      <c r="AC220" s="153">
        <v>2.6</v>
      </c>
      <c r="AD220" s="153">
        <v>6.5</v>
      </c>
      <c r="AE220" s="153">
        <v>0</v>
      </c>
      <c r="AF220" s="153">
        <v>0</v>
      </c>
      <c r="AG220" s="153">
        <v>9.1</v>
      </c>
      <c r="AH220" s="153">
        <v>19</v>
      </c>
      <c r="AI220" s="153">
        <v>2.9</v>
      </c>
      <c r="AJ220" s="153">
        <v>7.2</v>
      </c>
      <c r="AK220" s="153">
        <v>0</v>
      </c>
      <c r="AL220" s="153">
        <v>0</v>
      </c>
      <c r="AM220" s="153">
        <v>10.1</v>
      </c>
      <c r="AN220" s="153">
        <v>24</v>
      </c>
    </row>
    <row r="221" spans="1:40" x14ac:dyDescent="0.3">
      <c r="A221" s="1" t="str">
        <f>_xlfn.IFNA(VLOOKUP(C221,'Alle namen en totalen'!B:F,5,FALSE)," ")</f>
        <v>W6-B1</v>
      </c>
      <c r="B221" s="153">
        <v>14217</v>
      </c>
      <c r="C221" s="153">
        <v>664</v>
      </c>
      <c r="D221" s="153" t="s">
        <v>683</v>
      </c>
      <c r="E221" s="153" t="s">
        <v>550</v>
      </c>
      <c r="F221" s="153">
        <v>0</v>
      </c>
      <c r="G221" s="153">
        <v>0</v>
      </c>
      <c r="H221" s="153">
        <v>0</v>
      </c>
      <c r="I221" s="153">
        <v>21</v>
      </c>
      <c r="J221" s="153">
        <v>38.950000000000003</v>
      </c>
      <c r="K221" s="153">
        <v>4</v>
      </c>
      <c r="L221" s="153">
        <v>9</v>
      </c>
      <c r="M221" s="153">
        <v>0</v>
      </c>
      <c r="N221" s="153">
        <v>0</v>
      </c>
      <c r="O221" s="153">
        <v>13</v>
      </c>
      <c r="P221" s="153">
        <v>4</v>
      </c>
      <c r="Q221" s="153">
        <v>8.6999999999999993</v>
      </c>
      <c r="R221" s="153">
        <v>0</v>
      </c>
      <c r="S221" s="153">
        <v>0.6</v>
      </c>
      <c r="T221" s="153">
        <v>13.3</v>
      </c>
      <c r="U221" s="153">
        <v>13.15</v>
      </c>
      <c r="V221" s="153">
        <v>12</v>
      </c>
      <c r="W221" s="153">
        <v>1.9</v>
      </c>
      <c r="X221" s="153">
        <v>6.3</v>
      </c>
      <c r="Y221" s="153">
        <v>0</v>
      </c>
      <c r="Z221" s="153">
        <v>0</v>
      </c>
      <c r="AA221" s="153">
        <v>8.1999999999999993</v>
      </c>
      <c r="AB221" s="153">
        <v>16</v>
      </c>
      <c r="AC221" s="153">
        <v>2.4</v>
      </c>
      <c r="AD221" s="153">
        <v>4.25</v>
      </c>
      <c r="AE221" s="153">
        <v>0</v>
      </c>
      <c r="AF221" s="153">
        <v>0</v>
      </c>
      <c r="AG221" s="153">
        <v>6.65</v>
      </c>
      <c r="AH221" s="153">
        <v>24</v>
      </c>
      <c r="AI221" s="153">
        <v>3.4</v>
      </c>
      <c r="AJ221" s="153">
        <v>7.55</v>
      </c>
      <c r="AK221" s="153">
        <v>0</v>
      </c>
      <c r="AL221" s="153">
        <v>0</v>
      </c>
      <c r="AM221" s="153">
        <v>10.95</v>
      </c>
      <c r="AN221" s="153">
        <v>21</v>
      </c>
    </row>
    <row r="222" spans="1:40" x14ac:dyDescent="0.3">
      <c r="A222" s="1" t="str">
        <f>_xlfn.IFNA(VLOOKUP(C222,'Alle namen en totalen'!B:F,5,FALSE)," ")</f>
        <v>W6-B1</v>
      </c>
      <c r="B222" s="153">
        <v>14217</v>
      </c>
      <c r="C222" s="153">
        <v>451</v>
      </c>
      <c r="D222" s="153" t="s">
        <v>684</v>
      </c>
      <c r="E222" s="153" t="s">
        <v>637</v>
      </c>
      <c r="F222" s="153">
        <v>0</v>
      </c>
      <c r="G222" s="153">
        <v>0</v>
      </c>
      <c r="H222" s="153">
        <v>0</v>
      </c>
      <c r="I222" s="153">
        <v>22</v>
      </c>
      <c r="J222" s="153">
        <v>38.774999999999999</v>
      </c>
      <c r="K222" s="153">
        <v>0</v>
      </c>
      <c r="L222" s="153">
        <v>8.5</v>
      </c>
      <c r="M222" s="153">
        <v>0</v>
      </c>
      <c r="N222" s="153">
        <v>0</v>
      </c>
      <c r="O222" s="153">
        <v>8.5</v>
      </c>
      <c r="P222" s="153">
        <v>3</v>
      </c>
      <c r="Q222" s="153">
        <v>9.0500000000000007</v>
      </c>
      <c r="R222" s="153">
        <v>0</v>
      </c>
      <c r="S222" s="153">
        <v>0</v>
      </c>
      <c r="T222" s="153">
        <v>12.05</v>
      </c>
      <c r="U222" s="153">
        <v>10.275</v>
      </c>
      <c r="V222" s="153">
        <v>24</v>
      </c>
      <c r="W222" s="153">
        <v>1.9</v>
      </c>
      <c r="X222" s="153">
        <v>5.0999999999999996</v>
      </c>
      <c r="Y222" s="153">
        <v>0</v>
      </c>
      <c r="Z222" s="153">
        <v>0</v>
      </c>
      <c r="AA222" s="153">
        <v>7</v>
      </c>
      <c r="AB222" s="153">
        <v>22</v>
      </c>
      <c r="AC222" s="153">
        <v>2.6</v>
      </c>
      <c r="AD222" s="153">
        <v>7.15</v>
      </c>
      <c r="AE222" s="153">
        <v>0</v>
      </c>
      <c r="AF222" s="153">
        <v>0</v>
      </c>
      <c r="AG222" s="153">
        <v>9.75</v>
      </c>
      <c r="AH222" s="153">
        <v>16</v>
      </c>
      <c r="AI222" s="153">
        <v>4</v>
      </c>
      <c r="AJ222" s="153">
        <v>7.75</v>
      </c>
      <c r="AK222" s="153">
        <v>0</v>
      </c>
      <c r="AL222" s="153">
        <v>0</v>
      </c>
      <c r="AM222" s="153">
        <v>11.75</v>
      </c>
      <c r="AN222" s="153">
        <v>11</v>
      </c>
    </row>
    <row r="223" spans="1:40" x14ac:dyDescent="0.3">
      <c r="A223" s="1" t="str">
        <f>_xlfn.IFNA(VLOOKUP(C223,'Alle namen en totalen'!B:F,5,FALSE)," ")</f>
        <v>W6-B1</v>
      </c>
      <c r="B223" s="153">
        <v>14217</v>
      </c>
      <c r="C223" s="153">
        <v>551</v>
      </c>
      <c r="D223" s="153" t="s">
        <v>685</v>
      </c>
      <c r="E223" s="153" t="s">
        <v>543</v>
      </c>
      <c r="F223" s="153">
        <v>0</v>
      </c>
      <c r="G223" s="153">
        <v>0</v>
      </c>
      <c r="H223" s="153">
        <v>0</v>
      </c>
      <c r="I223" s="153">
        <v>23</v>
      </c>
      <c r="J223" s="153">
        <v>36.125</v>
      </c>
      <c r="K223" s="153">
        <v>3</v>
      </c>
      <c r="L223" s="153">
        <v>9.5500000000000007</v>
      </c>
      <c r="M223" s="153">
        <v>0</v>
      </c>
      <c r="N223" s="153">
        <v>0</v>
      </c>
      <c r="O223" s="153">
        <v>12.55</v>
      </c>
      <c r="P223" s="153">
        <v>3.5</v>
      </c>
      <c r="Q223" s="153">
        <v>9.1999999999999993</v>
      </c>
      <c r="R223" s="153">
        <v>0</v>
      </c>
      <c r="S223" s="153">
        <v>0.6</v>
      </c>
      <c r="T223" s="153">
        <v>13.3</v>
      </c>
      <c r="U223" s="153">
        <v>12.925000000000001</v>
      </c>
      <c r="V223" s="153">
        <v>18</v>
      </c>
      <c r="W223" s="153">
        <v>1.3</v>
      </c>
      <c r="X223" s="153">
        <v>4.0999999999999996</v>
      </c>
      <c r="Y223" s="153">
        <v>5</v>
      </c>
      <c r="Z223" s="153">
        <v>0</v>
      </c>
      <c r="AA223" s="153">
        <v>0.4</v>
      </c>
      <c r="AB223" s="153">
        <v>24</v>
      </c>
      <c r="AC223" s="153">
        <v>4</v>
      </c>
      <c r="AD223" s="153">
        <v>7.25</v>
      </c>
      <c r="AE223" s="153">
        <v>0</v>
      </c>
      <c r="AF223" s="153">
        <v>0</v>
      </c>
      <c r="AG223" s="153">
        <v>11.25</v>
      </c>
      <c r="AH223" s="153">
        <v>6</v>
      </c>
      <c r="AI223" s="153">
        <v>3.7</v>
      </c>
      <c r="AJ223" s="153">
        <v>7.85</v>
      </c>
      <c r="AK223" s="153">
        <v>0</v>
      </c>
      <c r="AL223" s="153">
        <v>0</v>
      </c>
      <c r="AM223" s="153">
        <v>11.55</v>
      </c>
      <c r="AN223" s="153">
        <v>18</v>
      </c>
    </row>
    <row r="224" spans="1:40" x14ac:dyDescent="0.3">
      <c r="A224" s="1" t="str">
        <f>_xlfn.IFNA(VLOOKUP(C224,'Alle namen en totalen'!B:F,5,FALSE)," ")</f>
        <v>W6-B1</v>
      </c>
      <c r="B224" s="153">
        <v>14217</v>
      </c>
      <c r="C224" s="153">
        <v>665</v>
      </c>
      <c r="D224" s="153" t="s">
        <v>686</v>
      </c>
      <c r="E224" s="153" t="s">
        <v>550</v>
      </c>
      <c r="F224" s="153">
        <v>0</v>
      </c>
      <c r="G224" s="153">
        <v>0</v>
      </c>
      <c r="H224" s="153">
        <v>0</v>
      </c>
      <c r="I224" s="153">
        <v>24</v>
      </c>
      <c r="J224" s="153">
        <v>35.1</v>
      </c>
      <c r="K224" s="153">
        <v>3.5</v>
      </c>
      <c r="L224" s="153">
        <v>9.25</v>
      </c>
      <c r="M224" s="153">
        <v>0</v>
      </c>
      <c r="N224" s="153">
        <v>0</v>
      </c>
      <c r="O224" s="153">
        <v>12.75</v>
      </c>
      <c r="P224" s="153">
        <v>3.5</v>
      </c>
      <c r="Q224" s="153">
        <v>7.75</v>
      </c>
      <c r="R224" s="153">
        <v>0</v>
      </c>
      <c r="S224" s="153">
        <v>0.6</v>
      </c>
      <c r="T224" s="153">
        <v>11.85</v>
      </c>
      <c r="U224" s="153">
        <v>12.3</v>
      </c>
      <c r="V224" s="153">
        <v>21</v>
      </c>
      <c r="W224" s="153">
        <v>1.9</v>
      </c>
      <c r="X224" s="153">
        <v>5</v>
      </c>
      <c r="Y224" s="153">
        <v>1</v>
      </c>
      <c r="Z224" s="153">
        <v>0</v>
      </c>
      <c r="AA224" s="153">
        <v>5.9</v>
      </c>
      <c r="AB224" s="153">
        <v>23</v>
      </c>
      <c r="AC224" s="153">
        <v>1.5</v>
      </c>
      <c r="AD224" s="153">
        <v>5.25</v>
      </c>
      <c r="AE224" s="153">
        <v>0</v>
      </c>
      <c r="AF224" s="153">
        <v>0</v>
      </c>
      <c r="AG224" s="153">
        <v>6.75</v>
      </c>
      <c r="AH224" s="153">
        <v>23</v>
      </c>
      <c r="AI224" s="153">
        <v>2.4</v>
      </c>
      <c r="AJ224" s="153">
        <v>7.75</v>
      </c>
      <c r="AK224" s="153">
        <v>0</v>
      </c>
      <c r="AL224" s="153">
        <v>0</v>
      </c>
      <c r="AM224" s="153">
        <v>10.15</v>
      </c>
      <c r="AN224" s="153">
        <v>23</v>
      </c>
    </row>
    <row r="225" spans="1:40" x14ac:dyDescent="0.3">
      <c r="A225" s="1" t="str">
        <f>_xlfn.IFNA(VLOOKUP(C225,'Alle namen en totalen'!B:F,5,FALSE)," ")</f>
        <v>afm</v>
      </c>
      <c r="B225" s="153">
        <v>14217</v>
      </c>
      <c r="C225" s="153">
        <v>552</v>
      </c>
      <c r="D225" s="153" t="s">
        <v>687</v>
      </c>
      <c r="E225" s="153" t="s">
        <v>543</v>
      </c>
      <c r="F225" s="153">
        <v>1</v>
      </c>
      <c r="G225" s="153">
        <v>0</v>
      </c>
      <c r="H225" s="153">
        <v>0</v>
      </c>
      <c r="I225" s="153">
        <v>99</v>
      </c>
      <c r="J225" s="153">
        <v>0</v>
      </c>
      <c r="K225" s="153">
        <v>0</v>
      </c>
      <c r="L225" s="153">
        <v>0</v>
      </c>
      <c r="M225" s="153">
        <v>0</v>
      </c>
      <c r="N225" s="153">
        <v>0</v>
      </c>
      <c r="O225" s="153">
        <v>0</v>
      </c>
      <c r="P225" s="153">
        <v>0</v>
      </c>
      <c r="Q225" s="153">
        <v>0</v>
      </c>
      <c r="R225" s="153">
        <v>0</v>
      </c>
      <c r="S225" s="153">
        <v>0</v>
      </c>
      <c r="T225" s="153">
        <v>0</v>
      </c>
      <c r="U225" s="153">
        <v>0</v>
      </c>
      <c r="V225" s="153">
        <v>25</v>
      </c>
      <c r="W225" s="153">
        <v>0</v>
      </c>
      <c r="X225" s="153">
        <v>0</v>
      </c>
      <c r="Y225" s="153">
        <v>0</v>
      </c>
      <c r="Z225" s="153">
        <v>0</v>
      </c>
      <c r="AA225" s="153">
        <v>0</v>
      </c>
      <c r="AB225" s="153">
        <v>25</v>
      </c>
      <c r="AC225" s="153">
        <v>0</v>
      </c>
      <c r="AD225" s="153">
        <v>0</v>
      </c>
      <c r="AE225" s="153">
        <v>0</v>
      </c>
      <c r="AF225" s="153">
        <v>0</v>
      </c>
      <c r="AG225" s="153">
        <v>0</v>
      </c>
      <c r="AH225" s="153">
        <v>25</v>
      </c>
      <c r="AI225" s="153">
        <v>0</v>
      </c>
      <c r="AJ225" s="153">
        <v>0</v>
      </c>
      <c r="AK225" s="153">
        <v>0</v>
      </c>
      <c r="AL225" s="153">
        <v>0</v>
      </c>
      <c r="AM225" s="153">
        <v>0</v>
      </c>
      <c r="AN225" s="153">
        <v>25</v>
      </c>
    </row>
    <row r="226" spans="1:40" x14ac:dyDescent="0.3">
      <c r="A226" s="1" t="str">
        <f>_xlfn.IFNA(VLOOKUP(C226,'Alle namen en totalen'!B:F,5,FALSE)," ")</f>
        <v>afm</v>
      </c>
      <c r="B226" s="153">
        <v>14217</v>
      </c>
      <c r="C226" s="153">
        <v>555</v>
      </c>
      <c r="D226" s="153" t="s">
        <v>688</v>
      </c>
      <c r="E226" s="153" t="s">
        <v>637</v>
      </c>
      <c r="F226" s="153">
        <v>1</v>
      </c>
      <c r="G226" s="153">
        <v>0</v>
      </c>
      <c r="H226" s="153">
        <v>0</v>
      </c>
      <c r="I226" s="153">
        <v>99</v>
      </c>
      <c r="J226" s="153">
        <v>0</v>
      </c>
      <c r="K226" s="153">
        <v>0</v>
      </c>
      <c r="L226" s="153">
        <v>0</v>
      </c>
      <c r="M226" s="153">
        <v>0</v>
      </c>
      <c r="N226" s="153">
        <v>0</v>
      </c>
      <c r="O226" s="153">
        <v>0</v>
      </c>
      <c r="P226" s="153">
        <v>0</v>
      </c>
      <c r="Q226" s="153">
        <v>0</v>
      </c>
      <c r="R226" s="153">
        <v>0</v>
      </c>
      <c r="S226" s="153">
        <v>0</v>
      </c>
      <c r="T226" s="153">
        <v>0</v>
      </c>
      <c r="U226" s="153">
        <v>0</v>
      </c>
      <c r="V226" s="153">
        <v>25</v>
      </c>
      <c r="W226" s="153">
        <v>0</v>
      </c>
      <c r="X226" s="153">
        <v>0</v>
      </c>
      <c r="Y226" s="153">
        <v>0</v>
      </c>
      <c r="Z226" s="153">
        <v>0</v>
      </c>
      <c r="AA226" s="153">
        <v>0</v>
      </c>
      <c r="AB226" s="153">
        <v>25</v>
      </c>
      <c r="AC226" s="153">
        <v>0</v>
      </c>
      <c r="AD226" s="153">
        <v>0</v>
      </c>
      <c r="AE226" s="153">
        <v>0</v>
      </c>
      <c r="AF226" s="153">
        <v>0</v>
      </c>
      <c r="AG226" s="153">
        <v>0</v>
      </c>
      <c r="AH226" s="153">
        <v>25</v>
      </c>
      <c r="AI226" s="153">
        <v>0</v>
      </c>
      <c r="AJ226" s="153">
        <v>0</v>
      </c>
      <c r="AK226" s="153">
        <v>0</v>
      </c>
      <c r="AL226" s="153">
        <v>0</v>
      </c>
      <c r="AM226" s="153">
        <v>0</v>
      </c>
      <c r="AN226" s="153">
        <v>25</v>
      </c>
    </row>
    <row r="227" spans="1:40" x14ac:dyDescent="0.3">
      <c r="A227" s="1" t="str">
        <f>_xlfn.IFNA(VLOOKUP(C227,'Alle namen en totalen'!B:F,5,FALSE)," ")</f>
        <v>W6-B1</v>
      </c>
      <c r="B227" s="153">
        <v>14217</v>
      </c>
      <c r="C227" s="153">
        <v>658</v>
      </c>
      <c r="D227" s="153" t="s">
        <v>689</v>
      </c>
      <c r="E227" s="153" t="s">
        <v>637</v>
      </c>
      <c r="F227" s="153">
        <v>1</v>
      </c>
      <c r="G227" s="153">
        <v>0</v>
      </c>
      <c r="H227" s="153">
        <v>0</v>
      </c>
      <c r="I227" s="153">
        <v>99</v>
      </c>
      <c r="J227" s="153">
        <v>0</v>
      </c>
      <c r="K227" s="153">
        <v>0</v>
      </c>
      <c r="L227" s="153">
        <v>0</v>
      </c>
      <c r="M227" s="153">
        <v>0</v>
      </c>
      <c r="N227" s="153">
        <v>0</v>
      </c>
      <c r="O227" s="153">
        <v>0</v>
      </c>
      <c r="P227" s="153">
        <v>0</v>
      </c>
      <c r="Q227" s="153">
        <v>0</v>
      </c>
      <c r="R227" s="153">
        <v>0</v>
      </c>
      <c r="S227" s="153">
        <v>0</v>
      </c>
      <c r="T227" s="153">
        <v>0</v>
      </c>
      <c r="U227" s="153">
        <v>0</v>
      </c>
      <c r="V227" s="153">
        <v>25</v>
      </c>
      <c r="W227" s="153">
        <v>0</v>
      </c>
      <c r="X227" s="153">
        <v>0</v>
      </c>
      <c r="Y227" s="153">
        <v>0</v>
      </c>
      <c r="Z227" s="153">
        <v>0</v>
      </c>
      <c r="AA227" s="153">
        <v>0</v>
      </c>
      <c r="AB227" s="153">
        <v>25</v>
      </c>
      <c r="AC227" s="153">
        <v>0</v>
      </c>
      <c r="AD227" s="153">
        <v>0</v>
      </c>
      <c r="AE227" s="153">
        <v>0</v>
      </c>
      <c r="AF227" s="153">
        <v>0</v>
      </c>
      <c r="AG227" s="153">
        <v>0</v>
      </c>
      <c r="AH227" s="153">
        <v>25</v>
      </c>
      <c r="AI227" s="153">
        <v>0</v>
      </c>
      <c r="AJ227" s="153">
        <v>0</v>
      </c>
      <c r="AK227" s="153">
        <v>0</v>
      </c>
      <c r="AL227" s="153">
        <v>0</v>
      </c>
      <c r="AM227" s="153">
        <v>0</v>
      </c>
      <c r="AN227" s="153">
        <v>25</v>
      </c>
    </row>
    <row r="228" spans="1:40" x14ac:dyDescent="0.3">
      <c r="A228" s="1" t="str">
        <f>_xlfn.IFNA(VLOOKUP(C228,'Alle namen en totalen'!B:F,5,FALSE)," ")</f>
        <v>afm</v>
      </c>
      <c r="B228" s="153">
        <v>14217</v>
      </c>
      <c r="C228" s="153">
        <v>659</v>
      </c>
      <c r="D228" s="153" t="s">
        <v>690</v>
      </c>
      <c r="E228" s="153" t="s">
        <v>637</v>
      </c>
      <c r="F228" s="153">
        <v>1</v>
      </c>
      <c r="G228" s="153">
        <v>0</v>
      </c>
      <c r="H228" s="153">
        <v>0</v>
      </c>
      <c r="I228" s="153">
        <v>99</v>
      </c>
      <c r="J228" s="153">
        <v>0</v>
      </c>
      <c r="K228" s="153">
        <v>0</v>
      </c>
      <c r="L228" s="153">
        <v>0</v>
      </c>
      <c r="M228" s="153">
        <v>0</v>
      </c>
      <c r="N228" s="153">
        <v>0</v>
      </c>
      <c r="O228" s="153">
        <v>0</v>
      </c>
      <c r="P228" s="153">
        <v>0</v>
      </c>
      <c r="Q228" s="153">
        <v>0</v>
      </c>
      <c r="R228" s="153">
        <v>0</v>
      </c>
      <c r="S228" s="153">
        <v>0</v>
      </c>
      <c r="T228" s="153">
        <v>0</v>
      </c>
      <c r="U228" s="153">
        <v>0</v>
      </c>
      <c r="V228" s="153">
        <v>25</v>
      </c>
      <c r="W228" s="153">
        <v>0</v>
      </c>
      <c r="X228" s="153">
        <v>0</v>
      </c>
      <c r="Y228" s="153">
        <v>0</v>
      </c>
      <c r="Z228" s="153">
        <v>0</v>
      </c>
      <c r="AA228" s="153">
        <v>0</v>
      </c>
      <c r="AB228" s="153">
        <v>25</v>
      </c>
      <c r="AC228" s="153">
        <v>0</v>
      </c>
      <c r="AD228" s="153">
        <v>0</v>
      </c>
      <c r="AE228" s="153">
        <v>0</v>
      </c>
      <c r="AF228" s="153">
        <v>0</v>
      </c>
      <c r="AG228" s="153">
        <v>0</v>
      </c>
      <c r="AH228" s="153">
        <v>25</v>
      </c>
      <c r="AI228" s="153">
        <v>0</v>
      </c>
      <c r="AJ228" s="153">
        <v>0</v>
      </c>
      <c r="AK228" s="153">
        <v>0</v>
      </c>
      <c r="AL228" s="153">
        <v>0</v>
      </c>
      <c r="AM228" s="153">
        <v>0</v>
      </c>
      <c r="AN228" s="153">
        <v>25</v>
      </c>
    </row>
    <row r="229" spans="1:40" x14ac:dyDescent="0.3">
      <c r="A229" s="1" t="str">
        <f>_xlfn.IFNA(VLOOKUP(C229,'Alle namen en totalen'!B:F,5,FALSE)," ")</f>
        <v>W6-B1</v>
      </c>
      <c r="B229" s="153">
        <v>14217</v>
      </c>
      <c r="C229" s="153">
        <v>660</v>
      </c>
      <c r="D229" s="153" t="s">
        <v>691</v>
      </c>
      <c r="E229" s="153" t="s">
        <v>637</v>
      </c>
      <c r="F229" s="153">
        <v>1</v>
      </c>
      <c r="G229" s="153">
        <v>0</v>
      </c>
      <c r="H229" s="153">
        <v>0</v>
      </c>
      <c r="I229" s="153">
        <v>99</v>
      </c>
      <c r="J229" s="153">
        <v>0</v>
      </c>
      <c r="K229" s="153">
        <v>0</v>
      </c>
      <c r="L229" s="153">
        <v>0</v>
      </c>
      <c r="M229" s="153">
        <v>0</v>
      </c>
      <c r="N229" s="153">
        <v>0</v>
      </c>
      <c r="O229" s="153">
        <v>0</v>
      </c>
      <c r="P229" s="153">
        <v>0</v>
      </c>
      <c r="Q229" s="153">
        <v>0</v>
      </c>
      <c r="R229" s="153">
        <v>0</v>
      </c>
      <c r="S229" s="153">
        <v>0</v>
      </c>
      <c r="T229" s="153">
        <v>0</v>
      </c>
      <c r="U229" s="153">
        <v>0</v>
      </c>
      <c r="V229" s="153">
        <v>25</v>
      </c>
      <c r="W229" s="153">
        <v>0</v>
      </c>
      <c r="X229" s="153">
        <v>0</v>
      </c>
      <c r="Y229" s="153">
        <v>0</v>
      </c>
      <c r="Z229" s="153">
        <v>0</v>
      </c>
      <c r="AA229" s="153">
        <v>0</v>
      </c>
      <c r="AB229" s="153">
        <v>25</v>
      </c>
      <c r="AC229" s="153">
        <v>0</v>
      </c>
      <c r="AD229" s="153">
        <v>0</v>
      </c>
      <c r="AE229" s="153">
        <v>0</v>
      </c>
      <c r="AF229" s="153">
        <v>0</v>
      </c>
      <c r="AG229" s="153">
        <v>0</v>
      </c>
      <c r="AH229" s="153">
        <v>25</v>
      </c>
      <c r="AI229" s="153">
        <v>0</v>
      </c>
      <c r="AJ229" s="153">
        <v>0</v>
      </c>
      <c r="AK229" s="153">
        <v>0</v>
      </c>
      <c r="AL229" s="153">
        <v>0</v>
      </c>
      <c r="AM229" s="153">
        <v>0</v>
      </c>
      <c r="AN229" s="153">
        <v>25</v>
      </c>
    </row>
    <row r="230" spans="1:40" ht="15.6" x14ac:dyDescent="0.3">
      <c r="A230" s="1" t="str">
        <f>_xlfn.IFNA(VLOOKUP(C230,'Alle namen en totalen'!B:F,5,FALSE)," ")</f>
        <v xml:space="preserve"> </v>
      </c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</row>
    <row r="231" spans="1:40" ht="15.6" x14ac:dyDescent="0.3">
      <c r="A231" s="1" t="str">
        <f>_xlfn.IFNA(VLOOKUP(C231,'Alle namen en totalen'!B:F,5,FALSE)," ")</f>
        <v xml:space="preserve"> </v>
      </c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46"/>
      <c r="AH231" s="146"/>
      <c r="AI231" s="146"/>
      <c r="AJ231" s="146"/>
      <c r="AK231" s="146"/>
      <c r="AL231" s="146"/>
      <c r="AM231" s="146"/>
      <c r="AN231" s="146"/>
    </row>
    <row r="232" spans="1:40" ht="15.6" x14ac:dyDescent="0.3">
      <c r="A232" s="1" t="str">
        <f>_xlfn.IFNA(VLOOKUP(C232,'Alle namen en totalen'!B:F,5,FALSE)," ")</f>
        <v xml:space="preserve"> </v>
      </c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</row>
    <row r="233" spans="1:40" ht="15.6" x14ac:dyDescent="0.3">
      <c r="A233" s="1" t="str">
        <f>_xlfn.IFNA(VLOOKUP(C233,'Alle namen en totalen'!B:F,5,FALSE)," ")</f>
        <v xml:space="preserve"> </v>
      </c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  <c r="AB233" s="146"/>
      <c r="AC233" s="146"/>
      <c r="AD233" s="146"/>
      <c r="AE233" s="146"/>
      <c r="AF233" s="146"/>
      <c r="AG233" s="146"/>
      <c r="AH233" s="146"/>
      <c r="AI233" s="146"/>
      <c r="AJ233" s="146"/>
      <c r="AK233" s="146"/>
      <c r="AL233" s="146"/>
      <c r="AM233" s="146"/>
      <c r="AN233" s="146"/>
    </row>
    <row r="234" spans="1:40" ht="15.6" x14ac:dyDescent="0.3">
      <c r="A234" s="1" t="str">
        <f>_xlfn.IFNA(VLOOKUP(C234,'Alle namen en totalen'!B:F,5,FALSE)," ")</f>
        <v xml:space="preserve"> </v>
      </c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</row>
    <row r="235" spans="1:40" ht="15.6" x14ac:dyDescent="0.3">
      <c r="A235" s="1" t="str">
        <f>_xlfn.IFNA(VLOOKUP(C235,'Alle namen en totalen'!B:F,5,FALSE)," ")</f>
        <v xml:space="preserve"> </v>
      </c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  <c r="AD235" s="146"/>
      <c r="AE235" s="146"/>
      <c r="AF235" s="146"/>
      <c r="AG235" s="146"/>
      <c r="AH235" s="146"/>
      <c r="AI235" s="146"/>
      <c r="AJ235" s="146"/>
      <c r="AK235" s="146"/>
      <c r="AL235" s="146"/>
      <c r="AM235" s="146"/>
      <c r="AN235" s="146"/>
    </row>
    <row r="236" spans="1:40" ht="15.6" x14ac:dyDescent="0.3">
      <c r="A236" s="1" t="str">
        <f>_xlfn.IFNA(VLOOKUP(C236,'Alle namen en totalen'!B:F,5,FALSE)," ")</f>
        <v xml:space="preserve"> </v>
      </c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  <c r="AB236" s="146"/>
      <c r="AC236" s="146"/>
      <c r="AD236" s="146"/>
      <c r="AE236" s="146"/>
      <c r="AF236" s="146"/>
      <c r="AG236" s="146"/>
      <c r="AH236" s="146"/>
      <c r="AI236" s="146"/>
      <c r="AJ236" s="146"/>
      <c r="AK236" s="146"/>
      <c r="AL236" s="146"/>
      <c r="AM236" s="146"/>
      <c r="AN236" s="146"/>
    </row>
    <row r="237" spans="1:40" ht="15.6" x14ac:dyDescent="0.3">
      <c r="A237" s="1" t="str">
        <f>_xlfn.IFNA(VLOOKUP(C237,'Alle namen en totalen'!B:F,5,FALSE)," ")</f>
        <v xml:space="preserve"> </v>
      </c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  <c r="AA237" s="146"/>
      <c r="AB237" s="146"/>
      <c r="AC237" s="146"/>
      <c r="AD237" s="146"/>
      <c r="AE237" s="146"/>
      <c r="AF237" s="146"/>
      <c r="AG237" s="146"/>
      <c r="AH237" s="146"/>
      <c r="AI237" s="146"/>
      <c r="AJ237" s="146"/>
      <c r="AK237" s="146"/>
      <c r="AL237" s="146"/>
      <c r="AM237" s="146"/>
      <c r="AN237" s="146"/>
    </row>
    <row r="238" spans="1:40" ht="15.6" x14ac:dyDescent="0.3">
      <c r="A238" s="1" t="str">
        <f>_xlfn.IFNA(VLOOKUP(C238,'Alle namen en totalen'!B:F,5,FALSE)," ")</f>
        <v xml:space="preserve"> </v>
      </c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  <c r="AA238" s="146"/>
      <c r="AB238" s="146"/>
      <c r="AC238" s="146"/>
      <c r="AD238" s="146"/>
      <c r="AE238" s="146"/>
      <c r="AF238" s="146"/>
      <c r="AG238" s="146"/>
      <c r="AH238" s="146"/>
      <c r="AI238" s="146"/>
      <c r="AJ238" s="146"/>
      <c r="AK238" s="146"/>
      <c r="AL238" s="146"/>
      <c r="AM238" s="146"/>
      <c r="AN238" s="146"/>
    </row>
    <row r="239" spans="1:40" ht="15.6" x14ac:dyDescent="0.3">
      <c r="A239" s="1" t="str">
        <f>_xlfn.IFNA(VLOOKUP(C239,'Alle namen en totalen'!B:F,5,FALSE)," ")</f>
        <v xml:space="preserve"> </v>
      </c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6"/>
      <c r="AD239" s="146"/>
      <c r="AE239" s="146"/>
      <c r="AF239" s="146"/>
      <c r="AG239" s="146"/>
      <c r="AH239" s="146"/>
      <c r="AI239" s="146"/>
      <c r="AJ239" s="146"/>
      <c r="AK239" s="146"/>
      <c r="AL239" s="146"/>
      <c r="AM239" s="146"/>
      <c r="AN239" s="146"/>
    </row>
    <row r="240" spans="1:40" ht="15.6" x14ac:dyDescent="0.3">
      <c r="A240" s="1" t="str">
        <f>_xlfn.IFNA(VLOOKUP(C240,'Alle namen en totalen'!B:F,5,FALSE)," ")</f>
        <v xml:space="preserve"> </v>
      </c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</row>
    <row r="241" spans="1:40" ht="15.6" x14ac:dyDescent="0.3">
      <c r="A241" s="1" t="str">
        <f>_xlfn.IFNA(VLOOKUP(C241,'Alle namen en totalen'!B:F,5,FALSE)," ")</f>
        <v xml:space="preserve"> </v>
      </c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</row>
    <row r="242" spans="1:40" ht="15.6" x14ac:dyDescent="0.3">
      <c r="A242" s="1" t="str">
        <f>_xlfn.IFNA(VLOOKUP(C242,'Alle namen en totalen'!B:F,5,FALSE)," ")</f>
        <v xml:space="preserve"> </v>
      </c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</row>
    <row r="243" spans="1:40" ht="15.6" x14ac:dyDescent="0.3">
      <c r="A243" s="1" t="str">
        <f>_xlfn.IFNA(VLOOKUP(C243,'Alle namen en totalen'!B:F,5,FALSE)," ")</f>
        <v xml:space="preserve"> </v>
      </c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</row>
    <row r="244" spans="1:40" ht="15.6" x14ac:dyDescent="0.3">
      <c r="A244" s="1" t="str">
        <f>_xlfn.IFNA(VLOOKUP(C244,'Alle namen en totalen'!B:F,5,FALSE)," ")</f>
        <v xml:space="preserve"> </v>
      </c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</row>
    <row r="245" spans="1:40" ht="15.6" x14ac:dyDescent="0.3">
      <c r="A245" s="1" t="str">
        <f>_xlfn.IFNA(VLOOKUP(C245,'Alle namen en totalen'!B:F,5,FALSE)," ")</f>
        <v xml:space="preserve"> </v>
      </c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</row>
    <row r="246" spans="1:40" ht="15.6" x14ac:dyDescent="0.3">
      <c r="A246" s="1" t="str">
        <f>_xlfn.IFNA(VLOOKUP(C246,'Alle namen en totalen'!B:F,5,FALSE)," ")</f>
        <v xml:space="preserve"> </v>
      </c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</row>
    <row r="247" spans="1:40" ht="15.6" x14ac:dyDescent="0.3">
      <c r="A247" s="1" t="str">
        <f>_xlfn.IFNA(VLOOKUP(C247,'Alle namen en totalen'!B:F,5,FALSE)," ")</f>
        <v xml:space="preserve"> </v>
      </c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</row>
    <row r="248" spans="1:40" ht="15.6" x14ac:dyDescent="0.3">
      <c r="A248" s="1" t="str">
        <f>_xlfn.IFNA(VLOOKUP(C248,'Alle namen en totalen'!B:F,5,FALSE)," ")</f>
        <v xml:space="preserve"> </v>
      </c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</row>
    <row r="249" spans="1:40" ht="15.6" x14ac:dyDescent="0.3">
      <c r="A249" s="1" t="str">
        <f>_xlfn.IFNA(VLOOKUP(C249,'Alle namen en totalen'!B:F,5,FALSE)," ")</f>
        <v xml:space="preserve"> </v>
      </c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  <c r="AA249" s="146"/>
      <c r="AB249" s="146"/>
      <c r="AC249" s="146"/>
      <c r="AD249" s="146"/>
      <c r="AE249" s="146"/>
      <c r="AF249" s="146"/>
      <c r="AG249" s="146"/>
      <c r="AH249" s="146"/>
      <c r="AI249" s="146"/>
      <c r="AJ249" s="146"/>
      <c r="AK249" s="146"/>
      <c r="AL249" s="146"/>
      <c r="AM249" s="146"/>
      <c r="AN249" s="146"/>
    </row>
    <row r="250" spans="1:40" ht="15.6" x14ac:dyDescent="0.3">
      <c r="A250" s="1" t="str">
        <f>_xlfn.IFNA(VLOOKUP(C250,'Alle namen en totalen'!B:F,5,FALSE)," ")</f>
        <v xml:space="preserve"> </v>
      </c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  <c r="AA250" s="146"/>
      <c r="AB250" s="146"/>
      <c r="AC250" s="146"/>
      <c r="AD250" s="146"/>
      <c r="AE250" s="146"/>
      <c r="AF250" s="146"/>
      <c r="AG250" s="146"/>
      <c r="AH250" s="146"/>
      <c r="AI250" s="146"/>
      <c r="AJ250" s="146"/>
      <c r="AK250" s="146"/>
      <c r="AL250" s="146"/>
      <c r="AM250" s="146"/>
      <c r="AN250" s="146"/>
    </row>
    <row r="251" spans="1:40" ht="15.6" x14ac:dyDescent="0.3">
      <c r="A251" s="1" t="str">
        <f>_xlfn.IFNA(VLOOKUP(C251,'Alle namen en totalen'!B:F,5,FALSE)," ")</f>
        <v xml:space="preserve"> </v>
      </c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  <c r="AC251" s="146"/>
      <c r="AD251" s="146"/>
      <c r="AE251" s="146"/>
      <c r="AF251" s="146"/>
      <c r="AG251" s="146"/>
      <c r="AH251" s="146"/>
      <c r="AI251" s="146"/>
      <c r="AJ251" s="146"/>
      <c r="AK251" s="146"/>
      <c r="AL251" s="146"/>
      <c r="AM251" s="146"/>
      <c r="AN251" s="146"/>
    </row>
    <row r="252" spans="1:40" ht="15.6" x14ac:dyDescent="0.3">
      <c r="A252" s="1" t="str">
        <f>_xlfn.IFNA(VLOOKUP(C252,'Alle namen en totalen'!B:F,5,FALSE)," ")</f>
        <v xml:space="preserve"> </v>
      </c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  <c r="AC252" s="146"/>
      <c r="AD252" s="146"/>
      <c r="AE252" s="146"/>
      <c r="AF252" s="146"/>
      <c r="AG252" s="146"/>
      <c r="AH252" s="146"/>
      <c r="AI252" s="146"/>
      <c r="AJ252" s="146"/>
      <c r="AK252" s="146"/>
      <c r="AL252" s="146"/>
      <c r="AM252" s="146"/>
      <c r="AN252" s="146"/>
    </row>
    <row r="253" spans="1:40" ht="15.6" x14ac:dyDescent="0.3">
      <c r="A253" s="1" t="str">
        <f>_xlfn.IFNA(VLOOKUP(C253,'Alle namen en totalen'!B:F,5,FALSE)," ")</f>
        <v xml:space="preserve"> </v>
      </c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146"/>
      <c r="AC253" s="146"/>
      <c r="AD253" s="146"/>
      <c r="AE253" s="146"/>
      <c r="AF253" s="146"/>
      <c r="AG253" s="146"/>
      <c r="AH253" s="146"/>
      <c r="AI253" s="146"/>
      <c r="AJ253" s="146"/>
      <c r="AK253" s="146"/>
      <c r="AL253" s="146"/>
      <c r="AM253" s="146"/>
      <c r="AN253" s="146"/>
    </row>
    <row r="254" spans="1:40" ht="15.6" x14ac:dyDescent="0.3">
      <c r="A254" s="1" t="str">
        <f>_xlfn.IFNA(VLOOKUP(C254,'Alle namen en totalen'!B:F,5,FALSE)," ")</f>
        <v xml:space="preserve"> </v>
      </c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146"/>
      <c r="AC254" s="146"/>
      <c r="AD254" s="146"/>
      <c r="AE254" s="146"/>
      <c r="AF254" s="146"/>
      <c r="AG254" s="146"/>
      <c r="AH254" s="146"/>
      <c r="AI254" s="146"/>
      <c r="AJ254" s="146"/>
      <c r="AK254" s="146"/>
      <c r="AL254" s="146"/>
      <c r="AM254" s="146"/>
      <c r="AN254" s="146"/>
    </row>
    <row r="255" spans="1:40" ht="15.6" x14ac:dyDescent="0.3">
      <c r="A255" s="1" t="str">
        <f>_xlfn.IFNA(VLOOKUP(C255,'Alle namen en totalen'!B:F,5,FALSE)," ")</f>
        <v xml:space="preserve"> </v>
      </c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146"/>
      <c r="AC255" s="146"/>
      <c r="AD255" s="146"/>
      <c r="AE255" s="146"/>
      <c r="AF255" s="146"/>
      <c r="AG255" s="146"/>
      <c r="AH255" s="146"/>
      <c r="AI255" s="146"/>
      <c r="AJ255" s="146"/>
      <c r="AK255" s="146"/>
      <c r="AL255" s="146"/>
      <c r="AM255" s="146"/>
      <c r="AN255" s="146"/>
    </row>
    <row r="256" spans="1:40" ht="15.6" x14ac:dyDescent="0.3">
      <c r="A256" s="1" t="str">
        <f>_xlfn.IFNA(VLOOKUP(C256,'Alle namen en totalen'!B:F,5,FALSE)," ")</f>
        <v xml:space="preserve"> </v>
      </c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6"/>
      <c r="AD256" s="146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</row>
    <row r="257" spans="1:40" ht="15.6" x14ac:dyDescent="0.3">
      <c r="A257" s="1" t="str">
        <f>_xlfn.IFNA(VLOOKUP(C257,'Alle namen en totalen'!B:F,5,FALSE)," ")</f>
        <v xml:space="preserve"> </v>
      </c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  <c r="AC257" s="146"/>
      <c r="AD257" s="146"/>
      <c r="AE257" s="146"/>
      <c r="AF257" s="146"/>
      <c r="AG257" s="146"/>
      <c r="AH257" s="146"/>
      <c r="AI257" s="146"/>
      <c r="AJ257" s="146"/>
      <c r="AK257" s="146"/>
      <c r="AL257" s="146"/>
      <c r="AM257" s="146"/>
      <c r="AN257" s="146"/>
    </row>
    <row r="258" spans="1:40" ht="15.6" x14ac:dyDescent="0.3">
      <c r="A258" s="1" t="str">
        <f>_xlfn.IFNA(VLOOKUP(C258,'Alle namen en totalen'!B:F,5,FALSE)," ")</f>
        <v xml:space="preserve"> </v>
      </c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</row>
    <row r="259" spans="1:40" ht="15.6" x14ac:dyDescent="0.3">
      <c r="A259" s="1" t="str">
        <f>_xlfn.IFNA(VLOOKUP(C259,'Alle namen en totalen'!B:F,5,FALSE)," ")</f>
        <v xml:space="preserve"> </v>
      </c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</row>
    <row r="260" spans="1:40" ht="15.6" x14ac:dyDescent="0.3">
      <c r="A260" s="1" t="str">
        <f>_xlfn.IFNA(VLOOKUP(C260,'Alle namen en totalen'!B:F,5,FALSE)," ")</f>
        <v xml:space="preserve"> </v>
      </c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</row>
    <row r="261" spans="1:40" ht="15.6" x14ac:dyDescent="0.3">
      <c r="A261" s="1" t="str">
        <f>_xlfn.IFNA(VLOOKUP(C261,'Alle namen en totalen'!B:F,5,FALSE)," ")</f>
        <v xml:space="preserve"> </v>
      </c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</row>
    <row r="262" spans="1:40" ht="15.6" x14ac:dyDescent="0.3">
      <c r="A262" s="1" t="str">
        <f>_xlfn.IFNA(VLOOKUP(C262,'Alle namen en totalen'!B:F,5,FALSE)," ")</f>
        <v xml:space="preserve"> </v>
      </c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</row>
    <row r="263" spans="1:40" ht="15.6" x14ac:dyDescent="0.3">
      <c r="A263" s="1" t="str">
        <f>_xlfn.IFNA(VLOOKUP(C263,'Alle namen en totalen'!B:F,5,FALSE)," ")</f>
        <v xml:space="preserve"> </v>
      </c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</row>
    <row r="264" spans="1:40" ht="15.6" x14ac:dyDescent="0.3">
      <c r="A264" s="1" t="str">
        <f>_xlfn.IFNA(VLOOKUP(C264,'Alle namen en totalen'!B:F,5,FALSE)," ")</f>
        <v xml:space="preserve"> </v>
      </c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</row>
    <row r="265" spans="1:40" ht="15.6" x14ac:dyDescent="0.3">
      <c r="A265" s="1" t="str">
        <f>_xlfn.IFNA(VLOOKUP(C265,'Alle namen en totalen'!B:F,5,FALSE)," ")</f>
        <v xml:space="preserve"> </v>
      </c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</row>
    <row r="266" spans="1:40" ht="15.6" x14ac:dyDescent="0.3">
      <c r="A266" s="1" t="str">
        <f>_xlfn.IFNA(VLOOKUP(C266,'Alle namen en totalen'!B:F,5,FALSE)," ")</f>
        <v xml:space="preserve"> </v>
      </c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  <c r="AD266" s="146"/>
      <c r="AE266" s="146"/>
      <c r="AF266" s="146"/>
      <c r="AG266" s="146"/>
      <c r="AH266" s="146"/>
      <c r="AI266" s="146"/>
      <c r="AJ266" s="146"/>
      <c r="AK266" s="146"/>
      <c r="AL266" s="146"/>
      <c r="AM266" s="146"/>
      <c r="AN266" s="146"/>
    </row>
    <row r="267" spans="1:40" ht="15.6" x14ac:dyDescent="0.3">
      <c r="A267" s="1" t="str">
        <f>_xlfn.IFNA(VLOOKUP(C267,'Alle namen en totalen'!B:F,5,FALSE)," ")</f>
        <v xml:space="preserve"> </v>
      </c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  <c r="AD267" s="146"/>
      <c r="AE267" s="146"/>
      <c r="AF267" s="146"/>
      <c r="AG267" s="146"/>
      <c r="AH267" s="146"/>
      <c r="AI267" s="146"/>
      <c r="AJ267" s="146"/>
      <c r="AK267" s="146"/>
      <c r="AL267" s="146"/>
      <c r="AM267" s="146"/>
      <c r="AN267" s="146"/>
    </row>
    <row r="268" spans="1:40" ht="15.6" x14ac:dyDescent="0.3">
      <c r="A268" s="1" t="str">
        <f>_xlfn.IFNA(VLOOKUP(C268,'Alle namen en totalen'!B:F,5,FALSE)," ")</f>
        <v xml:space="preserve"> </v>
      </c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</row>
    <row r="269" spans="1:40" ht="15.6" x14ac:dyDescent="0.3">
      <c r="A269" s="1" t="str">
        <f>_xlfn.IFNA(VLOOKUP(C269,'Alle namen en totalen'!B:F,5,FALSE)," ")</f>
        <v xml:space="preserve"> </v>
      </c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  <c r="AD269" s="146"/>
      <c r="AE269" s="146"/>
      <c r="AF269" s="146"/>
      <c r="AG269" s="146"/>
      <c r="AH269" s="146"/>
      <c r="AI269" s="146"/>
      <c r="AJ269" s="146"/>
      <c r="AK269" s="146"/>
      <c r="AL269" s="146"/>
      <c r="AM269" s="146"/>
      <c r="AN269" s="146"/>
    </row>
    <row r="270" spans="1:40" ht="15.6" x14ac:dyDescent="0.3">
      <c r="A270" s="1" t="str">
        <f>_xlfn.IFNA(VLOOKUP(C270,'Alle namen en totalen'!B:F,5,FALSE)," ")</f>
        <v xml:space="preserve"> </v>
      </c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  <c r="AC270" s="146"/>
      <c r="AD270" s="146"/>
      <c r="AE270" s="146"/>
      <c r="AF270" s="146"/>
      <c r="AG270" s="146"/>
      <c r="AH270" s="146"/>
      <c r="AI270" s="146"/>
      <c r="AJ270" s="146"/>
      <c r="AK270" s="146"/>
      <c r="AL270" s="146"/>
      <c r="AM270" s="146"/>
      <c r="AN270" s="146"/>
    </row>
    <row r="271" spans="1:40" ht="15.6" x14ac:dyDescent="0.3">
      <c r="A271" s="1" t="str">
        <f>_xlfn.IFNA(VLOOKUP(C271,'Alle namen en totalen'!B:F,5,FALSE)," ")</f>
        <v xml:space="preserve"> </v>
      </c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  <c r="AC271" s="146"/>
      <c r="AD271" s="146"/>
      <c r="AE271" s="146"/>
      <c r="AF271" s="146"/>
      <c r="AG271" s="146"/>
      <c r="AH271" s="146"/>
      <c r="AI271" s="146"/>
      <c r="AJ271" s="146"/>
      <c r="AK271" s="146"/>
      <c r="AL271" s="146"/>
      <c r="AM271" s="146"/>
      <c r="AN271" s="146"/>
    </row>
    <row r="272" spans="1:40" ht="15.6" x14ac:dyDescent="0.3">
      <c r="A272" s="1" t="str">
        <f>_xlfn.IFNA(VLOOKUP(C272,'Alle namen en totalen'!B:F,5,FALSE)," ")</f>
        <v xml:space="preserve"> </v>
      </c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6"/>
      <c r="AD272" s="146"/>
      <c r="AE272" s="146"/>
      <c r="AF272" s="146"/>
      <c r="AG272" s="146"/>
      <c r="AH272" s="146"/>
      <c r="AI272" s="146"/>
      <c r="AJ272" s="146"/>
      <c r="AK272" s="146"/>
      <c r="AL272" s="146"/>
      <c r="AM272" s="146"/>
      <c r="AN272" s="146"/>
    </row>
    <row r="273" spans="1:40" ht="15.6" x14ac:dyDescent="0.3">
      <c r="A273" s="1" t="str">
        <f>_xlfn.IFNA(VLOOKUP(C273,'Alle namen en totalen'!B:F,5,FALSE)," ")</f>
        <v xml:space="preserve"> </v>
      </c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  <c r="AD273" s="146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</row>
    <row r="274" spans="1:40" ht="15.6" x14ac:dyDescent="0.3">
      <c r="A274" s="1" t="str">
        <f>_xlfn.IFNA(VLOOKUP(C274,'Alle namen en totalen'!B:F,5,FALSE)," ")</f>
        <v xml:space="preserve"> </v>
      </c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  <c r="AC274" s="146"/>
      <c r="AD274" s="146"/>
      <c r="AE274" s="146"/>
      <c r="AF274" s="146"/>
      <c r="AG274" s="146"/>
      <c r="AH274" s="146"/>
      <c r="AI274" s="146"/>
      <c r="AJ274" s="146"/>
      <c r="AK274" s="146"/>
      <c r="AL274" s="146"/>
      <c r="AM274" s="146"/>
      <c r="AN274" s="146"/>
    </row>
    <row r="275" spans="1:40" ht="15.6" x14ac:dyDescent="0.3">
      <c r="A275" s="1" t="str">
        <f>_xlfn.IFNA(VLOOKUP(C275,'Alle namen en totalen'!B:F,5,FALSE)," ")</f>
        <v xml:space="preserve"> </v>
      </c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  <c r="AC275" s="146"/>
      <c r="AD275" s="146"/>
      <c r="AE275" s="146"/>
      <c r="AF275" s="146"/>
      <c r="AG275" s="146"/>
      <c r="AH275" s="146"/>
      <c r="AI275" s="146"/>
      <c r="AJ275" s="146"/>
      <c r="AK275" s="146"/>
      <c r="AL275" s="146"/>
      <c r="AM275" s="146"/>
      <c r="AN275" s="146"/>
    </row>
    <row r="276" spans="1:40" x14ac:dyDescent="0.3">
      <c r="A276" s="1" t="s">
        <v>288</v>
      </c>
    </row>
  </sheetData>
  <autoFilter ref="A1:AN275" xr:uid="{34CD2762-30AC-4211-8EB4-E4F73A1655F2}"/>
  <sortState xmlns:xlrd2="http://schemas.microsoft.com/office/spreadsheetml/2017/richdata2" ref="B10:AN45">
    <sortCondition descending="1" ref="J2:J45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6F3-1508-4F97-9CC1-28703C359782}">
  <sheetPr>
    <pageSetUpPr fitToPage="1"/>
  </sheetPr>
  <dimension ref="A1:AA79"/>
  <sheetViews>
    <sheetView topLeftCell="A2" zoomScaleNormal="100" workbookViewId="0">
      <selection activeCell="T16" sqref="T16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19.33203125" style="139" bestFit="1" customWidth="1"/>
    <col min="4" max="4" width="19.5546875" style="139" customWidth="1"/>
    <col min="5" max="5" width="23.8867187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429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29">
        <v>314</v>
      </c>
      <c r="B4" t="str">
        <f>VLOOKUP($A4,'Diplomabestand individueel'!$A:$AC,B$1,FALSE)</f>
        <v>W3-B2</v>
      </c>
      <c r="C4" s="150" t="str">
        <f>VLOOKUP($A4,'Diplomabestand individueel'!$A:$AC,C$1,FALSE)</f>
        <v>Vajèn Schrandt</v>
      </c>
      <c r="D4" s="139" t="str">
        <f>VLOOKUP($A4,'Diplomabestand individueel'!$A:$AC,D$1,FALSE)</f>
        <v>Jeugd F</v>
      </c>
      <c r="E4" s="139" t="str">
        <f>VLOOKUP($A4,'Diplomabestand individueel'!$A:$AC,E$1,FALSE)</f>
        <v>Turncentrum Waterland</v>
      </c>
      <c r="F4" s="15">
        <f>VLOOKUP($A4,'Alle namen en totalen'!B:M,11,FALSE)</f>
        <v>45.1</v>
      </c>
      <c r="G4" s="105">
        <f>RANK(F4,F$4:F$20)</f>
        <v>1</v>
      </c>
      <c r="H4" s="82">
        <f>VLOOKUP($A4,'Alle namen en totalen'!B:M,9,FALSE)</f>
        <v>45</v>
      </c>
      <c r="I4" s="105">
        <f>RANK(H4,H$4:H$20)</f>
        <v>2</v>
      </c>
      <c r="J4" s="83">
        <f>VLOOKUP($A4,'Alle namen en totalen'!B:M,7,FALSE)</f>
        <v>43.7</v>
      </c>
      <c r="K4" s="105">
        <f>RANK(J4,J$4:J$20)</f>
        <v>2</v>
      </c>
      <c r="L4" s="82"/>
      <c r="M4" s="142">
        <f>F4+H4+J4</f>
        <v>133.80000000000001</v>
      </c>
      <c r="N4" s="142"/>
      <c r="O4" s="136">
        <f>RANK(M4,M$4:M$20)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29">
        <v>305</v>
      </c>
      <c r="B5" t="str">
        <f>VLOOKUP($A5,'Diplomabestand individueel'!$A:$AC,B$1,FALSE)</f>
        <v>W2-B2</v>
      </c>
      <c r="C5" s="139" t="str">
        <f>VLOOKUP($A5,'Diplomabestand individueel'!$A:$AC,C$1,FALSE)</f>
        <v>Evie van Poppel</v>
      </c>
      <c r="D5" s="139" t="str">
        <f>VLOOKUP($A5,'Diplomabestand individueel'!$A:$AC,D$1,FALSE)</f>
        <v>Jeugd F</v>
      </c>
      <c r="E5" s="139" t="str">
        <f>VLOOKUP($A5,'Diplomabestand individueel'!$A:$AC,E$1,FALSE)</f>
        <v>Gymvereniging Swift</v>
      </c>
      <c r="F5" s="15">
        <f>VLOOKUP($A5,'Alle namen en totalen'!B:M,11,FALSE)</f>
        <v>44.65</v>
      </c>
      <c r="G5" s="105">
        <f>RANK(F5,F$4:F$20)</f>
        <v>2</v>
      </c>
      <c r="H5" s="82">
        <f>VLOOKUP($A5,'Alle namen en totalen'!B:M,9,FALSE)</f>
        <v>41.8</v>
      </c>
      <c r="I5" s="105">
        <f>RANK(H5,H$4:H$20)</f>
        <v>11</v>
      </c>
      <c r="J5" s="83">
        <f>VLOOKUP($A5,'Alle namen en totalen'!B:M,7,FALSE)</f>
        <v>44.05</v>
      </c>
      <c r="K5" s="105">
        <f>RANK(J5,J$4:J$20)</f>
        <v>1</v>
      </c>
      <c r="L5" s="82"/>
      <c r="M5" s="142">
        <f>F5+H5+J5</f>
        <v>130.5</v>
      </c>
      <c r="N5" s="142"/>
      <c r="O5" s="136">
        <f>RANK(M5,M$4:M$20)</f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29">
        <v>309</v>
      </c>
      <c r="B6" t="str">
        <f>VLOOKUP($A6,'Diplomabestand individueel'!$A:$AC,B$1,FALSE)</f>
        <v>W3-B2</v>
      </c>
      <c r="C6" s="139" t="str">
        <f>VLOOKUP($A6,'Diplomabestand individueel'!$A:$AC,C$1,FALSE)</f>
        <v>Ariane Mooijer</v>
      </c>
      <c r="D6" s="139" t="str">
        <f>VLOOKUP($A6,'Diplomabestand individueel'!$A:$AC,D$1,FALSE)</f>
        <v>Jeugd F</v>
      </c>
      <c r="E6" s="139" t="str">
        <f>VLOOKUP($A6,'Diplomabestand individueel'!$A:$AC,E$1,FALSE)</f>
        <v>Sint Mauritius</v>
      </c>
      <c r="F6" s="15">
        <f>VLOOKUP($A6,'Alle namen en totalen'!B:M,11,FALSE)</f>
        <v>42.25</v>
      </c>
      <c r="G6" s="105">
        <f>RANK(F6,F$4:F$20)</f>
        <v>9</v>
      </c>
      <c r="H6" s="82">
        <f>VLOOKUP($A6,'Alle namen en totalen'!B:M,9,FALSE)</f>
        <v>45.3</v>
      </c>
      <c r="I6" s="105">
        <f>RANK(H6,H$4:H$20)</f>
        <v>1</v>
      </c>
      <c r="J6" s="83">
        <f>VLOOKUP($A6,'Alle namen en totalen'!B:M,7,FALSE)</f>
        <v>42.7</v>
      </c>
      <c r="K6" s="105">
        <f>RANK(J6,J$4:J$20)</f>
        <v>5</v>
      </c>
      <c r="L6" s="82"/>
      <c r="M6" s="142">
        <f>F6+H6+J6</f>
        <v>130.25</v>
      </c>
      <c r="N6" s="142"/>
      <c r="O6" s="136">
        <f>RANK(M6,M$4:M$20)</f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29">
        <v>302</v>
      </c>
      <c r="B7" t="str">
        <f>VLOOKUP($A7,'Diplomabestand individueel'!$A:$AC,B$1,FALSE)</f>
        <v>W3-B2</v>
      </c>
      <c r="C7" s="139" t="str">
        <f>VLOOKUP($A7,'Diplomabestand individueel'!$A:$AC,C$1,FALSE)</f>
        <v>Sophie van Dam</v>
      </c>
      <c r="D7" s="139" t="str">
        <f>VLOOKUP($A7,'Diplomabestand individueel'!$A:$AC,D$1,FALSE)</f>
        <v>Jeugd F</v>
      </c>
      <c r="E7" s="139" t="str">
        <f>VLOOKUP($A7,'Diplomabestand individueel'!$A:$AC,E$1,FALSE)</f>
        <v>Jahn</v>
      </c>
      <c r="F7" s="15">
        <f>VLOOKUP($A7,'Alle namen en totalen'!B:M,11,FALSE)</f>
        <v>44.05</v>
      </c>
      <c r="G7" s="105">
        <f>RANK(F7,F$4:F$20)</f>
        <v>3</v>
      </c>
      <c r="H7" s="82">
        <f>VLOOKUP($A7,'Alle namen en totalen'!B:M,9,FALSE)</f>
        <v>42.85</v>
      </c>
      <c r="I7" s="105">
        <f>RANK(H7,H$4:H$20)</f>
        <v>5</v>
      </c>
      <c r="J7" s="83">
        <f>VLOOKUP($A7,'Alle namen en totalen'!B:M,7,FALSE)</f>
        <v>42.9</v>
      </c>
      <c r="K7" s="105">
        <f>RANK(J7,J$4:J$20)</f>
        <v>4</v>
      </c>
      <c r="L7" s="82"/>
      <c r="M7" s="142">
        <f>F7+H7+J7</f>
        <v>129.80000000000001</v>
      </c>
      <c r="N7" s="142"/>
      <c r="O7" s="136">
        <f>RANK(M7,M$4:M$20)</f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29">
        <v>301</v>
      </c>
      <c r="B8" t="str">
        <f>VLOOKUP($A8,'Diplomabestand individueel'!$A:$AC,B$1,FALSE)</f>
        <v>W3-B2</v>
      </c>
      <c r="C8" s="139" t="str">
        <f>VLOOKUP($A8,'Diplomabestand individueel'!$A:$AC,C$1,FALSE)</f>
        <v>Fenna Farafonow</v>
      </c>
      <c r="D8" s="139" t="str">
        <f>VLOOKUP($A8,'Diplomabestand individueel'!$A:$AC,D$1,FALSE)</f>
        <v>Jeugd F</v>
      </c>
      <c r="E8" s="139" t="str">
        <f>VLOOKUP($A8,'Diplomabestand individueel'!$A:$AC,E$1,FALSE)</f>
        <v>Jahn</v>
      </c>
      <c r="F8" s="15">
        <f>VLOOKUP($A8,'Alle namen en totalen'!B:M,11,FALSE)</f>
        <v>42.5</v>
      </c>
      <c r="G8" s="105">
        <f>RANK(F8,F$4:F$20)</f>
        <v>8</v>
      </c>
      <c r="H8" s="82">
        <f>VLOOKUP($A8,'Alle namen en totalen'!B:M,9,FALSE)</f>
        <v>42.15</v>
      </c>
      <c r="I8" s="105">
        <f>RANK(H8,H$4:H$20)</f>
        <v>9</v>
      </c>
      <c r="J8" s="83">
        <f>VLOOKUP($A8,'Alle namen en totalen'!B:M,7,FALSE)</f>
        <v>43.65</v>
      </c>
      <c r="K8" s="105">
        <f>RANK(J8,J$4:J$20)</f>
        <v>3</v>
      </c>
      <c r="L8" s="82"/>
      <c r="M8" s="142">
        <f>F8+H8+J8</f>
        <v>128.30000000000001</v>
      </c>
      <c r="N8" s="142"/>
      <c r="O8" s="136">
        <f>RANK(M8,M$4:M$20)</f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143">
        <v>312</v>
      </c>
      <c r="B9" t="str">
        <f>VLOOKUP($A9,'Diplomabestand individueel'!$A:$AC,B$1,FALSE)</f>
        <v>W3-B2</v>
      </c>
      <c r="C9" s="139" t="str">
        <f>VLOOKUP($A9,'Diplomabestand individueel'!$A:$AC,C$1,FALSE)</f>
        <v>Divainely Woerdings</v>
      </c>
      <c r="D9" s="139" t="str">
        <f>VLOOKUP($A9,'Diplomabestand individueel'!$A:$AC,D$1,FALSE)</f>
        <v>Jeugd F</v>
      </c>
      <c r="E9" s="139" t="str">
        <f>VLOOKUP($A9,'Diplomabestand individueel'!$A:$AC,E$1,FALSE)</f>
        <v>Turncademy</v>
      </c>
      <c r="F9" s="15">
        <f>VLOOKUP($A9,'Alle namen en totalen'!B:M,11,FALSE)</f>
        <v>42.85</v>
      </c>
      <c r="G9" s="105">
        <f>RANK(F9,F$4:F$20)</f>
        <v>6</v>
      </c>
      <c r="H9" s="82">
        <f>VLOOKUP($A9,'Alle namen en totalen'!B:M,9,FALSE)</f>
        <v>43.7</v>
      </c>
      <c r="I9" s="105">
        <f>RANK(H9,H$4:H$20)</f>
        <v>3</v>
      </c>
      <c r="J9" s="83">
        <f>VLOOKUP($A9,'Alle namen en totalen'!B:M,7,FALSE)</f>
        <v>41.6</v>
      </c>
      <c r="K9" s="105">
        <f>RANK(J9,J$4:J$20)</f>
        <v>9</v>
      </c>
      <c r="L9" s="82"/>
      <c r="M9" s="142">
        <f>F9+H9+J9</f>
        <v>128.15</v>
      </c>
      <c r="N9" s="142"/>
      <c r="O9" s="136">
        <f>RANK(M9,M$4:M$20)</f>
        <v>6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 s="29">
        <v>311</v>
      </c>
      <c r="B10" t="str">
        <f>VLOOKUP($A10,'Diplomabestand individueel'!$A:$AC,B$1,FALSE)</f>
        <v>W3-B2</v>
      </c>
      <c r="C10" s="139" t="str">
        <f>VLOOKUP($A10,'Diplomabestand individueel'!$A:$AC,C$1,FALSE)</f>
        <v>Emma Rijs</v>
      </c>
      <c r="D10" s="139" t="str">
        <f>VLOOKUP($A10,'Diplomabestand individueel'!$A:$AC,D$1,FALSE)</f>
        <v>Jeugd F</v>
      </c>
      <c r="E10" s="139" t="str">
        <f>VLOOKUP($A10,'Diplomabestand individueel'!$A:$AC,E$1,FALSE)</f>
        <v>Turncademy</v>
      </c>
      <c r="F10" s="15">
        <f>VLOOKUP($A10,'Alle namen en totalen'!B:M,11,FALSE)</f>
        <v>42.8</v>
      </c>
      <c r="G10" s="105">
        <f>RANK(F10,F$4:F$20)</f>
        <v>7</v>
      </c>
      <c r="H10" s="82">
        <f>VLOOKUP($A10,'Alle namen en totalen'!B:M,9,FALSE)</f>
        <v>42.5</v>
      </c>
      <c r="I10" s="105">
        <f>RANK(H10,H$4:H$20)</f>
        <v>7</v>
      </c>
      <c r="J10" s="83">
        <f>VLOOKUP($A10,'Alle namen en totalen'!B:M,7,FALSE)</f>
        <v>42.7</v>
      </c>
      <c r="K10" s="105">
        <f>RANK(J10,J$4:J$20)</f>
        <v>5</v>
      </c>
      <c r="L10" s="82"/>
      <c r="M10" s="142">
        <f>F10+H10+J10</f>
        <v>128</v>
      </c>
      <c r="N10" s="142"/>
      <c r="O10" s="136">
        <f>RANK(M10,M$4:M$20)</f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 s="29">
        <v>304</v>
      </c>
      <c r="B11" t="str">
        <f>VLOOKUP($A11,'Diplomabestand individueel'!$A:$AC,B$1,FALSE)</f>
        <v>W2-B2</v>
      </c>
      <c r="C11" s="139" t="str">
        <f>VLOOKUP($A11,'Diplomabestand individueel'!$A:$AC,C$1,FALSE)</f>
        <v>Amélie Hogervorst</v>
      </c>
      <c r="D11" s="139" t="str">
        <f>VLOOKUP($A11,'Diplomabestand individueel'!$A:$AC,D$1,FALSE)</f>
        <v>Jeugd F</v>
      </c>
      <c r="E11" s="139" t="str">
        <f>VLOOKUP($A11,'Diplomabestand individueel'!$A:$AC,E$1,FALSE)</f>
        <v>Gymvereniging Swift</v>
      </c>
      <c r="F11" s="15">
        <f>VLOOKUP($A11,'Alle namen en totalen'!B:M,11,FALSE)</f>
        <v>43.2</v>
      </c>
      <c r="G11" s="105">
        <f>RANK(F11,F$4:F$20)</f>
        <v>5</v>
      </c>
      <c r="H11" s="82">
        <f>VLOOKUP($A11,'Alle namen en totalen'!B:M,9,FALSE)</f>
        <v>41.35</v>
      </c>
      <c r="I11" s="105">
        <f>RANK(H11,H$4:H$20)</f>
        <v>13</v>
      </c>
      <c r="J11" s="83">
        <f>VLOOKUP($A11,'Alle namen en totalen'!B:M,7,FALSE)</f>
        <v>42.45</v>
      </c>
      <c r="K11" s="105">
        <f>RANK(J11,J$4:J$20)</f>
        <v>7</v>
      </c>
      <c r="L11" s="82"/>
      <c r="M11" s="142">
        <f>F11+H11+J11</f>
        <v>127.00000000000001</v>
      </c>
      <c r="N11" s="142"/>
      <c r="O11" s="136">
        <f>RANK(M11,M$4:M$20)</f>
        <v>8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 s="29">
        <v>300</v>
      </c>
      <c r="B12" t="str">
        <f>VLOOKUP($A12,'Diplomabestand individueel'!$A:$AC,B$1,FALSE)</f>
        <v>W3-B2</v>
      </c>
      <c r="C12" s="139" t="str">
        <f>VLOOKUP($A12,'Diplomabestand individueel'!$A:$AC,C$1,FALSE)</f>
        <v>Yuna van den Berg</v>
      </c>
      <c r="D12" s="139" t="str">
        <f>VLOOKUP($A12,'Diplomabestand individueel'!$A:$AC,D$1,FALSE)</f>
        <v>Jeugd F</v>
      </c>
      <c r="E12" s="139" t="str">
        <f>VLOOKUP($A12,'Diplomabestand individueel'!$A:$AC,E$1,FALSE)</f>
        <v>DEV</v>
      </c>
      <c r="F12" s="15">
        <f>VLOOKUP($A12,'Alle namen en totalen'!B:M,11,FALSE)</f>
        <v>42.25</v>
      </c>
      <c r="G12" s="105">
        <f>RANK(F12,F$4:F$20)</f>
        <v>9</v>
      </c>
      <c r="H12" s="82">
        <f>VLOOKUP($A12,'Alle namen en totalen'!B:M,9,FALSE)</f>
        <v>42.65</v>
      </c>
      <c r="I12" s="105">
        <f>RANK(H12,H$4:H$20)</f>
        <v>6</v>
      </c>
      <c r="J12" s="83">
        <f>VLOOKUP($A12,'Alle namen en totalen'!B:M,7,FALSE)</f>
        <v>40.65</v>
      </c>
      <c r="K12" s="105">
        <f>RANK(J12,J$4:J$20)</f>
        <v>11</v>
      </c>
      <c r="L12" s="82"/>
      <c r="M12" s="142">
        <f>F12+H12+J12</f>
        <v>125.55000000000001</v>
      </c>
      <c r="N12" s="142"/>
      <c r="O12" s="136">
        <f>RANK(M12,M$4:M$20)</f>
        <v>9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 s="29">
        <v>306</v>
      </c>
      <c r="B13" t="str">
        <f>VLOOKUP($A13,'Diplomabestand individueel'!$A:$AC,B$1,FALSE)</f>
        <v>W3-B2</v>
      </c>
      <c r="C13" s="139" t="str">
        <f>VLOOKUP($A13,'Diplomabestand individueel'!$A:$AC,C$1,FALSE)</f>
        <v>Nadia Binsma</v>
      </c>
      <c r="D13" s="139" t="str">
        <f>VLOOKUP($A13,'Diplomabestand individueel'!$A:$AC,D$1,FALSE)</f>
        <v>Jeugd F</v>
      </c>
      <c r="E13" s="139" t="str">
        <f>VLOOKUP($A13,'Diplomabestand individueel'!$A:$AC,E$1,FALSE)</f>
        <v>Sint Mauritius</v>
      </c>
      <c r="F13" s="15">
        <f>VLOOKUP($A13,'Alle namen en totalen'!B:M,11,FALSE)</f>
        <v>42.15</v>
      </c>
      <c r="G13" s="105">
        <f>RANK(F13,F$4:F$20)</f>
        <v>11</v>
      </c>
      <c r="H13" s="82">
        <f>VLOOKUP($A13,'Alle namen en totalen'!B:M,9,FALSE)</f>
        <v>40</v>
      </c>
      <c r="I13" s="105">
        <f>RANK(H13,H$4:H$20)</f>
        <v>14</v>
      </c>
      <c r="J13" s="83">
        <f>VLOOKUP($A13,'Alle namen en totalen'!B:M,7,FALSE)</f>
        <v>41.95</v>
      </c>
      <c r="K13" s="105">
        <f>RANK(J13,J$4:J$20)</f>
        <v>8</v>
      </c>
      <c r="L13" s="82"/>
      <c r="M13" s="142">
        <f>F13+H13+J13</f>
        <v>124.10000000000001</v>
      </c>
      <c r="N13" s="142"/>
      <c r="O13" s="136">
        <f>RANK(M13,M$4:M$20)</f>
        <v>10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29">
        <v>303</v>
      </c>
      <c r="B14" t="str">
        <f>VLOOKUP($A14,'Diplomabestand individueel'!$A:$AC,B$1,FALSE)</f>
        <v>W2-B2</v>
      </c>
      <c r="C14" s="139" t="str">
        <f>VLOOKUP($A14,'Diplomabestand individueel'!$A:$AC,C$1,FALSE)</f>
        <v>Lizz van Hooff</v>
      </c>
      <c r="D14" s="139" t="str">
        <f>VLOOKUP($A14,'Diplomabestand individueel'!$A:$AC,D$1,FALSE)</f>
        <v>Jeugd F</v>
      </c>
      <c r="E14" s="139" t="str">
        <f>VLOOKUP($A14,'Diplomabestand individueel'!$A:$AC,E$1,FALSE)</f>
        <v>Gymvereniging Swift</v>
      </c>
      <c r="F14" s="15">
        <f>VLOOKUP($A14,'Alle namen en totalen'!B:M,11,FALSE)</f>
        <v>41.9</v>
      </c>
      <c r="G14" s="105">
        <f>RANK(F14,F$4:F$20)</f>
        <v>12</v>
      </c>
      <c r="H14" s="82">
        <f>VLOOKUP($A14,'Alle namen en totalen'!B:M,9,FALSE)</f>
        <v>38.35</v>
      </c>
      <c r="I14" s="105">
        <f>RANK(H14,H$4:H$20)</f>
        <v>16</v>
      </c>
      <c r="J14" s="83">
        <f>VLOOKUP($A14,'Alle namen en totalen'!B:M,7,FALSE)</f>
        <v>40.75</v>
      </c>
      <c r="K14" s="105">
        <f>RANK(J14,J$4:J$20)</f>
        <v>10</v>
      </c>
      <c r="L14" s="82"/>
      <c r="M14" s="142">
        <f>F14+H14+J14</f>
        <v>121</v>
      </c>
      <c r="N14" s="142"/>
      <c r="O14" s="136">
        <f>RANK(M14,M$4:M$20)</f>
        <v>11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29">
        <v>308</v>
      </c>
      <c r="B15" t="str">
        <f>VLOOKUP($A15,'Diplomabestand individueel'!$A:$AC,B$1,FALSE)</f>
        <v>W3-B2</v>
      </c>
      <c r="C15" s="139" t="str">
        <f>VLOOKUP($A15,'Diplomabestand individueel'!$A:$AC,C$1,FALSE)</f>
        <v>Sara De Waart</v>
      </c>
      <c r="D15" s="139" t="str">
        <f>VLOOKUP($A15,'Diplomabestand individueel'!$A:$AC,D$1,FALSE)</f>
        <v>Jeugd F</v>
      </c>
      <c r="E15" s="139" t="str">
        <f>VLOOKUP($A15,'Diplomabestand individueel'!$A:$AC,E$1,FALSE)</f>
        <v>Sint Mauritius</v>
      </c>
      <c r="F15" s="15">
        <f>VLOOKUP($A15,'Alle namen en totalen'!B:M,11,FALSE)</f>
        <v>39</v>
      </c>
      <c r="G15" s="105">
        <f>RANK(F15,F$4:F$20)</f>
        <v>15</v>
      </c>
      <c r="H15" s="82">
        <f>VLOOKUP($A15,'Alle namen en totalen'!B:M,9,FALSE)</f>
        <v>42.4</v>
      </c>
      <c r="I15" s="105">
        <f>RANK(H15,H$4:H$20)</f>
        <v>8</v>
      </c>
      <c r="J15" s="83">
        <f>VLOOKUP($A15,'Alle namen en totalen'!B:M,7,FALSE)</f>
        <v>39.15</v>
      </c>
      <c r="K15" s="105">
        <f>RANK(J15,J$4:J$20)</f>
        <v>13</v>
      </c>
      <c r="L15" s="82"/>
      <c r="M15" s="142">
        <f>F15+H15+J15</f>
        <v>120.55000000000001</v>
      </c>
      <c r="N15" s="142"/>
      <c r="O15" s="136">
        <f>RANK(M15,M$4:M$20)</f>
        <v>12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29">
        <v>315</v>
      </c>
      <c r="B16" t="str">
        <f>VLOOKUP($A16,'Diplomabestand individueel'!$A:$AC,B$1,FALSE)</f>
        <v>W3-B2</v>
      </c>
      <c r="C16" s="139" t="str">
        <f>VLOOKUP($A16,'Diplomabestand individueel'!$A:$AC,C$1,FALSE)</f>
        <v>Saar Betlem</v>
      </c>
      <c r="D16" s="139" t="str">
        <f>VLOOKUP($A16,'Diplomabestand individueel'!$A:$AC,D$1,FALSE)</f>
        <v>Jeugd F</v>
      </c>
      <c r="E16" s="139" t="str">
        <f>VLOOKUP($A16,'Diplomabestand individueel'!$A:$AC,E$1,FALSE)</f>
        <v>Turncentrum Waterland</v>
      </c>
      <c r="F16" s="15">
        <f>VLOOKUP($A16,'Alle namen en totalen'!B:M,11,FALSE)</f>
        <v>37</v>
      </c>
      <c r="G16" s="105">
        <f>RANK(F16,F$4:F$20)</f>
        <v>16</v>
      </c>
      <c r="H16" s="82">
        <f>VLOOKUP($A16,'Alle namen en totalen'!B:M,9,FALSE)</f>
        <v>41.7</v>
      </c>
      <c r="I16" s="105">
        <f>RANK(H16,H$4:H$20)</f>
        <v>12</v>
      </c>
      <c r="J16" s="83">
        <f>VLOOKUP($A16,'Alle namen en totalen'!B:M,7,FALSE)</f>
        <v>39.450000000000003</v>
      </c>
      <c r="K16" s="105">
        <f>RANK(J16,J$4:J$20)</f>
        <v>12</v>
      </c>
      <c r="L16" s="82"/>
      <c r="M16" s="142">
        <f>F16+H16+J16</f>
        <v>118.15</v>
      </c>
      <c r="N16" s="142"/>
      <c r="O16" s="136">
        <f>RANK(M16,M$4:M$20)</f>
        <v>13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 s="29">
        <v>307</v>
      </c>
      <c r="B17" t="str">
        <f>VLOOKUP($A17,'Diplomabestand individueel'!$A:$AC,B$1,FALSE)</f>
        <v>W3-B2</v>
      </c>
      <c r="C17" s="139" t="str">
        <f>VLOOKUP($A17,'Diplomabestand individueel'!$A:$AC,C$1,FALSE)</f>
        <v>Yzaira Visser</v>
      </c>
      <c r="D17" s="139" t="str">
        <f>VLOOKUP($A17,'Diplomabestand individueel'!$A:$AC,D$1,FALSE)</f>
        <v>Jeugd F</v>
      </c>
      <c r="E17" s="139" t="str">
        <f>VLOOKUP($A17,'Diplomabestand individueel'!$A:$AC,E$1,FALSE)</f>
        <v>Sint Mauritius</v>
      </c>
      <c r="F17" s="15">
        <f>VLOOKUP($A17,'Alle namen en totalen'!B:M,11,FALSE)</f>
        <v>41.3</v>
      </c>
      <c r="G17" s="105">
        <f>RANK(F17,F$4:F$20)</f>
        <v>13</v>
      </c>
      <c r="H17" s="82">
        <f>VLOOKUP($A17,'Alle namen en totalen'!B:M,9,FALSE)</f>
        <v>41.95</v>
      </c>
      <c r="I17" s="105">
        <f>RANK(H17,H$4:H$20)</f>
        <v>10</v>
      </c>
      <c r="J17" s="83">
        <f>VLOOKUP($A17,'Alle namen en totalen'!B:M,7,FALSE)</f>
        <v>30.55</v>
      </c>
      <c r="K17" s="105">
        <f>RANK(J17,J$4:J$20)</f>
        <v>14</v>
      </c>
      <c r="L17" s="82"/>
      <c r="M17" s="142">
        <f>F17+H17+J17</f>
        <v>113.8</v>
      </c>
      <c r="N17" s="142"/>
      <c r="O17" s="136">
        <f>RANK(M17,M$4:M$20)</f>
        <v>14</v>
      </c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 s="29">
        <v>313</v>
      </c>
      <c r="B18" t="str">
        <f>VLOOKUP($A18,'Diplomabestand individueel'!$A:$AC,B$1,FALSE)</f>
        <v>W3-B2</v>
      </c>
      <c r="C18" s="139" t="str">
        <f>VLOOKUP($A18,'Diplomabestand individueel'!$A:$AC,C$1,FALSE)</f>
        <v>Gi-Angely Valmont</v>
      </c>
      <c r="D18" s="139" t="str">
        <f>VLOOKUP($A18,'Diplomabestand individueel'!$A:$AC,D$1,FALSE)</f>
        <v>Jeugd F</v>
      </c>
      <c r="E18" s="139" t="str">
        <f>VLOOKUP($A18,'Diplomabestand individueel'!$A:$AC,E$1,FALSE)</f>
        <v>Turncentrum Waterland</v>
      </c>
      <c r="F18" s="15">
        <f>VLOOKUP($A18,'Alle namen en totalen'!B:M,11,FALSE)</f>
        <v>41.1</v>
      </c>
      <c r="G18" s="105">
        <f>RANK(F18,F$4:F$20)</f>
        <v>14</v>
      </c>
      <c r="H18" s="82">
        <f>VLOOKUP($A18,'Alle namen en totalen'!B:M,9,FALSE)</f>
        <v>38.9</v>
      </c>
      <c r="I18" s="105">
        <f>RANK(H18,H$4:H$20)</f>
        <v>15</v>
      </c>
      <c r="J18" s="83">
        <f>VLOOKUP($A18,'Alle namen en totalen'!B:M,7,FALSE)</f>
        <v>19.75</v>
      </c>
      <c r="K18" s="105">
        <f>RANK(J18,J$4:J$20)</f>
        <v>15</v>
      </c>
      <c r="L18" s="82"/>
      <c r="M18" s="142">
        <f>F18+H18+J18</f>
        <v>99.75</v>
      </c>
      <c r="N18" s="142"/>
      <c r="O18" s="136">
        <f>RANK(M18,M$4:M$20)</f>
        <v>15</v>
      </c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 s="155">
        <v>310</v>
      </c>
      <c r="B19" t="str">
        <f>VLOOKUP($A19,'Diplomabestand individueel'!$A:$AC,B$1,FALSE)</f>
        <v>W3-B2</v>
      </c>
      <c r="C19" s="139" t="str">
        <f>VLOOKUP($A19,'Diplomabestand individueel'!$A:$AC,C$1,FALSE)</f>
        <v>Emily Zwarthoed</v>
      </c>
      <c r="D19" s="139" t="str">
        <f>VLOOKUP($A19,'Diplomabestand individueel'!$A:$AC,D$1,FALSE)</f>
        <v>Jeugd F</v>
      </c>
      <c r="E19" s="139" t="str">
        <f>VLOOKUP($A19,'Diplomabestand individueel'!$A:$AC,E$1,FALSE)</f>
        <v>Sint Mauritius</v>
      </c>
      <c r="F19" s="15">
        <f>VLOOKUP($A19,'Alle namen en totalen'!B:M,11,FALSE)</f>
        <v>43.75</v>
      </c>
      <c r="G19" s="105">
        <f>RANK(F19,F$4:F$20)</f>
        <v>4</v>
      </c>
      <c r="H19" s="82">
        <f>VLOOKUP($A19,'Alle namen en totalen'!B:M,9,FALSE)</f>
        <v>43.7</v>
      </c>
      <c r="I19" s="105">
        <f>RANK(H19,H$4:H$20)</f>
        <v>3</v>
      </c>
      <c r="J19" s="83">
        <f>VLOOKUP($A19,'Alle namen en totalen'!B:M,7,FALSE)</f>
        <v>0</v>
      </c>
      <c r="K19" s="105">
        <f>RANK(J19,J$4:J$20)</f>
        <v>16</v>
      </c>
      <c r="L19" s="82"/>
      <c r="M19" s="142">
        <f>F19+H19+J19</f>
        <v>87.45</v>
      </c>
      <c r="N19" s="142"/>
      <c r="O19" s="136">
        <f>RANK(M19,M$4:M$20)</f>
        <v>16</v>
      </c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 s="143"/>
      <c r="B20"/>
      <c r="F20" s="15"/>
      <c r="G20" s="105"/>
      <c r="H20" s="82"/>
      <c r="I20" s="105"/>
      <c r="J20" s="83"/>
      <c r="K20" s="105"/>
      <c r="L20" s="82"/>
      <c r="M20" s="142"/>
      <c r="N20" s="142"/>
      <c r="O20" s="136"/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33"/>
    </row>
    <row r="21" spans="1:27" x14ac:dyDescent="0.3">
      <c r="F21" s="42"/>
      <c r="G21" s="39"/>
      <c r="H21" s="84"/>
      <c r="I21" s="84"/>
      <c r="J21" s="85"/>
      <c r="K21" s="84"/>
      <c r="L21" s="86"/>
      <c r="M21" s="84"/>
      <c r="N21" s="84"/>
      <c r="O21" s="84"/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33"/>
    </row>
    <row r="22" spans="1:27" x14ac:dyDescent="0.3">
      <c r="F22" s="42"/>
      <c r="G22" s="39"/>
      <c r="H22" s="84"/>
      <c r="I22" s="84"/>
      <c r="J22" s="85"/>
      <c r="K22" s="84"/>
      <c r="L22" s="86"/>
      <c r="M22" s="84"/>
      <c r="N22" s="84"/>
      <c r="O22" s="84"/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33"/>
    </row>
    <row r="23" spans="1:27" x14ac:dyDescent="0.3">
      <c r="F23" s="42"/>
      <c r="G23" s="39"/>
      <c r="H23" s="84"/>
      <c r="I23" s="84"/>
      <c r="J23" s="85"/>
      <c r="K23" s="84"/>
      <c r="L23" s="86"/>
      <c r="M23" s="84"/>
      <c r="N23" s="84"/>
      <c r="O23" s="84"/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33"/>
    </row>
    <row r="24" spans="1:27" x14ac:dyDescent="0.3">
      <c r="A24" s="33"/>
      <c r="B24" s="33"/>
      <c r="C24" s="141"/>
      <c r="D24" s="141"/>
      <c r="E24" s="141"/>
      <c r="F24" s="34"/>
      <c r="G24" s="35"/>
      <c r="H24" s="88"/>
      <c r="I24" s="88"/>
      <c r="J24" s="89"/>
      <c r="K24" s="88"/>
      <c r="L24" s="90"/>
      <c r="M24" s="88"/>
      <c r="N24" s="88"/>
      <c r="O24" s="88"/>
      <c r="P24" s="90"/>
      <c r="Q24" s="33"/>
      <c r="R24" s="88"/>
      <c r="S24" s="88"/>
      <c r="T24" s="88"/>
      <c r="U24" s="90"/>
      <c r="V24" s="33"/>
      <c r="W24" s="88"/>
      <c r="X24" s="88"/>
      <c r="Y24" s="91"/>
      <c r="Z24" s="90"/>
      <c r="AA24" s="33"/>
    </row>
    <row r="25" spans="1:27" x14ac:dyDescent="0.3">
      <c r="A25" s="33"/>
      <c r="B25" s="33"/>
      <c r="C25" s="141"/>
      <c r="D25" s="141"/>
      <c r="E25" s="141"/>
      <c r="F25" s="34"/>
      <c r="G25" s="35"/>
      <c r="H25" s="88"/>
      <c r="I25" s="88"/>
      <c r="J25" s="89"/>
      <c r="K25" s="88"/>
      <c r="L25" s="90"/>
      <c r="M25" s="88"/>
      <c r="N25" s="88"/>
      <c r="O25" s="88"/>
      <c r="P25" s="90"/>
      <c r="Q25" s="33"/>
      <c r="R25" s="88"/>
      <c r="S25" s="88"/>
      <c r="T25" s="88"/>
      <c r="U25" s="90"/>
      <c r="V25" s="33"/>
      <c r="W25" s="88"/>
      <c r="X25" s="88"/>
      <c r="Y25" s="91"/>
      <c r="Z25" s="90"/>
      <c r="AA25" s="33"/>
    </row>
    <row r="26" spans="1:27" x14ac:dyDescent="0.3">
      <c r="A26" s="33"/>
      <c r="B26" s="33"/>
      <c r="C26" s="141"/>
      <c r="D26" s="141"/>
      <c r="E26" s="141"/>
      <c r="F26" s="34"/>
      <c r="G26" s="35"/>
      <c r="H26" s="88"/>
      <c r="I26" s="88"/>
      <c r="J26" s="89"/>
      <c r="K26" s="88"/>
      <c r="L26" s="90"/>
      <c r="M26" s="88"/>
      <c r="N26" s="88"/>
      <c r="O26" s="88"/>
      <c r="P26" s="90"/>
      <c r="Q26" s="33"/>
      <c r="R26" s="88"/>
      <c r="S26" s="88"/>
      <c r="T26" s="88"/>
      <c r="U26" s="90"/>
      <c r="V26" s="33"/>
      <c r="W26" s="88"/>
      <c r="X26" s="88"/>
      <c r="Y26" s="91"/>
      <c r="Z26" s="90"/>
      <c r="AA26" s="33"/>
    </row>
    <row r="27" spans="1:27" x14ac:dyDescent="0.3">
      <c r="A27" s="33"/>
      <c r="B27" s="33"/>
      <c r="C27" s="141"/>
      <c r="D27" s="141"/>
      <c r="E27" s="141"/>
      <c r="F27" s="34"/>
      <c r="G27" s="35"/>
      <c r="H27" s="88"/>
      <c r="I27" s="88"/>
      <c r="J27" s="89"/>
      <c r="K27" s="88"/>
      <c r="L27" s="90"/>
      <c r="M27" s="88"/>
      <c r="N27" s="88"/>
      <c r="O27" s="88"/>
      <c r="P27" s="90"/>
      <c r="Q27" s="33"/>
      <c r="R27" s="88"/>
      <c r="S27" s="88"/>
      <c r="T27" s="88"/>
      <c r="U27" s="90"/>
      <c r="V27" s="33"/>
      <c r="W27" s="88"/>
      <c r="X27" s="88"/>
      <c r="Y27" s="91"/>
      <c r="Z27" s="90"/>
      <c r="AA27" s="33"/>
    </row>
    <row r="28" spans="1:27" x14ac:dyDescent="0.3">
      <c r="A28" s="33"/>
      <c r="B28" s="33"/>
      <c r="C28" s="141"/>
      <c r="D28" s="141"/>
      <c r="E28" s="141"/>
      <c r="F28" s="34"/>
      <c r="G28" s="35"/>
      <c r="H28" s="88"/>
      <c r="I28" s="88"/>
      <c r="J28" s="89"/>
      <c r="K28" s="88"/>
      <c r="L28" s="90"/>
      <c r="M28" s="88"/>
      <c r="N28" s="88"/>
      <c r="O28" s="88"/>
      <c r="P28" s="90"/>
      <c r="Q28" s="33"/>
      <c r="R28" s="88"/>
      <c r="S28" s="88"/>
      <c r="T28" s="88"/>
      <c r="U28" s="90"/>
      <c r="V28" s="33"/>
      <c r="W28" s="88"/>
      <c r="X28" s="88"/>
      <c r="Y28" s="91"/>
      <c r="Z28" s="90"/>
      <c r="AA28" s="33"/>
    </row>
    <row r="29" spans="1:27" x14ac:dyDescent="0.3">
      <c r="A29" s="33"/>
      <c r="B29" s="33"/>
      <c r="C29" s="141"/>
      <c r="D29" s="141"/>
      <c r="E29" s="141"/>
      <c r="F29" s="34"/>
      <c r="G29" s="35"/>
      <c r="H29" s="88"/>
      <c r="I29" s="88"/>
      <c r="J29" s="89"/>
      <c r="K29" s="88"/>
      <c r="L29" s="90"/>
      <c r="M29" s="88"/>
      <c r="N29" s="88"/>
      <c r="O29" s="88"/>
      <c r="P29" s="90"/>
      <c r="Q29" s="33"/>
      <c r="R29" s="88"/>
      <c r="S29" s="88"/>
      <c r="T29" s="88"/>
      <c r="U29" s="90"/>
      <c r="V29" s="33"/>
      <c r="W29" s="88"/>
      <c r="X29" s="88"/>
      <c r="Y29" s="91"/>
      <c r="Z29" s="90"/>
      <c r="AA29" s="33"/>
    </row>
    <row r="30" spans="1:27" x14ac:dyDescent="0.3">
      <c r="A30" s="33"/>
      <c r="B30" s="33"/>
      <c r="C30" s="141"/>
      <c r="D30" s="141"/>
      <c r="E30" s="141"/>
      <c r="F30" s="34"/>
      <c r="G30" s="35"/>
      <c r="H30" s="88"/>
      <c r="I30" s="88"/>
      <c r="J30" s="89"/>
      <c r="K30" s="88"/>
      <c r="L30" s="90"/>
      <c r="M30" s="88"/>
      <c r="N30" s="88"/>
      <c r="O30" s="88"/>
      <c r="P30" s="90"/>
      <c r="Q30" s="33"/>
      <c r="R30" s="88"/>
      <c r="S30" s="88"/>
      <c r="T30" s="88"/>
      <c r="U30" s="90"/>
      <c r="V30" s="33"/>
      <c r="W30" s="88"/>
      <c r="X30" s="88"/>
      <c r="Y30" s="91"/>
      <c r="Z30" s="90"/>
      <c r="AA30" s="33"/>
    </row>
    <row r="31" spans="1:27" x14ac:dyDescent="0.3">
      <c r="A31" s="33"/>
      <c r="B31" s="33"/>
      <c r="C31" s="141"/>
      <c r="D31" s="141"/>
      <c r="E31" s="141"/>
      <c r="F31" s="34"/>
      <c r="G31" s="35"/>
      <c r="H31" s="88"/>
      <c r="I31" s="88"/>
      <c r="J31" s="89"/>
      <c r="K31" s="88"/>
      <c r="L31" s="90"/>
      <c r="M31" s="88"/>
      <c r="N31" s="88"/>
      <c r="O31" s="88"/>
      <c r="P31" s="90"/>
      <c r="Q31" s="33"/>
      <c r="R31" s="88"/>
      <c r="S31" s="88"/>
      <c r="T31" s="88"/>
      <c r="U31" s="90"/>
      <c r="V31" s="33"/>
      <c r="W31" s="88"/>
      <c r="X31" s="88"/>
      <c r="Y31" s="91"/>
      <c r="Z31" s="90"/>
      <c r="AA31" s="33"/>
    </row>
    <row r="32" spans="1:27" x14ac:dyDescent="0.3">
      <c r="A32" s="33"/>
      <c r="B32" s="33"/>
      <c r="C32" s="141"/>
      <c r="D32" s="141"/>
      <c r="E32" s="141"/>
      <c r="F32" s="34"/>
      <c r="G32" s="35"/>
      <c r="H32" s="88"/>
      <c r="I32" s="88"/>
      <c r="J32" s="89"/>
      <c r="K32" s="88"/>
      <c r="L32" s="90"/>
      <c r="M32" s="88"/>
      <c r="N32" s="88"/>
      <c r="O32" s="88"/>
      <c r="P32" s="90"/>
      <c r="Q32" s="33"/>
      <c r="R32" s="88"/>
      <c r="S32" s="88"/>
      <c r="T32" s="88"/>
      <c r="U32" s="90"/>
      <c r="V32" s="33"/>
      <c r="W32" s="88"/>
      <c r="X32" s="88"/>
      <c r="Y32" s="91"/>
      <c r="Z32" s="90"/>
      <c r="AA32" s="33"/>
    </row>
    <row r="33" spans="1:27" x14ac:dyDescent="0.3">
      <c r="A33" s="33"/>
      <c r="B33" s="33"/>
      <c r="C33" s="141"/>
      <c r="D33" s="141"/>
      <c r="E33" s="141"/>
      <c r="F33" s="34"/>
      <c r="G33" s="35"/>
      <c r="H33" s="88"/>
      <c r="I33" s="88"/>
      <c r="J33" s="89"/>
      <c r="K33" s="88"/>
      <c r="L33" s="90"/>
      <c r="M33" s="88"/>
      <c r="N33" s="88"/>
      <c r="O33" s="88"/>
      <c r="P33" s="90"/>
      <c r="Q33" s="33"/>
      <c r="R33" s="88"/>
      <c r="S33" s="88"/>
      <c r="T33" s="88"/>
      <c r="U33" s="90"/>
      <c r="V33" s="33"/>
      <c r="W33" s="88"/>
      <c r="X33" s="88"/>
      <c r="Y33" s="91"/>
      <c r="Z33" s="90"/>
      <c r="AA33" s="33"/>
    </row>
    <row r="34" spans="1:27" x14ac:dyDescent="0.3">
      <c r="A34" s="33"/>
      <c r="B34" s="33"/>
      <c r="C34" s="141"/>
      <c r="D34" s="141"/>
      <c r="E34" s="141"/>
      <c r="F34" s="34"/>
      <c r="G34" s="35"/>
      <c r="H34" s="88"/>
      <c r="I34" s="88"/>
      <c r="J34" s="89"/>
      <c r="K34" s="88"/>
      <c r="L34" s="90"/>
      <c r="M34" s="88"/>
      <c r="N34" s="88"/>
      <c r="O34" s="88"/>
      <c r="P34" s="90"/>
      <c r="Q34" s="33"/>
      <c r="R34" s="88"/>
      <c r="S34" s="88"/>
      <c r="T34" s="88"/>
      <c r="U34" s="90"/>
      <c r="V34" s="33"/>
      <c r="W34" s="88"/>
      <c r="X34" s="88"/>
      <c r="Y34" s="91"/>
      <c r="Z34" s="90"/>
      <c r="AA34" s="33"/>
    </row>
    <row r="35" spans="1:27" x14ac:dyDescent="0.3">
      <c r="A35" s="33"/>
      <c r="B35" s="33"/>
      <c r="C35" s="141"/>
      <c r="D35" s="141"/>
      <c r="E35" s="141"/>
      <c r="F35" s="34"/>
      <c r="G35" s="35"/>
      <c r="H35" s="88"/>
      <c r="I35" s="88"/>
      <c r="J35" s="89"/>
      <c r="K35" s="88"/>
      <c r="L35" s="90"/>
      <c r="M35" s="88"/>
      <c r="N35" s="88"/>
      <c r="O35" s="88"/>
      <c r="P35" s="90"/>
      <c r="Q35" s="33"/>
      <c r="R35" s="88"/>
      <c r="S35" s="88"/>
      <c r="T35" s="88"/>
      <c r="U35" s="90"/>
      <c r="V35" s="33"/>
      <c r="W35" s="88"/>
      <c r="X35" s="88"/>
      <c r="Y35" s="91"/>
      <c r="Z35" s="90"/>
      <c r="AA35" s="33"/>
    </row>
    <row r="36" spans="1:27" x14ac:dyDescent="0.3">
      <c r="A36" s="33"/>
      <c r="B36" s="33"/>
      <c r="C36" s="141"/>
      <c r="D36" s="141"/>
      <c r="E36" s="141"/>
      <c r="F36" s="34"/>
      <c r="G36" s="35"/>
      <c r="H36" s="88"/>
      <c r="I36" s="88"/>
      <c r="J36" s="89"/>
      <c r="K36" s="88"/>
      <c r="L36" s="90"/>
      <c r="M36" s="88"/>
      <c r="N36" s="88"/>
      <c r="O36" s="88"/>
      <c r="P36" s="90"/>
      <c r="Q36" s="33"/>
      <c r="R36" s="88"/>
      <c r="S36" s="88"/>
      <c r="T36" s="88"/>
      <c r="U36" s="90"/>
      <c r="V36" s="33"/>
      <c r="W36" s="88"/>
      <c r="X36" s="88"/>
      <c r="Y36" s="91"/>
      <c r="Z36" s="90"/>
      <c r="AA36" s="33"/>
    </row>
    <row r="37" spans="1:27" x14ac:dyDescent="0.3">
      <c r="A37" s="33"/>
      <c r="B37" s="33"/>
      <c r="C37" s="141"/>
      <c r="D37" s="141"/>
      <c r="E37" s="141"/>
      <c r="F37" s="34"/>
      <c r="G37" s="35"/>
      <c r="H37" s="88"/>
      <c r="I37" s="88"/>
      <c r="J37" s="89"/>
      <c r="K37" s="88"/>
      <c r="L37" s="90"/>
      <c r="M37" s="88"/>
      <c r="N37" s="88"/>
      <c r="O37" s="88"/>
      <c r="P37" s="90"/>
      <c r="Q37" s="33"/>
      <c r="R37" s="88"/>
      <c r="S37" s="88"/>
      <c r="T37" s="88"/>
      <c r="U37" s="90"/>
      <c r="V37" s="33"/>
      <c r="W37" s="88"/>
      <c r="X37" s="88"/>
      <c r="Y37" s="91"/>
      <c r="Z37" s="90"/>
      <c r="AA37" s="33"/>
    </row>
    <row r="38" spans="1:27" x14ac:dyDescent="0.3">
      <c r="A38" s="33"/>
      <c r="B38" s="33"/>
      <c r="C38" s="141"/>
      <c r="D38" s="141"/>
      <c r="E38" s="141"/>
      <c r="F38" s="34"/>
      <c r="G38" s="35"/>
      <c r="H38" s="88"/>
      <c r="I38" s="88"/>
      <c r="J38" s="89"/>
      <c r="K38" s="88"/>
      <c r="L38" s="90"/>
      <c r="M38" s="88"/>
      <c r="N38" s="88"/>
      <c r="O38" s="88"/>
      <c r="P38" s="90"/>
      <c r="Q38" s="33"/>
      <c r="R38" s="88"/>
      <c r="S38" s="88"/>
      <c r="T38" s="88"/>
      <c r="U38" s="90"/>
      <c r="V38" s="33"/>
      <c r="W38" s="88"/>
      <c r="X38" s="88"/>
      <c r="Y38" s="91"/>
      <c r="Z38" s="90"/>
      <c r="AA38" s="33"/>
    </row>
    <row r="39" spans="1:27" x14ac:dyDescent="0.3">
      <c r="A39" s="33"/>
      <c r="B39" s="33"/>
      <c r="C39" s="141"/>
      <c r="D39" s="141"/>
      <c r="E39" s="141"/>
      <c r="F39" s="34"/>
      <c r="G39" s="35"/>
      <c r="H39" s="88"/>
      <c r="I39" s="88"/>
      <c r="J39" s="89"/>
      <c r="K39" s="88"/>
      <c r="L39" s="90"/>
      <c r="M39" s="88"/>
      <c r="N39" s="88"/>
      <c r="O39" s="88"/>
      <c r="P39" s="90"/>
      <c r="Q39" s="33"/>
      <c r="R39" s="88"/>
      <c r="S39" s="88"/>
      <c r="T39" s="88"/>
      <c r="U39" s="90"/>
      <c r="V39" s="33"/>
      <c r="W39" s="88"/>
      <c r="X39" s="88"/>
      <c r="Y39" s="91"/>
      <c r="Z39" s="90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0"/>
      <c r="G69" s="31"/>
      <c r="H69" s="88"/>
      <c r="I69" s="88"/>
      <c r="J69" s="89"/>
      <c r="K69" s="88"/>
      <c r="L69" s="92"/>
      <c r="M69" s="88"/>
      <c r="N69" s="88"/>
      <c r="O69" s="88"/>
      <c r="P69" s="92"/>
      <c r="Q69" s="97"/>
      <c r="R69" s="88"/>
      <c r="S69" s="88"/>
      <c r="T69" s="88"/>
      <c r="U69" s="92"/>
      <c r="V69" s="97"/>
      <c r="W69" s="88"/>
      <c r="X69" s="88"/>
      <c r="Y69" s="91"/>
      <c r="Z69" s="92"/>
      <c r="AA69" s="97"/>
    </row>
    <row r="70" spans="1:27" x14ac:dyDescent="0.3">
      <c r="A70" s="33"/>
      <c r="B70" s="33"/>
      <c r="C70" s="141"/>
      <c r="D70" s="141"/>
      <c r="E70" s="141"/>
      <c r="F70" s="30"/>
      <c r="G70" s="31"/>
      <c r="H70" s="88"/>
      <c r="I70" s="88"/>
      <c r="J70" s="89"/>
      <c r="K70" s="88"/>
      <c r="L70" s="92"/>
      <c r="M70" s="88"/>
      <c r="N70" s="88"/>
      <c r="O70" s="88"/>
      <c r="P70" s="92"/>
      <c r="Q70" s="97"/>
      <c r="R70" s="88"/>
      <c r="S70" s="88"/>
      <c r="T70" s="88"/>
      <c r="U70" s="92"/>
      <c r="V70" s="97"/>
      <c r="W70" s="88"/>
      <c r="X70" s="88"/>
      <c r="Y70" s="91"/>
      <c r="Z70" s="92"/>
      <c r="AA70" s="97"/>
    </row>
    <row r="71" spans="1:27" x14ac:dyDescent="0.3">
      <c r="A71" s="33"/>
      <c r="B71" s="33"/>
      <c r="C71" s="141"/>
      <c r="D71" s="141"/>
      <c r="E71" s="141"/>
      <c r="F71" s="30"/>
      <c r="G71" s="31"/>
      <c r="H71" s="88"/>
      <c r="I71" s="88"/>
      <c r="J71" s="89"/>
      <c r="K71" s="88"/>
      <c r="L71" s="92"/>
      <c r="M71" s="88"/>
      <c r="N71" s="88"/>
      <c r="O71" s="88"/>
      <c r="P71" s="92"/>
      <c r="Q71" s="97"/>
      <c r="R71" s="88"/>
      <c r="S71" s="88"/>
      <c r="T71" s="88"/>
      <c r="U71" s="92"/>
      <c r="V71" s="97"/>
      <c r="W71" s="88"/>
      <c r="X71" s="88"/>
      <c r="Y71" s="91"/>
      <c r="Z71" s="92"/>
      <c r="AA71" s="97"/>
    </row>
    <row r="72" spans="1:27" x14ac:dyDescent="0.3">
      <c r="A72" s="33"/>
      <c r="B72" s="33"/>
      <c r="C72" s="141"/>
      <c r="D72" s="141"/>
      <c r="E72" s="141"/>
      <c r="F72" s="30"/>
      <c r="G72" s="31"/>
      <c r="H72" s="88"/>
      <c r="I72" s="88"/>
      <c r="J72" s="89"/>
      <c r="K72" s="88"/>
      <c r="L72" s="92"/>
      <c r="M72" s="88"/>
      <c r="N72" s="88"/>
      <c r="O72" s="88"/>
      <c r="P72" s="92"/>
      <c r="Q72" s="97"/>
      <c r="R72" s="88"/>
      <c r="S72" s="88"/>
      <c r="T72" s="88"/>
      <c r="U72" s="92"/>
      <c r="V72" s="97"/>
      <c r="W72" s="88"/>
      <c r="X72" s="88"/>
      <c r="Y72" s="91"/>
      <c r="Z72" s="92"/>
      <c r="AA72" s="97"/>
    </row>
    <row r="73" spans="1:27" x14ac:dyDescent="0.3">
      <c r="A73" s="33"/>
      <c r="B73" s="33"/>
      <c r="C73" s="141"/>
      <c r="D73" s="141"/>
      <c r="E73" s="141"/>
      <c r="F73" s="30"/>
      <c r="G73" s="31"/>
      <c r="H73" s="88"/>
      <c r="I73" s="88"/>
      <c r="J73" s="89"/>
      <c r="K73" s="88"/>
      <c r="L73" s="92"/>
      <c r="M73" s="88"/>
      <c r="N73" s="88"/>
      <c r="O73" s="88"/>
      <c r="P73" s="92"/>
      <c r="Q73" s="97"/>
      <c r="R73" s="88"/>
      <c r="S73" s="88"/>
      <c r="T73" s="88"/>
      <c r="U73" s="92"/>
      <c r="V73" s="97"/>
      <c r="W73" s="88"/>
      <c r="X73" s="88"/>
      <c r="Y73" s="91"/>
      <c r="Z73" s="92"/>
      <c r="AA73" s="97"/>
    </row>
    <row r="74" spans="1:27" x14ac:dyDescent="0.3">
      <c r="A74" s="33"/>
      <c r="B74" s="33"/>
      <c r="C74" s="141"/>
      <c r="D74" s="141"/>
      <c r="E74" s="141"/>
      <c r="F74" s="30"/>
      <c r="G74" s="31"/>
      <c r="H74" s="88"/>
      <c r="I74" s="88"/>
      <c r="J74" s="89"/>
      <c r="K74" s="88"/>
      <c r="L74" s="92"/>
      <c r="M74" s="88"/>
      <c r="N74" s="88"/>
      <c r="O74" s="88"/>
      <c r="P74" s="92"/>
      <c r="Q74" s="97"/>
      <c r="R74" s="88"/>
      <c r="S74" s="88"/>
      <c r="T74" s="88"/>
      <c r="U74" s="92"/>
      <c r="V74" s="97"/>
      <c r="W74" s="88"/>
      <c r="X74" s="88"/>
      <c r="Y74" s="91"/>
      <c r="Z74" s="92"/>
      <c r="AA74" s="97"/>
    </row>
    <row r="75" spans="1:27" x14ac:dyDescent="0.3">
      <c r="A75" s="33"/>
      <c r="B75" s="33"/>
      <c r="C75" s="141"/>
      <c r="D75" s="141"/>
      <c r="E75" s="141"/>
      <c r="F75" s="30"/>
      <c r="G75" s="31"/>
      <c r="H75" s="88"/>
      <c r="I75" s="88"/>
      <c r="J75" s="89"/>
      <c r="K75" s="88"/>
      <c r="L75" s="92"/>
      <c r="M75" s="88"/>
      <c r="N75" s="88"/>
      <c r="O75" s="88"/>
      <c r="P75" s="92"/>
      <c r="Q75" s="97"/>
      <c r="R75" s="88"/>
      <c r="S75" s="88"/>
      <c r="T75" s="88"/>
      <c r="U75" s="92"/>
      <c r="V75" s="97"/>
      <c r="W75" s="88"/>
      <c r="X75" s="88"/>
      <c r="Y75" s="91"/>
      <c r="Z75" s="92"/>
      <c r="AA75" s="97"/>
    </row>
    <row r="76" spans="1:27" x14ac:dyDescent="0.3">
      <c r="A76" s="33"/>
      <c r="B76" s="33"/>
      <c r="C76" s="141"/>
      <c r="D76" s="141"/>
      <c r="E76" s="141"/>
      <c r="F76" s="30"/>
      <c r="G76" s="31"/>
      <c r="H76" s="88"/>
      <c r="I76" s="88"/>
      <c r="J76" s="89"/>
      <c r="K76" s="88"/>
      <c r="L76" s="92"/>
      <c r="M76" s="88"/>
      <c r="N76" s="88"/>
      <c r="O76" s="88"/>
      <c r="P76" s="92"/>
      <c r="Q76" s="97"/>
      <c r="R76" s="88"/>
      <c r="S76" s="88"/>
      <c r="T76" s="88"/>
      <c r="U76" s="92"/>
      <c r="V76" s="97"/>
      <c r="W76" s="88"/>
      <c r="X76" s="88"/>
      <c r="Y76" s="91"/>
      <c r="Z76" s="92"/>
      <c r="AA76" s="97"/>
    </row>
    <row r="77" spans="1:27" x14ac:dyDescent="0.3">
      <c r="A77" s="33"/>
      <c r="B77" s="33"/>
      <c r="C77" s="141"/>
      <c r="D77" s="141"/>
      <c r="E77" s="141"/>
      <c r="F77" s="30"/>
      <c r="G77" s="31"/>
      <c r="H77" s="88"/>
      <c r="I77" s="88"/>
      <c r="J77" s="89"/>
      <c r="K77" s="88"/>
      <c r="L77" s="92"/>
      <c r="M77" s="88"/>
      <c r="N77" s="88"/>
      <c r="O77" s="88"/>
      <c r="P77" s="92"/>
      <c r="Q77" s="97"/>
      <c r="R77" s="88"/>
      <c r="S77" s="88"/>
      <c r="T77" s="88"/>
      <c r="U77" s="92"/>
      <c r="V77" s="97"/>
      <c r="W77" s="88"/>
      <c r="X77" s="88"/>
      <c r="Y77" s="91"/>
      <c r="Z77" s="92"/>
      <c r="AA77" s="97"/>
    </row>
    <row r="78" spans="1:27" x14ac:dyDescent="0.3">
      <c r="A78" s="33"/>
      <c r="B78" s="33"/>
      <c r="C78" s="141"/>
      <c r="D78" s="141"/>
      <c r="E78" s="141"/>
      <c r="F78" s="30"/>
      <c r="G78" s="31"/>
      <c r="H78" s="88"/>
      <c r="I78" s="88"/>
      <c r="J78" s="89"/>
      <c r="K78" s="88"/>
      <c r="L78" s="92"/>
      <c r="M78" s="88"/>
      <c r="N78" s="88"/>
      <c r="O78" s="88"/>
      <c r="P78" s="92"/>
      <c r="Q78" s="97"/>
      <c r="R78" s="88"/>
      <c r="S78" s="88"/>
      <c r="T78" s="88"/>
      <c r="U78" s="92"/>
      <c r="V78" s="97"/>
      <c r="W78" s="88"/>
      <c r="X78" s="88"/>
      <c r="Y78" s="91"/>
      <c r="Z78" s="92"/>
      <c r="AA78" s="97"/>
    </row>
    <row r="79" spans="1:27" x14ac:dyDescent="0.3">
      <c r="A79" s="33"/>
      <c r="B79" s="33"/>
      <c r="C79" s="141"/>
      <c r="D79" s="141"/>
      <c r="E79" s="141"/>
      <c r="F79" s="30"/>
      <c r="G79" s="31"/>
      <c r="H79" s="88"/>
      <c r="I79" s="88"/>
      <c r="J79" s="89"/>
      <c r="K79" s="88"/>
      <c r="L79" s="92"/>
      <c r="M79" s="88"/>
      <c r="N79" s="88"/>
      <c r="O79" s="88"/>
      <c r="P79" s="92"/>
      <c r="Q79" s="97"/>
      <c r="R79" s="88"/>
      <c r="S79" s="88"/>
      <c r="T79" s="88"/>
      <c r="U79" s="92"/>
      <c r="V79" s="97"/>
      <c r="W79" s="88"/>
      <c r="X79" s="88"/>
      <c r="Y79" s="91"/>
      <c r="Z79" s="92"/>
      <c r="AA79" s="97"/>
    </row>
  </sheetData>
  <sortState xmlns:xlrd2="http://schemas.microsoft.com/office/spreadsheetml/2017/richdata2" ref="A4:O19">
    <sortCondition ref="O4:O19"/>
  </sortState>
  <mergeCells count="5">
    <mergeCell ref="A2:E2"/>
    <mergeCell ref="F2:G2"/>
    <mergeCell ref="H2:I2"/>
    <mergeCell ref="J2:K2"/>
    <mergeCell ref="M2:O2"/>
  </mergeCells>
  <conditionalFormatting sqref="A4:A20">
    <cfRule type="duplicateValues" dxfId="65" priority="32"/>
  </conditionalFormatting>
  <conditionalFormatting sqref="L21">
    <cfRule type="duplicateValues" dxfId="64" priority="3"/>
  </conditionalFormatting>
  <conditionalFormatting sqref="M4:M20">
    <cfRule type="duplicateValues" dxfId="63" priority="33"/>
  </conditionalFormatting>
  <conditionalFormatting sqref="O4:O20">
    <cfRule type="cellIs" dxfId="62" priority="2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9544-51AA-4A6E-9304-EDD5C78A0296}">
  <sheetPr>
    <pageSetUpPr fitToPage="1"/>
  </sheetPr>
  <dimension ref="A1:AA87"/>
  <sheetViews>
    <sheetView topLeftCell="A3" zoomScaleNormal="100" workbookViewId="0">
      <selection activeCell="U24" sqref="U24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19.33203125" style="139" bestFit="1" customWidth="1"/>
    <col min="4" max="4" width="19.5546875" style="139" customWidth="1"/>
    <col min="5" max="5" width="23.8867187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430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116">
        <v>217</v>
      </c>
      <c r="B4" t="str">
        <f>VLOOKUP($A4,'Diplomabestand individueel'!$A:$AC,B$1,FALSE)</f>
        <v>W3-B2</v>
      </c>
      <c r="C4" s="150" t="str">
        <f>VLOOKUP($A4,'Diplomabestand individueel'!$A:$AC,C$1,FALSE)</f>
        <v>Sanne Mouwen</v>
      </c>
      <c r="D4" s="139" t="str">
        <f>VLOOKUP($A4,'Diplomabestand individueel'!$A:$AC,D$1,FALSE)</f>
        <v>Junior F</v>
      </c>
      <c r="E4" s="139" t="str">
        <f>VLOOKUP($A4,'Diplomabestand individueel'!$A:$AC,E$1,FALSE)</f>
        <v>K&amp;V</v>
      </c>
      <c r="F4" s="15">
        <f>VLOOKUP($A4,'Alle namen en totalen'!B:M,11,FALSE)</f>
        <v>43.15</v>
      </c>
      <c r="G4" s="105">
        <f>RANK(F4,F$4:F$28)</f>
        <v>2</v>
      </c>
      <c r="H4" s="82">
        <f>VLOOKUP($A4,'Alle namen en totalen'!B:M,9,FALSE)</f>
        <v>42.25</v>
      </c>
      <c r="I4" s="105">
        <f>RANK(H4,H$4:H$28)</f>
        <v>4</v>
      </c>
      <c r="J4" s="83">
        <f>VLOOKUP($A4,'Alle namen en totalen'!B:M,7,FALSE)</f>
        <v>43.95</v>
      </c>
      <c r="K4" s="105">
        <f>RANK(J4,J$4:J$28)</f>
        <v>1</v>
      </c>
      <c r="L4" s="82"/>
      <c r="M4" s="142">
        <f>F4+H4+J4</f>
        <v>129.35000000000002</v>
      </c>
      <c r="N4" s="142"/>
      <c r="O4" s="136">
        <f>RANK(M4,M$4:M$28)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29">
        <v>215</v>
      </c>
      <c r="B5" t="str">
        <f>VLOOKUP($A5,'Diplomabestand individueel'!$A:$AC,B$1,FALSE)</f>
        <v>W3-B2</v>
      </c>
      <c r="C5" s="139" t="str">
        <f>VLOOKUP($A5,'Diplomabestand individueel'!$A:$AC,C$1,FALSE)</f>
        <v>Giusi Furfaro</v>
      </c>
      <c r="D5" s="139" t="str">
        <f>VLOOKUP($A5,'Diplomabestand individueel'!$A:$AC,D$1,FALSE)</f>
        <v>Junior F</v>
      </c>
      <c r="E5" s="139" t="str">
        <f>VLOOKUP($A5,'Diplomabestand individueel'!$A:$AC,E$1,FALSE)</f>
        <v>K&amp;V</v>
      </c>
      <c r="F5" s="15">
        <f>VLOOKUP($A5,'Alle namen en totalen'!B:M,11,FALSE)</f>
        <v>42.45</v>
      </c>
      <c r="G5" s="105">
        <f>RANK(F5,F$4:F$28)</f>
        <v>4</v>
      </c>
      <c r="H5" s="82">
        <f>VLOOKUP($A5,'Alle namen en totalen'!B:M,9,FALSE)</f>
        <v>43</v>
      </c>
      <c r="I5" s="105">
        <f>RANK(H5,H$4:H$28)</f>
        <v>2</v>
      </c>
      <c r="J5" s="83">
        <f>VLOOKUP($A5,'Alle namen en totalen'!B:M,7,FALSE)</f>
        <v>41.95</v>
      </c>
      <c r="K5" s="105">
        <f>RANK(J5,J$4:J$28)</f>
        <v>6</v>
      </c>
      <c r="L5" s="82"/>
      <c r="M5" s="142">
        <f>F5+H5+J5</f>
        <v>127.4</v>
      </c>
      <c r="N5" s="142"/>
      <c r="O5" s="136">
        <f>RANK(M5,M$4:M$28)</f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143">
        <v>233</v>
      </c>
      <c r="B6" t="str">
        <f>VLOOKUP($A6,'Diplomabestand individueel'!$A:$AC,B$1,FALSE)</f>
        <v>W2-B2</v>
      </c>
      <c r="C6" s="139" t="str">
        <f>VLOOKUP($A6,'Diplomabestand individueel'!$A:$AC,C$1,FALSE)</f>
        <v>Samara Sakoer</v>
      </c>
      <c r="D6" s="139" t="str">
        <f>VLOOKUP($A6,'Diplomabestand individueel'!$A:$AC,D$1,FALSE)</f>
        <v>Junior F</v>
      </c>
      <c r="E6" s="139" t="str">
        <f>VLOOKUP($A6,'Diplomabestand individueel'!$A:$AC,E$1,FALSE)</f>
        <v>Turncentrum Waterland</v>
      </c>
      <c r="F6" s="15">
        <f>VLOOKUP($A6,'Alle namen en totalen'!B:M,11,FALSE)</f>
        <v>42.5</v>
      </c>
      <c r="G6" s="105">
        <f>RANK(F6,F$4:F$28)</f>
        <v>3</v>
      </c>
      <c r="H6" s="82">
        <f>VLOOKUP($A6,'Alle namen en totalen'!B:M,9,FALSE)</f>
        <v>41.45</v>
      </c>
      <c r="I6" s="105">
        <f>RANK(H6,H$4:H$28)</f>
        <v>6</v>
      </c>
      <c r="J6" s="83">
        <f>VLOOKUP($A6,'Alle namen en totalen'!B:M,7,FALSE)</f>
        <v>42.4</v>
      </c>
      <c r="K6" s="105">
        <f>RANK(J6,J$4:J$28)</f>
        <v>2</v>
      </c>
      <c r="L6" s="82"/>
      <c r="M6" s="142">
        <f>F6+H6+J6</f>
        <v>126.35</v>
      </c>
      <c r="N6" s="142"/>
      <c r="O6" s="136">
        <f>RANK(M6,M$4:M$28)</f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29">
        <v>219</v>
      </c>
      <c r="B7" t="str">
        <f>VLOOKUP($A7,'Diplomabestand individueel'!$A:$AC,B$1,FALSE)</f>
        <v>W2-B2</v>
      </c>
      <c r="C7" s="139" t="str">
        <f>VLOOKUP($A7,'Diplomabestand individueel'!$A:$AC,C$1,FALSE)</f>
        <v>Jip Roth</v>
      </c>
      <c r="D7" s="139" t="str">
        <f>VLOOKUP($A7,'Diplomabestand individueel'!$A:$AC,D$1,FALSE)</f>
        <v>Junior F</v>
      </c>
      <c r="E7" s="139" t="str">
        <f>VLOOKUP($A7,'Diplomabestand individueel'!$A:$AC,E$1,FALSE)</f>
        <v>LH</v>
      </c>
      <c r="F7" s="15">
        <f>VLOOKUP($A7,'Alle namen en totalen'!B:M,11,FALSE)</f>
        <v>40.85</v>
      </c>
      <c r="G7" s="105">
        <f>RANK(F7,F$4:F$28)</f>
        <v>7</v>
      </c>
      <c r="H7" s="82">
        <f>VLOOKUP($A7,'Alle namen en totalen'!B:M,9,FALSE)</f>
        <v>43.8</v>
      </c>
      <c r="I7" s="105">
        <f>RANK(H7,H$4:H$28)</f>
        <v>1</v>
      </c>
      <c r="J7" s="83">
        <f>VLOOKUP($A7,'Alle namen en totalen'!B:M,7,FALSE)</f>
        <v>41.5</v>
      </c>
      <c r="K7" s="105">
        <f>RANK(J7,J$4:J$28)</f>
        <v>7</v>
      </c>
      <c r="L7" s="82"/>
      <c r="M7" s="142">
        <f>F7+H7+J7</f>
        <v>126.15</v>
      </c>
      <c r="N7" s="142"/>
      <c r="O7" s="136">
        <f>RANK(M7,M$4:M$28)</f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155">
        <v>234</v>
      </c>
      <c r="B8" t="str">
        <f>VLOOKUP($A8,'Diplomabestand individueel'!$A:$AC,B$1,FALSE)</f>
        <v>W2-B2</v>
      </c>
      <c r="C8" s="139" t="str">
        <f>VLOOKUP($A8,'Diplomabestand individueel'!$A:$AC,C$1,FALSE)</f>
        <v>Heldana Equbay</v>
      </c>
      <c r="D8" s="139" t="str">
        <f>VLOOKUP($A8,'Diplomabestand individueel'!$A:$AC,D$1,FALSE)</f>
        <v>Junior F</v>
      </c>
      <c r="E8" s="139" t="str">
        <f>VLOOKUP($A8,'Diplomabestand individueel'!$A:$AC,E$1,FALSE)</f>
        <v>Turncentrum Waterland</v>
      </c>
      <c r="F8" s="15">
        <f>VLOOKUP($A8,'Alle namen en totalen'!B:M,11,FALSE)</f>
        <v>41.1</v>
      </c>
      <c r="G8" s="105">
        <f>RANK(F8,F$4:F$28)</f>
        <v>5</v>
      </c>
      <c r="H8" s="82">
        <f>VLOOKUP($A8,'Alle namen en totalen'!B:M,9,FALSE)</f>
        <v>42.35</v>
      </c>
      <c r="I8" s="105">
        <f>RANK(H8,H$4:H$28)</f>
        <v>3</v>
      </c>
      <c r="J8" s="83">
        <f>VLOOKUP($A8,'Alle namen en totalen'!B:M,7,FALSE)</f>
        <v>42.2</v>
      </c>
      <c r="K8" s="105">
        <f>RANK(J8,J$4:J$28)</f>
        <v>4</v>
      </c>
      <c r="L8" s="82"/>
      <c r="M8" s="142">
        <f>F8+H8+J8</f>
        <v>125.65</v>
      </c>
      <c r="N8" s="142"/>
      <c r="O8" s="136">
        <f>RANK(M8,M$4:M$28)</f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143">
        <v>223</v>
      </c>
      <c r="B9" t="str">
        <f>VLOOKUP($A9,'Diplomabestand individueel'!$A:$AC,B$1,FALSE)</f>
        <v>W3-B2</v>
      </c>
      <c r="C9" s="139" t="str">
        <f>VLOOKUP($A9,'Diplomabestand individueel'!$A:$AC,C$1,FALSE)</f>
        <v>Adriana Bakker</v>
      </c>
      <c r="D9" s="139" t="str">
        <f>VLOOKUP($A9,'Diplomabestand individueel'!$A:$AC,D$1,FALSE)</f>
        <v>Junior F</v>
      </c>
      <c r="E9" s="139" t="str">
        <f>VLOOKUP($A9,'Diplomabestand individueel'!$A:$AC,E$1,FALSE)</f>
        <v>Ilpenstein</v>
      </c>
      <c r="F9" s="15">
        <f>VLOOKUP($A9,'Alle namen en totalen'!B:M,11,FALSE)</f>
        <v>39.700000000000003</v>
      </c>
      <c r="G9" s="105">
        <f>RANK(F9,F$4:F$28)</f>
        <v>10</v>
      </c>
      <c r="H9" s="82">
        <f>VLOOKUP($A9,'Alle namen en totalen'!B:M,9,FALSE)</f>
        <v>39.950000000000003</v>
      </c>
      <c r="I9" s="105">
        <f>RANK(H9,H$4:H$28)</f>
        <v>9</v>
      </c>
      <c r="J9" s="83">
        <f>VLOOKUP($A9,'Alle namen en totalen'!B:M,7,FALSE)</f>
        <v>42.15</v>
      </c>
      <c r="K9" s="105">
        <f>RANK(J9,J$4:J$28)</f>
        <v>5</v>
      </c>
      <c r="L9" s="82"/>
      <c r="M9" s="142">
        <f>F9+H9+J9</f>
        <v>121.80000000000001</v>
      </c>
      <c r="N9" s="142"/>
      <c r="O9" s="136">
        <f>RANK(M9,M$4:M$28)</f>
        <v>6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 s="144">
        <v>224</v>
      </c>
      <c r="B10" t="str">
        <f>VLOOKUP($A10,'Diplomabestand individueel'!$A:$AC,B$1,FALSE)</f>
        <v>W3-B2</v>
      </c>
      <c r="C10" s="139" t="str">
        <f>VLOOKUP($A10,'Diplomabestand individueel'!$A:$AC,C$1,FALSE)</f>
        <v>Claudia Walter</v>
      </c>
      <c r="D10" s="139" t="str">
        <f>VLOOKUP($A10,'Diplomabestand individueel'!$A:$AC,D$1,FALSE)</f>
        <v>Junior F</v>
      </c>
      <c r="E10" s="139" t="str">
        <f>VLOOKUP($A10,'Diplomabestand individueel'!$A:$AC,E$1,FALSE)</f>
        <v>Ilpenstein</v>
      </c>
      <c r="F10" s="15">
        <f>VLOOKUP($A10,'Alle namen en totalen'!B:M,11,FALSE)</f>
        <v>37.549999999999997</v>
      </c>
      <c r="G10" s="105">
        <f>RANK(F10,F$4:F$28)</f>
        <v>14</v>
      </c>
      <c r="H10" s="82">
        <f>VLOOKUP($A10,'Alle namen en totalen'!B:M,9,FALSE)</f>
        <v>41.7</v>
      </c>
      <c r="I10" s="105">
        <f>RANK(H10,H$4:H$28)</f>
        <v>5</v>
      </c>
      <c r="J10" s="83">
        <f>VLOOKUP($A10,'Alle namen en totalen'!B:M,7,FALSE)</f>
        <v>42.25</v>
      </c>
      <c r="K10" s="105">
        <f>RANK(J10,J$4:J$28)</f>
        <v>3</v>
      </c>
      <c r="L10" s="82"/>
      <c r="M10" s="142">
        <f>F10+H10+J10</f>
        <v>121.5</v>
      </c>
      <c r="N10" s="142"/>
      <c r="O10" s="136">
        <f>RANK(M10,M$4:M$28)</f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 s="143">
        <v>216</v>
      </c>
      <c r="B11" t="str">
        <f>VLOOKUP($A11,'Diplomabestand individueel'!$A:$AC,B$1,FALSE)</f>
        <v>W3-B2</v>
      </c>
      <c r="C11" s="139" t="str">
        <f>VLOOKUP($A11,'Diplomabestand individueel'!$A:$AC,C$1,FALSE)</f>
        <v>Sophie Lammerse</v>
      </c>
      <c r="D11" s="139" t="str">
        <f>VLOOKUP($A11,'Diplomabestand individueel'!$A:$AC,D$1,FALSE)</f>
        <v>Junior F</v>
      </c>
      <c r="E11" s="139" t="str">
        <f>VLOOKUP($A11,'Diplomabestand individueel'!$A:$AC,E$1,FALSE)</f>
        <v>K&amp;V</v>
      </c>
      <c r="F11" s="15">
        <f>VLOOKUP($A11,'Alle namen en totalen'!B:M,11,FALSE)</f>
        <v>39.299999999999997</v>
      </c>
      <c r="G11" s="105">
        <f>RANK(F11,F$4:F$28)</f>
        <v>11</v>
      </c>
      <c r="H11" s="82">
        <f>VLOOKUP($A11,'Alle namen en totalen'!B:M,9,FALSE)</f>
        <v>40.450000000000003</v>
      </c>
      <c r="I11" s="105">
        <f>RANK(H11,H$4:H$28)</f>
        <v>8</v>
      </c>
      <c r="J11" s="83">
        <f>VLOOKUP($A11,'Alle namen en totalen'!B:M,7,FALSE)</f>
        <v>41.25</v>
      </c>
      <c r="K11" s="105">
        <f>RANK(J11,J$4:J$28)</f>
        <v>8</v>
      </c>
      <c r="L11" s="82"/>
      <c r="M11" s="142">
        <f>F11+H11+J11</f>
        <v>121</v>
      </c>
      <c r="N11" s="142"/>
      <c r="O11" s="136">
        <f>RANK(M11,M$4:M$28)</f>
        <v>8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 s="143">
        <v>213</v>
      </c>
      <c r="B12" t="str">
        <f>VLOOKUP($A12,'Diplomabestand individueel'!$A:$AC,B$1,FALSE)</f>
        <v>W3-B2</v>
      </c>
      <c r="C12" s="139" t="str">
        <f>VLOOKUP($A12,'Diplomabestand individueel'!$A:$AC,C$1,FALSE)</f>
        <v>Mira den Dulk</v>
      </c>
      <c r="D12" s="139" t="str">
        <f>VLOOKUP($A12,'Diplomabestand individueel'!$A:$AC,D$1,FALSE)</f>
        <v>Junior F</v>
      </c>
      <c r="E12" s="139" t="str">
        <f>VLOOKUP($A12,'Diplomabestand individueel'!$A:$AC,E$1,FALSE)</f>
        <v>K&amp;V</v>
      </c>
      <c r="F12" s="15">
        <f>VLOOKUP($A12,'Alle namen en totalen'!B:M,11,FALSE)</f>
        <v>40.6</v>
      </c>
      <c r="G12" s="105">
        <f>RANK(F12,F$4:F$28)</f>
        <v>9</v>
      </c>
      <c r="H12" s="82">
        <f>VLOOKUP($A12,'Alle namen en totalen'!B:M,9,FALSE)</f>
        <v>39.9</v>
      </c>
      <c r="I12" s="105">
        <f>RANK(H12,H$4:H$28)</f>
        <v>10</v>
      </c>
      <c r="J12" s="83">
        <f>VLOOKUP($A12,'Alle namen en totalen'!B:M,7,FALSE)</f>
        <v>39.799999999999997</v>
      </c>
      <c r="K12" s="105">
        <f>RANK(J12,J$4:J$28)</f>
        <v>12</v>
      </c>
      <c r="L12" s="82"/>
      <c r="M12" s="142">
        <f>F12+H12+J12</f>
        <v>120.3</v>
      </c>
      <c r="N12" s="142"/>
      <c r="O12" s="136">
        <f>RANK(M12,M$4:M$28)</f>
        <v>9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 s="116">
        <v>232</v>
      </c>
      <c r="B13" t="str">
        <f>VLOOKUP($A13,'Diplomabestand individueel'!$A:$AC,B$1,FALSE)</f>
        <v>W2-B2</v>
      </c>
      <c r="C13" s="139" t="str">
        <f>VLOOKUP($A13,'Diplomabestand individueel'!$A:$AC,C$1,FALSE)</f>
        <v>Nour Biari</v>
      </c>
      <c r="D13" s="139" t="str">
        <f>VLOOKUP($A13,'Diplomabestand individueel'!$A:$AC,D$1,FALSE)</f>
        <v>Junior F</v>
      </c>
      <c r="E13" s="139" t="str">
        <f>VLOOKUP($A13,'Diplomabestand individueel'!$A:$AC,E$1,FALSE)</f>
        <v>Turncentrum Waterland</v>
      </c>
      <c r="F13" s="15">
        <f>VLOOKUP($A13,'Alle namen en totalen'!B:M,11,FALSE)</f>
        <v>36.200000000000003</v>
      </c>
      <c r="G13" s="105">
        <f>RANK(F13,F$4:F$28)</f>
        <v>17</v>
      </c>
      <c r="H13" s="82">
        <f>VLOOKUP($A13,'Alle namen en totalen'!B:M,9,FALSE)</f>
        <v>40.6</v>
      </c>
      <c r="I13" s="105">
        <f>RANK(H13,H$4:H$28)</f>
        <v>7</v>
      </c>
      <c r="J13" s="83">
        <f>VLOOKUP($A13,'Alle namen en totalen'!B:M,7,FALSE)</f>
        <v>40.700000000000003</v>
      </c>
      <c r="K13" s="105">
        <f>RANK(J13,J$4:J$28)</f>
        <v>10</v>
      </c>
      <c r="L13" s="82"/>
      <c r="M13" s="142">
        <f>F13+H13+J13</f>
        <v>117.50000000000001</v>
      </c>
      <c r="N13" s="142"/>
      <c r="O13" s="136">
        <f>RANK(M13,M$4:M$28)</f>
        <v>10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144">
        <v>231</v>
      </c>
      <c r="B14" t="str">
        <f>VLOOKUP($A14,'Diplomabestand individueel'!$A:$AC,B$1,FALSE)</f>
        <v>W2-B2</v>
      </c>
      <c r="C14" s="139" t="str">
        <f>VLOOKUP($A14,'Diplomabestand individueel'!$A:$AC,C$1,FALSE)</f>
        <v>Chelsey Oehlers</v>
      </c>
      <c r="D14" s="139" t="str">
        <f>VLOOKUP($A14,'Diplomabestand individueel'!$A:$AC,D$1,FALSE)</f>
        <v>Junior F</v>
      </c>
      <c r="E14" s="139" t="str">
        <f>VLOOKUP($A14,'Diplomabestand individueel'!$A:$AC,E$1,FALSE)</f>
        <v>Turncentrum Waterland</v>
      </c>
      <c r="F14" s="15">
        <f>VLOOKUP($A14,'Alle namen en totalen'!B:M,11,FALSE)</f>
        <v>39.25</v>
      </c>
      <c r="G14" s="105">
        <f>RANK(F14,F$4:F$28)</f>
        <v>12</v>
      </c>
      <c r="H14" s="82">
        <f>VLOOKUP($A14,'Alle namen en totalen'!B:M,9,FALSE)</f>
        <v>39.1</v>
      </c>
      <c r="I14" s="105">
        <f>RANK(H14,H$4:H$28)</f>
        <v>13</v>
      </c>
      <c r="J14" s="83">
        <f>VLOOKUP($A14,'Alle namen en totalen'!B:M,7,FALSE)</f>
        <v>38.15</v>
      </c>
      <c r="K14" s="105">
        <f>RANK(J14,J$4:J$28)</f>
        <v>15</v>
      </c>
      <c r="L14" s="82"/>
      <c r="M14" s="142">
        <f>F14+H14+J14</f>
        <v>116.5</v>
      </c>
      <c r="N14" s="142"/>
      <c r="O14" s="136">
        <f>RANK(M14,M$4:M$28)</f>
        <v>11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143">
        <v>235</v>
      </c>
      <c r="B15" t="str">
        <f>VLOOKUP($A15,'Diplomabestand individueel'!$A:$AC,B$1,FALSE)</f>
        <v>W2-B2</v>
      </c>
      <c r="C15" s="139" t="str">
        <f>VLOOKUP($A15,'Diplomabestand individueel'!$A:$AC,C$1,FALSE)</f>
        <v>Jenthe Balder</v>
      </c>
      <c r="D15" s="139" t="str">
        <f>VLOOKUP($A15,'Diplomabestand individueel'!$A:$AC,D$1,FALSE)</f>
        <v>Junior F</v>
      </c>
      <c r="E15" s="139" t="str">
        <f>VLOOKUP($A15,'Diplomabestand individueel'!$A:$AC,E$1,FALSE)</f>
        <v>Turncentrum Waterland</v>
      </c>
      <c r="F15" s="15">
        <f>VLOOKUP($A15,'Alle namen en totalen'!B:M,11,FALSE)</f>
        <v>37.5</v>
      </c>
      <c r="G15" s="105">
        <f>RANK(F15,F$4:F$28)</f>
        <v>15</v>
      </c>
      <c r="H15" s="82">
        <f>VLOOKUP($A15,'Alle namen en totalen'!B:M,9,FALSE)</f>
        <v>39.4</v>
      </c>
      <c r="I15" s="105">
        <f>RANK(H15,H$4:H$28)</f>
        <v>12</v>
      </c>
      <c r="J15" s="83">
        <f>VLOOKUP($A15,'Alle namen en totalen'!B:M,7,FALSE)</f>
        <v>39.549999999999997</v>
      </c>
      <c r="K15" s="105">
        <f>RANK(J15,J$4:J$28)</f>
        <v>13</v>
      </c>
      <c r="L15" s="82"/>
      <c r="M15" s="142">
        <f>F15+H15+J15</f>
        <v>116.45</v>
      </c>
      <c r="N15" s="142"/>
      <c r="O15" s="136">
        <f>RANK(M15,M$4:M$28)</f>
        <v>12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155">
        <v>214</v>
      </c>
      <c r="B16" t="str">
        <f>VLOOKUP($A16,'Diplomabestand individueel'!$A:$AC,B$1,FALSE)</f>
        <v>W3-B2</v>
      </c>
      <c r="C16" s="139" t="str">
        <f>VLOOKUP($A16,'Diplomabestand individueel'!$A:$AC,C$1,FALSE)</f>
        <v>Lindy Fritzen</v>
      </c>
      <c r="D16" s="139" t="str">
        <f>VLOOKUP($A16,'Diplomabestand individueel'!$A:$AC,D$1,FALSE)</f>
        <v>Junior F</v>
      </c>
      <c r="E16" s="139" t="str">
        <f>VLOOKUP($A16,'Diplomabestand individueel'!$A:$AC,E$1,FALSE)</f>
        <v>K&amp;V</v>
      </c>
      <c r="F16" s="15">
        <f>VLOOKUP($A16,'Alle namen en totalen'!B:M,11,FALSE)</f>
        <v>39.049999999999997</v>
      </c>
      <c r="G16" s="105">
        <f>RANK(F16,F$4:F$28)</f>
        <v>13</v>
      </c>
      <c r="H16" s="82">
        <f>VLOOKUP($A16,'Alle namen en totalen'!B:M,9,FALSE)</f>
        <v>37.75</v>
      </c>
      <c r="I16" s="105">
        <f>RANK(H16,H$4:H$28)</f>
        <v>16</v>
      </c>
      <c r="J16" s="83">
        <f>VLOOKUP($A16,'Alle namen en totalen'!B:M,7,FALSE)</f>
        <v>37.6</v>
      </c>
      <c r="K16" s="105">
        <f>RANK(J16,J$4:J$28)</f>
        <v>17</v>
      </c>
      <c r="L16" s="82"/>
      <c r="M16" s="142">
        <f>F16+H16+J16</f>
        <v>114.4</v>
      </c>
      <c r="N16" s="142"/>
      <c r="O16" s="136">
        <f>RANK(M16,M$4:M$28)</f>
        <v>13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 s="29">
        <v>236</v>
      </c>
      <c r="B17" t="str">
        <f>VLOOKUP($A17,'Diplomabestand individueel'!$A:$AC,B$1,FALSE)</f>
        <v>W2-B2</v>
      </c>
      <c r="C17" s="139" t="str">
        <f>VLOOKUP($A17,'Diplomabestand individueel'!$A:$AC,C$1,FALSE)</f>
        <v>Jona Hille</v>
      </c>
      <c r="D17" s="139" t="str">
        <f>VLOOKUP($A17,'Diplomabestand individueel'!$A:$AC,D$1,FALSE)</f>
        <v>Junior F</v>
      </c>
      <c r="E17" s="139" t="str">
        <f>VLOOKUP($A17,'Diplomabestand individueel'!$A:$AC,E$1,FALSE)</f>
        <v>Turncentrum Waterland</v>
      </c>
      <c r="F17" s="15">
        <f>VLOOKUP($A17,'Alle namen en totalen'!B:M,11,FALSE)</f>
        <v>36.549999999999997</v>
      </c>
      <c r="G17" s="105">
        <f>RANK(F17,F$4:F$28)</f>
        <v>16</v>
      </c>
      <c r="H17" s="82">
        <f>VLOOKUP($A17,'Alle namen en totalen'!B:M,9,FALSE)</f>
        <v>37.950000000000003</v>
      </c>
      <c r="I17" s="105">
        <f>RANK(H17,H$4:H$28)</f>
        <v>15</v>
      </c>
      <c r="J17" s="83">
        <f>VLOOKUP($A17,'Alle namen en totalen'!B:M,7,FALSE)</f>
        <v>37.65</v>
      </c>
      <c r="K17" s="105">
        <f>RANK(J17,J$4:J$28)</f>
        <v>16</v>
      </c>
      <c r="L17" s="82"/>
      <c r="M17" s="142">
        <f>F17+H17+J17</f>
        <v>112.15</v>
      </c>
      <c r="N17" s="142"/>
      <c r="O17" s="136">
        <f>RANK(M17,M$4:M$28)</f>
        <v>14</v>
      </c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 s="155">
        <v>218</v>
      </c>
      <c r="B18" t="str">
        <f>VLOOKUP($A18,'Diplomabestand individueel'!$A:$AC,B$1,FALSE)</f>
        <v>W2-B2</v>
      </c>
      <c r="C18" s="139" t="str">
        <f>VLOOKUP($A18,'Diplomabestand individueel'!$A:$AC,C$1,FALSE)</f>
        <v>Jonna Neeft</v>
      </c>
      <c r="D18" s="139" t="str">
        <f>VLOOKUP($A18,'Diplomabestand individueel'!$A:$AC,D$1,FALSE)</f>
        <v>Junior F</v>
      </c>
      <c r="E18" s="139" t="str">
        <f>VLOOKUP($A18,'Diplomabestand individueel'!$A:$AC,E$1,FALSE)</f>
        <v>LH</v>
      </c>
      <c r="F18" s="15">
        <f>VLOOKUP($A18,'Alle namen en totalen'!B:M,11,FALSE)</f>
        <v>41.05</v>
      </c>
      <c r="G18" s="105">
        <f>RANK(F18,F$4:F$28)</f>
        <v>6</v>
      </c>
      <c r="H18" s="82">
        <f>VLOOKUP($A18,'Alle namen en totalen'!B:M,9,FALSE)</f>
        <v>30.15</v>
      </c>
      <c r="I18" s="105">
        <f>RANK(H18,H$4:H$28)</f>
        <v>19</v>
      </c>
      <c r="J18" s="83">
        <f>VLOOKUP($A18,'Alle namen en totalen'!B:M,7,FALSE)</f>
        <v>40.950000000000003</v>
      </c>
      <c r="K18" s="105">
        <f>RANK(J18,J$4:J$28)</f>
        <v>9</v>
      </c>
      <c r="L18" s="82"/>
      <c r="M18" s="142">
        <f>F18+H18+J18</f>
        <v>112.14999999999999</v>
      </c>
      <c r="N18" s="142"/>
      <c r="O18" s="136">
        <f>RANK(M18,M$4:M$28)</f>
        <v>15</v>
      </c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 s="29">
        <v>225</v>
      </c>
      <c r="B19" t="str">
        <f>VLOOKUP($A19,'Diplomabestand individueel'!$A:$AC,B$1,FALSE)</f>
        <v>W2-B2</v>
      </c>
      <c r="C19" s="139" t="str">
        <f>VLOOKUP($A19,'Diplomabestand individueel'!$A:$AC,C$1,FALSE)</f>
        <v>Feline Hogervorst</v>
      </c>
      <c r="D19" s="139" t="str">
        <f>VLOOKUP($A19,'Diplomabestand individueel'!$A:$AC,D$1,FALSE)</f>
        <v>Junior F</v>
      </c>
      <c r="E19" s="139" t="str">
        <f>VLOOKUP($A19,'Diplomabestand individueel'!$A:$AC,E$1,FALSE)</f>
        <v>Gymvereniging Swift</v>
      </c>
      <c r="F19" s="15">
        <f>VLOOKUP($A19,'Alle namen en totalen'!B:M,11,FALSE)</f>
        <v>40.700000000000003</v>
      </c>
      <c r="G19" s="105">
        <f>RANK(F19,F$4:F$28)</f>
        <v>8</v>
      </c>
      <c r="H19" s="82">
        <f>VLOOKUP($A19,'Alle namen en totalen'!B:M,9,FALSE)</f>
        <v>34.6</v>
      </c>
      <c r="I19" s="105">
        <f>RANK(H19,H$4:H$28)</f>
        <v>17</v>
      </c>
      <c r="J19" s="83">
        <f>VLOOKUP($A19,'Alle namen en totalen'!B:M,7,FALSE)</f>
        <v>36.799999999999997</v>
      </c>
      <c r="K19" s="105">
        <f>RANK(J19,J$4:J$28)</f>
        <v>18</v>
      </c>
      <c r="L19" s="82"/>
      <c r="M19" s="142">
        <f>F19+H19+J19</f>
        <v>112.10000000000001</v>
      </c>
      <c r="N19" s="142"/>
      <c r="O19" s="136">
        <f>RANK(M19,M$4:M$28)</f>
        <v>16</v>
      </c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 s="155">
        <v>228</v>
      </c>
      <c r="B20" t="str">
        <f>VLOOKUP($A20,'Diplomabestand individueel'!$A:$AC,B$1,FALSE)</f>
        <v>W2-B2</v>
      </c>
      <c r="C20" s="139" t="str">
        <f>VLOOKUP($A20,'Diplomabestand individueel'!$A:$AC,C$1,FALSE)</f>
        <v>Liz Rosen</v>
      </c>
      <c r="D20" s="139" t="str">
        <f>VLOOKUP($A20,'Diplomabestand individueel'!$A:$AC,D$1,FALSE)</f>
        <v>Junior F</v>
      </c>
      <c r="E20" s="139" t="str">
        <f>VLOOKUP($A20,'Diplomabestand individueel'!$A:$AC,E$1,FALSE)</f>
        <v>Turncentrum Waterland</v>
      </c>
      <c r="F20" s="15">
        <f>VLOOKUP($A20,'Alle namen en totalen'!B:M,11,FALSE)</f>
        <v>30.7</v>
      </c>
      <c r="G20" s="105">
        <f>RANK(F20,F$4:F$28)</f>
        <v>21</v>
      </c>
      <c r="H20" s="82">
        <f>VLOOKUP($A20,'Alle namen en totalen'!B:M,9,FALSE)</f>
        <v>38.549999999999997</v>
      </c>
      <c r="I20" s="105">
        <f>RANK(H20,H$4:H$28)</f>
        <v>14</v>
      </c>
      <c r="J20" s="83">
        <f>VLOOKUP($A20,'Alle namen en totalen'!B:M,7,FALSE)</f>
        <v>38.6</v>
      </c>
      <c r="K20" s="105">
        <f>RANK(J20,J$4:J$28)</f>
        <v>14</v>
      </c>
      <c r="L20" s="82"/>
      <c r="M20" s="142">
        <f>F20+H20+J20</f>
        <v>107.85</v>
      </c>
      <c r="N20" s="142"/>
      <c r="O20" s="136">
        <f>RANK(M20,M$4:M$28)</f>
        <v>17</v>
      </c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x14ac:dyDescent="0.3">
      <c r="A21" s="29">
        <v>230</v>
      </c>
      <c r="B21" t="str">
        <f>VLOOKUP($A21,'Diplomabestand individueel'!$A:$AC,B$1,FALSE)</f>
        <v>W2-B2</v>
      </c>
      <c r="C21" s="139" t="str">
        <f>VLOOKUP($A21,'Diplomabestand individueel'!$A:$AC,C$1,FALSE)</f>
        <v>Esli Kamstra</v>
      </c>
      <c r="D21" s="139" t="str">
        <f>VLOOKUP($A21,'Diplomabestand individueel'!$A:$AC,D$1,FALSE)</f>
        <v>Junior F</v>
      </c>
      <c r="E21" s="139" t="str">
        <f>VLOOKUP($A21,'Diplomabestand individueel'!$A:$AC,E$1,FALSE)</f>
        <v>Turncentrum Waterland</v>
      </c>
      <c r="F21" s="15">
        <f>VLOOKUP($A21,'Alle namen en totalen'!B:M,11,FALSE)</f>
        <v>36.200000000000003</v>
      </c>
      <c r="G21" s="105">
        <f>RANK(F21,F$4:F$28)</f>
        <v>17</v>
      </c>
      <c r="H21" s="82">
        <f>VLOOKUP($A21,'Alle namen en totalen'!B:M,9,FALSE)</f>
        <v>34.450000000000003</v>
      </c>
      <c r="I21" s="105">
        <f>RANK(H21,H$4:H$28)</f>
        <v>18</v>
      </c>
      <c r="J21" s="83">
        <f>VLOOKUP($A21,'Alle namen en totalen'!B:M,7,FALSE)</f>
        <v>35.549999999999997</v>
      </c>
      <c r="K21" s="105">
        <f>RANK(J21,J$4:J$28)</f>
        <v>19</v>
      </c>
      <c r="L21" s="82"/>
      <c r="M21" s="142">
        <f>F21+H21+J21</f>
        <v>106.2</v>
      </c>
      <c r="N21" s="142"/>
      <c r="O21" s="136">
        <f>RANK(M21,M$4:M$28)</f>
        <v>18</v>
      </c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 s="143">
        <v>227</v>
      </c>
      <c r="B22" t="str">
        <f>VLOOKUP($A22,'Diplomabestand individueel'!$A:$AC,B$1,FALSE)</f>
        <v>W2-B2</v>
      </c>
      <c r="C22" s="139" t="str">
        <f>VLOOKUP($A22,'Diplomabestand individueel'!$A:$AC,C$1,FALSE)</f>
        <v>Jill Oud</v>
      </c>
      <c r="D22" s="139" t="str">
        <f>VLOOKUP($A22,'Diplomabestand individueel'!$A:$AC,D$1,FALSE)</f>
        <v>Junior F</v>
      </c>
      <c r="E22" s="139" t="str">
        <f>VLOOKUP($A22,'Diplomabestand individueel'!$A:$AC,E$1,FALSE)</f>
        <v>Turncentrum Waterland</v>
      </c>
      <c r="F22" s="15">
        <f>VLOOKUP($A22,'Alle namen en totalen'!B:M,11,FALSE)</f>
        <v>0</v>
      </c>
      <c r="G22" s="105">
        <f>RANK(F22,F$4:F$28)</f>
        <v>22</v>
      </c>
      <c r="H22" s="82">
        <f>VLOOKUP($A22,'Alle namen en totalen'!B:M,9,FALSE)</f>
        <v>39.65</v>
      </c>
      <c r="I22" s="105">
        <f>RANK(H22,H$4:H$28)</f>
        <v>11</v>
      </c>
      <c r="J22" s="83">
        <f>VLOOKUP($A22,'Alle namen en totalen'!B:M,7,FALSE)</f>
        <v>40.200000000000003</v>
      </c>
      <c r="K22" s="105">
        <f>RANK(J22,J$4:J$28)</f>
        <v>11</v>
      </c>
      <c r="L22" s="82"/>
      <c r="M22" s="142">
        <f>F22+H22+J22</f>
        <v>79.849999999999994</v>
      </c>
      <c r="N22" s="142"/>
      <c r="O22" s="136">
        <f>RANK(M22,M$4:M$28)</f>
        <v>19</v>
      </c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1:27" x14ac:dyDescent="0.3">
      <c r="A23" s="143">
        <v>220</v>
      </c>
      <c r="B23" t="str">
        <f>VLOOKUP($A23,'Diplomabestand individueel'!$A:$AC,B$1,FALSE)</f>
        <v>afm</v>
      </c>
      <c r="C23" s="139" t="str">
        <f>VLOOKUP($A23,'Diplomabestand individueel'!$A:$AC,C$1,FALSE)</f>
        <v>Dunya Neelen</v>
      </c>
      <c r="D23" s="139" t="str">
        <f>VLOOKUP($A23,'Diplomabestand individueel'!$A:$AC,D$1,FALSE)</f>
        <v>Junior F</v>
      </c>
      <c r="E23" s="139" t="str">
        <f>VLOOKUP($A23,'Diplomabestand individueel'!$A:$AC,E$1,FALSE)</f>
        <v>LH</v>
      </c>
      <c r="F23" s="15">
        <f>VLOOKUP($A23,'Alle namen en totalen'!B:M,11,FALSE)</f>
        <v>43.65</v>
      </c>
      <c r="G23" s="105">
        <f>RANK(F23,F$4:F$28)</f>
        <v>1</v>
      </c>
      <c r="H23" s="82">
        <f>VLOOKUP($A23,'Alle namen en totalen'!B:M,9,FALSE)</f>
        <v>20.25</v>
      </c>
      <c r="I23" s="105">
        <f>RANK(H23,H$4:H$28)</f>
        <v>20</v>
      </c>
      <c r="J23" s="83">
        <f>VLOOKUP($A23,'Alle namen en totalen'!B:M,7,FALSE)</f>
        <v>0</v>
      </c>
      <c r="K23" s="105">
        <f>RANK(J23,J$4:J$28)</f>
        <v>20</v>
      </c>
      <c r="L23" s="82"/>
      <c r="M23" s="142">
        <f>F23+H23+J23</f>
        <v>63.9</v>
      </c>
      <c r="N23" s="142"/>
      <c r="O23" s="136">
        <f>RANK(M23,M$4:M$28)</f>
        <v>20</v>
      </c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1:27" x14ac:dyDescent="0.3">
      <c r="A24" s="143">
        <v>229</v>
      </c>
      <c r="B24" t="str">
        <f>VLOOKUP($A24,'Diplomabestand individueel'!$A:$AC,B$1,FALSE)</f>
        <v>W2-B2</v>
      </c>
      <c r="C24" s="139" t="str">
        <f>VLOOKUP($A24,'Diplomabestand individueel'!$A:$AC,C$1,FALSE)</f>
        <v>Julie Beentjes</v>
      </c>
      <c r="D24" s="139" t="str">
        <f>VLOOKUP($A24,'Diplomabestand individueel'!$A:$AC,D$1,FALSE)</f>
        <v>Junior F</v>
      </c>
      <c r="E24" s="139" t="str">
        <f>VLOOKUP($A24,'Diplomabestand individueel'!$A:$AC,E$1,FALSE)</f>
        <v>Turncentrum Waterland</v>
      </c>
      <c r="F24" s="15">
        <f>VLOOKUP($A24,'Alle namen en totalen'!B:M,11,FALSE)</f>
        <v>33.700000000000003</v>
      </c>
      <c r="G24" s="105">
        <f>RANK(F24,F$4:F$28)</f>
        <v>19</v>
      </c>
      <c r="H24" s="82">
        <f>VLOOKUP($A24,'Alle namen en totalen'!B:M,9,FALSE)</f>
        <v>0</v>
      </c>
      <c r="I24" s="105">
        <f>RANK(H24,H$4:H$28)</f>
        <v>21</v>
      </c>
      <c r="J24" s="83">
        <f>VLOOKUP($A24,'Alle namen en totalen'!B:M,7,FALSE)</f>
        <v>0</v>
      </c>
      <c r="K24" s="105">
        <f>RANK(J24,J$4:J$28)</f>
        <v>20</v>
      </c>
      <c r="L24" s="82"/>
      <c r="M24" s="142">
        <f>F24+H24+J24</f>
        <v>33.700000000000003</v>
      </c>
      <c r="N24" s="142"/>
      <c r="O24" s="136">
        <f>RANK(M24,M$4:M$28)</f>
        <v>21</v>
      </c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29"/>
    </row>
    <row r="25" spans="1:27" x14ac:dyDescent="0.3">
      <c r="A25" s="155">
        <v>237</v>
      </c>
      <c r="B25" t="str">
        <f>VLOOKUP($A25,'Diplomabestand individueel'!$A:$AC,B$1,FALSE)</f>
        <v>afm</v>
      </c>
      <c r="C25" s="139" t="str">
        <f>VLOOKUP($A25,'Diplomabestand individueel'!$A:$AC,C$1,FALSE)</f>
        <v>Shulaika Daal</v>
      </c>
      <c r="D25" s="139" t="str">
        <f>VLOOKUP($A25,'Diplomabestand individueel'!$A:$AC,D$1,FALSE)</f>
        <v>Junior F</v>
      </c>
      <c r="E25" s="139" t="str">
        <f>VLOOKUP($A25,'Diplomabestand individueel'!$A:$AC,E$1,FALSE)</f>
        <v>Turncentrum Waterland</v>
      </c>
      <c r="F25" s="15">
        <f>VLOOKUP($A25,'Alle namen en totalen'!B:M,11,FALSE)</f>
        <v>33.549999999999997</v>
      </c>
      <c r="G25" s="105">
        <f>RANK(F25,F$4:F$28)</f>
        <v>20</v>
      </c>
      <c r="H25" s="82">
        <f>VLOOKUP($A25,'Alle namen en totalen'!B:M,9,FALSE)</f>
        <v>0</v>
      </c>
      <c r="I25" s="105">
        <f>RANK(H25,H$4:H$28)</f>
        <v>21</v>
      </c>
      <c r="J25" s="83">
        <f>VLOOKUP($A25,'Alle namen en totalen'!B:M,7,FALSE)</f>
        <v>0</v>
      </c>
      <c r="K25" s="105">
        <f>RANK(J25,J$4:J$28)</f>
        <v>20</v>
      </c>
      <c r="L25" s="82"/>
      <c r="M25" s="142">
        <f>F25+H25+J25</f>
        <v>33.549999999999997</v>
      </c>
      <c r="N25" s="142"/>
      <c r="O25" s="136">
        <f>RANK(M25,M$4:M$28)</f>
        <v>22</v>
      </c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29"/>
    </row>
    <row r="26" spans="1:27" x14ac:dyDescent="0.3">
      <c r="A26" s="29">
        <v>221</v>
      </c>
      <c r="B26" t="str">
        <f>VLOOKUP($A26,'Diplomabestand individueel'!$A:$AC,B$1,FALSE)</f>
        <v>afm</v>
      </c>
      <c r="C26" s="139" t="str">
        <f>VLOOKUP($A26,'Diplomabestand individueel'!$A:$AC,C$1,FALSE)</f>
        <v>Jordan de Haan</v>
      </c>
      <c r="D26" s="139" t="str">
        <f>VLOOKUP($A26,'Diplomabestand individueel'!$A:$AC,D$1,FALSE)</f>
        <v>Junior F</v>
      </c>
      <c r="E26" s="139" t="str">
        <f>VLOOKUP($A26,'Diplomabestand individueel'!$A:$AC,E$1,FALSE)</f>
        <v>LH</v>
      </c>
      <c r="F26" s="15">
        <f>VLOOKUP($A26,'Alle namen en totalen'!B:M,11,FALSE)</f>
        <v>0</v>
      </c>
      <c r="G26" s="105">
        <f>RANK(F26,F$4:F$28)</f>
        <v>22</v>
      </c>
      <c r="H26" s="82">
        <f>VLOOKUP($A26,'Alle namen en totalen'!B:M,9,FALSE)</f>
        <v>0</v>
      </c>
      <c r="I26" s="105">
        <f>RANK(H26,H$4:H$28)</f>
        <v>21</v>
      </c>
      <c r="J26" s="83">
        <f>VLOOKUP($A26,'Alle namen en totalen'!B:M,7,FALSE)</f>
        <v>0</v>
      </c>
      <c r="K26" s="105">
        <f>RANK(J26,J$4:J$28)</f>
        <v>20</v>
      </c>
      <c r="L26" s="82"/>
      <c r="M26" s="142">
        <f>F26+H26+J26</f>
        <v>0</v>
      </c>
      <c r="N26" s="142"/>
      <c r="O26" s="136">
        <f>RANK(M26,M$4:M$28)</f>
        <v>23</v>
      </c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29"/>
    </row>
    <row r="27" spans="1:27" x14ac:dyDescent="0.3">
      <c r="A27" s="29">
        <v>222</v>
      </c>
      <c r="B27" t="str">
        <f>VLOOKUP($A27,'Diplomabestand individueel'!$A:$AC,B$1,FALSE)</f>
        <v>afm</v>
      </c>
      <c r="C27" s="139" t="str">
        <f>VLOOKUP($A27,'Diplomabestand individueel'!$A:$AC,C$1,FALSE)</f>
        <v>Nikki van Ederen</v>
      </c>
      <c r="D27" s="139" t="str">
        <f>VLOOKUP($A27,'Diplomabestand individueel'!$A:$AC,D$1,FALSE)</f>
        <v>Junior F</v>
      </c>
      <c r="E27" s="139" t="str">
        <f>VLOOKUP($A27,'Diplomabestand individueel'!$A:$AC,E$1,FALSE)</f>
        <v>LH</v>
      </c>
      <c r="F27" s="15">
        <f>VLOOKUP($A27,'Alle namen en totalen'!B:M,11,FALSE)</f>
        <v>0</v>
      </c>
      <c r="G27" s="105">
        <f>RANK(F27,F$4:F$28)</f>
        <v>22</v>
      </c>
      <c r="H27" s="82">
        <f>VLOOKUP($A27,'Alle namen en totalen'!B:M,9,FALSE)</f>
        <v>0</v>
      </c>
      <c r="I27" s="105">
        <f>RANK(H27,H$4:H$28)</f>
        <v>21</v>
      </c>
      <c r="J27" s="83">
        <f>VLOOKUP($A27,'Alle namen en totalen'!B:M,7,FALSE)</f>
        <v>0</v>
      </c>
      <c r="K27" s="105">
        <f>RANK(J27,J$4:J$28)</f>
        <v>20</v>
      </c>
      <c r="L27" s="82"/>
      <c r="M27" s="142">
        <f>F27+H27+J27</f>
        <v>0</v>
      </c>
      <c r="N27" s="142"/>
      <c r="O27" s="136">
        <f>RANK(M27,M$4:M$28)</f>
        <v>23</v>
      </c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29"/>
    </row>
    <row r="28" spans="1:27" x14ac:dyDescent="0.3">
      <c r="A28" s="143"/>
      <c r="B28"/>
      <c r="F28" s="15"/>
      <c r="G28" s="105"/>
      <c r="H28" s="82"/>
      <c r="I28" s="105"/>
      <c r="J28" s="83"/>
      <c r="K28" s="105"/>
      <c r="L28" s="82"/>
      <c r="M28" s="142"/>
      <c r="N28" s="142"/>
      <c r="O28" s="136"/>
      <c r="P28" s="86"/>
      <c r="Q28" s="96"/>
      <c r="R28" s="84"/>
      <c r="S28" s="84"/>
      <c r="T28" s="84"/>
      <c r="U28" s="86"/>
      <c r="V28" s="96"/>
      <c r="W28" s="84"/>
      <c r="X28" s="84"/>
      <c r="Y28" s="87"/>
      <c r="Z28" s="86"/>
      <c r="AA28" s="33"/>
    </row>
    <row r="29" spans="1:27" x14ac:dyDescent="0.3">
      <c r="F29" s="42"/>
      <c r="G29" s="39"/>
      <c r="H29" s="84"/>
      <c r="I29" s="84"/>
      <c r="J29" s="85"/>
      <c r="K29" s="84"/>
      <c r="L29" s="86"/>
      <c r="M29" s="84"/>
      <c r="N29" s="84"/>
      <c r="O29" s="84"/>
      <c r="P29" s="86"/>
      <c r="Q29" s="96"/>
      <c r="R29" s="84"/>
      <c r="S29" s="84"/>
      <c r="T29" s="84"/>
      <c r="U29" s="86"/>
      <c r="V29" s="96"/>
      <c r="W29" s="84"/>
      <c r="X29" s="84"/>
      <c r="Y29" s="87"/>
      <c r="Z29" s="86"/>
      <c r="AA29" s="33"/>
    </row>
    <row r="30" spans="1:27" x14ac:dyDescent="0.3">
      <c r="F30" s="42"/>
      <c r="G30" s="39"/>
      <c r="H30" s="84"/>
      <c r="I30" s="84"/>
      <c r="J30" s="85"/>
      <c r="K30" s="84"/>
      <c r="L30" s="86"/>
      <c r="M30" s="84"/>
      <c r="N30" s="84"/>
      <c r="O30" s="84"/>
      <c r="P30" s="86"/>
      <c r="Q30" s="96"/>
      <c r="R30" s="84"/>
      <c r="S30" s="84"/>
      <c r="T30" s="84"/>
      <c r="U30" s="86"/>
      <c r="V30" s="96"/>
      <c r="W30" s="84"/>
      <c r="X30" s="84"/>
      <c r="Y30" s="87"/>
      <c r="Z30" s="86"/>
      <c r="AA30" s="33"/>
    </row>
    <row r="31" spans="1:27" x14ac:dyDescent="0.3">
      <c r="F31" s="42"/>
      <c r="G31" s="39"/>
      <c r="H31" s="84"/>
      <c r="I31" s="84"/>
      <c r="J31" s="85"/>
      <c r="K31" s="84"/>
      <c r="L31" s="86"/>
      <c r="M31" s="84"/>
      <c r="N31" s="84"/>
      <c r="O31" s="84"/>
      <c r="P31" s="86"/>
      <c r="Q31" s="96"/>
      <c r="R31" s="84"/>
      <c r="S31" s="84"/>
      <c r="T31" s="84"/>
      <c r="U31" s="86"/>
      <c r="V31" s="96"/>
      <c r="W31" s="84"/>
      <c r="X31" s="84"/>
      <c r="Y31" s="87"/>
      <c r="Z31" s="86"/>
      <c r="AA31" s="33"/>
    </row>
    <row r="32" spans="1:27" x14ac:dyDescent="0.3">
      <c r="A32" s="33"/>
      <c r="B32" s="33"/>
      <c r="C32" s="141"/>
      <c r="D32" s="141"/>
      <c r="E32" s="141"/>
      <c r="F32" s="34"/>
      <c r="G32" s="35"/>
      <c r="H32" s="88"/>
      <c r="I32" s="88"/>
      <c r="J32" s="89"/>
      <c r="K32" s="88"/>
      <c r="L32" s="90"/>
      <c r="M32" s="88"/>
      <c r="N32" s="88"/>
      <c r="O32" s="88"/>
      <c r="P32" s="90"/>
      <c r="Q32" s="33"/>
      <c r="R32" s="88"/>
      <c r="S32" s="88"/>
      <c r="T32" s="88"/>
      <c r="U32" s="90"/>
      <c r="V32" s="33"/>
      <c r="W32" s="88"/>
      <c r="X32" s="88"/>
      <c r="Y32" s="91"/>
      <c r="Z32" s="90"/>
      <c r="AA32" s="33"/>
    </row>
    <row r="33" spans="1:27" x14ac:dyDescent="0.3">
      <c r="A33" s="33"/>
      <c r="B33" s="33"/>
      <c r="C33" s="141"/>
      <c r="D33" s="141"/>
      <c r="E33" s="141"/>
      <c r="F33" s="34"/>
      <c r="G33" s="35"/>
      <c r="H33" s="88"/>
      <c r="I33" s="88"/>
      <c r="J33" s="89"/>
      <c r="K33" s="88"/>
      <c r="L33" s="90"/>
      <c r="M33" s="88"/>
      <c r="N33" s="88"/>
      <c r="O33" s="88"/>
      <c r="P33" s="90"/>
      <c r="Q33" s="33"/>
      <c r="R33" s="88"/>
      <c r="S33" s="88"/>
      <c r="T33" s="88"/>
      <c r="U33" s="90"/>
      <c r="V33" s="33"/>
      <c r="W33" s="88"/>
      <c r="X33" s="88"/>
      <c r="Y33" s="91"/>
      <c r="Z33" s="90"/>
      <c r="AA33" s="33"/>
    </row>
    <row r="34" spans="1:27" x14ac:dyDescent="0.3">
      <c r="A34" s="33"/>
      <c r="B34" s="33"/>
      <c r="C34" s="141"/>
      <c r="D34" s="141"/>
      <c r="E34" s="141"/>
      <c r="F34" s="34"/>
      <c r="G34" s="35"/>
      <c r="H34" s="88"/>
      <c r="I34" s="88"/>
      <c r="J34" s="89"/>
      <c r="K34" s="88"/>
      <c r="L34" s="90"/>
      <c r="M34" s="88"/>
      <c r="N34" s="88"/>
      <c r="O34" s="88"/>
      <c r="P34" s="90"/>
      <c r="Q34" s="33"/>
      <c r="R34" s="88"/>
      <c r="S34" s="88"/>
      <c r="T34" s="88"/>
      <c r="U34" s="90"/>
      <c r="V34" s="33"/>
      <c r="W34" s="88"/>
      <c r="X34" s="88"/>
      <c r="Y34" s="91"/>
      <c r="Z34" s="90"/>
      <c r="AA34" s="33"/>
    </row>
    <row r="35" spans="1:27" x14ac:dyDescent="0.3">
      <c r="A35" s="33"/>
      <c r="B35" s="33"/>
      <c r="C35" s="141"/>
      <c r="D35" s="141"/>
      <c r="E35" s="141"/>
      <c r="F35" s="34"/>
      <c r="G35" s="35"/>
      <c r="H35" s="88"/>
      <c r="I35" s="88"/>
      <c r="J35" s="89"/>
      <c r="K35" s="88"/>
      <c r="L35" s="90"/>
      <c r="M35" s="88"/>
      <c r="N35" s="88"/>
      <c r="O35" s="88"/>
      <c r="P35" s="90"/>
      <c r="Q35" s="33"/>
      <c r="R35" s="88"/>
      <c r="S35" s="88"/>
      <c r="T35" s="88"/>
      <c r="U35" s="90"/>
      <c r="V35" s="33"/>
      <c r="W35" s="88"/>
      <c r="X35" s="88"/>
      <c r="Y35" s="91"/>
      <c r="Z35" s="90"/>
      <c r="AA35" s="33"/>
    </row>
    <row r="36" spans="1:27" x14ac:dyDescent="0.3">
      <c r="A36" s="33"/>
      <c r="B36" s="33"/>
      <c r="C36" s="141"/>
      <c r="D36" s="141"/>
      <c r="E36" s="141"/>
      <c r="F36" s="34"/>
      <c r="G36" s="35"/>
      <c r="H36" s="88"/>
      <c r="I36" s="88"/>
      <c r="J36" s="89"/>
      <c r="K36" s="88"/>
      <c r="L36" s="90"/>
      <c r="M36" s="88"/>
      <c r="N36" s="88"/>
      <c r="O36" s="88"/>
      <c r="P36" s="90"/>
      <c r="Q36" s="33"/>
      <c r="R36" s="88"/>
      <c r="S36" s="88"/>
      <c r="T36" s="88"/>
      <c r="U36" s="90"/>
      <c r="V36" s="33"/>
      <c r="W36" s="88"/>
      <c r="X36" s="88"/>
      <c r="Y36" s="91"/>
      <c r="Z36" s="90"/>
      <c r="AA36" s="33"/>
    </row>
    <row r="37" spans="1:27" x14ac:dyDescent="0.3">
      <c r="A37" s="33"/>
      <c r="B37" s="33"/>
      <c r="C37" s="141"/>
      <c r="D37" s="141"/>
      <c r="E37" s="141"/>
      <c r="F37" s="34"/>
      <c r="G37" s="35"/>
      <c r="H37" s="88"/>
      <c r="I37" s="88"/>
      <c r="J37" s="89"/>
      <c r="K37" s="88"/>
      <c r="L37" s="90"/>
      <c r="M37" s="88"/>
      <c r="N37" s="88"/>
      <c r="O37" s="88"/>
      <c r="P37" s="90"/>
      <c r="Q37" s="33"/>
      <c r="R37" s="88"/>
      <c r="S37" s="88"/>
      <c r="T37" s="88"/>
      <c r="U37" s="90"/>
      <c r="V37" s="33"/>
      <c r="W37" s="88"/>
      <c r="X37" s="88"/>
      <c r="Y37" s="91"/>
      <c r="Z37" s="90"/>
      <c r="AA37" s="33"/>
    </row>
    <row r="38" spans="1:27" x14ac:dyDescent="0.3">
      <c r="A38" s="33"/>
      <c r="B38" s="33"/>
      <c r="C38" s="141"/>
      <c r="D38" s="141"/>
      <c r="E38" s="141"/>
      <c r="F38" s="34"/>
      <c r="G38" s="35"/>
      <c r="H38" s="88"/>
      <c r="I38" s="88"/>
      <c r="J38" s="89"/>
      <c r="K38" s="88"/>
      <c r="L38" s="90"/>
      <c r="M38" s="88"/>
      <c r="N38" s="88"/>
      <c r="O38" s="88"/>
      <c r="P38" s="90"/>
      <c r="Q38" s="33"/>
      <c r="R38" s="88"/>
      <c r="S38" s="88"/>
      <c r="T38" s="88"/>
      <c r="U38" s="90"/>
      <c r="V38" s="33"/>
      <c r="W38" s="88"/>
      <c r="X38" s="88"/>
      <c r="Y38" s="91"/>
      <c r="Z38" s="90"/>
      <c r="AA38" s="33"/>
    </row>
    <row r="39" spans="1:27" x14ac:dyDescent="0.3">
      <c r="A39" s="33"/>
      <c r="B39" s="33"/>
      <c r="C39" s="141"/>
      <c r="D39" s="141"/>
      <c r="E39" s="141"/>
      <c r="F39" s="34"/>
      <c r="G39" s="35"/>
      <c r="H39" s="88"/>
      <c r="I39" s="88"/>
      <c r="J39" s="89"/>
      <c r="K39" s="88"/>
      <c r="L39" s="90"/>
      <c r="M39" s="88"/>
      <c r="N39" s="88"/>
      <c r="O39" s="88"/>
      <c r="P39" s="90"/>
      <c r="Q39" s="33"/>
      <c r="R39" s="88"/>
      <c r="S39" s="88"/>
      <c r="T39" s="88"/>
      <c r="U39" s="90"/>
      <c r="V39" s="33"/>
      <c r="W39" s="88"/>
      <c r="X39" s="88"/>
      <c r="Y39" s="91"/>
      <c r="Z39" s="90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4"/>
      <c r="G69" s="35"/>
      <c r="H69" s="88"/>
      <c r="I69" s="88"/>
      <c r="J69" s="89"/>
      <c r="K69" s="88"/>
      <c r="L69" s="90"/>
      <c r="M69" s="88"/>
      <c r="N69" s="88"/>
      <c r="O69" s="88"/>
      <c r="P69" s="90"/>
      <c r="Q69" s="33"/>
      <c r="R69" s="88"/>
      <c r="S69" s="88"/>
      <c r="T69" s="88"/>
      <c r="U69" s="90"/>
      <c r="V69" s="33"/>
      <c r="W69" s="88"/>
      <c r="X69" s="88"/>
      <c r="Y69" s="91"/>
      <c r="Z69" s="90"/>
      <c r="AA69" s="33"/>
    </row>
    <row r="70" spans="1:27" x14ac:dyDescent="0.3">
      <c r="A70" s="33"/>
      <c r="B70" s="33"/>
      <c r="C70" s="141"/>
      <c r="D70" s="141"/>
      <c r="E70" s="141"/>
      <c r="F70" s="34"/>
      <c r="G70" s="35"/>
      <c r="H70" s="88"/>
      <c r="I70" s="88"/>
      <c r="J70" s="89"/>
      <c r="K70" s="88"/>
      <c r="L70" s="90"/>
      <c r="M70" s="88"/>
      <c r="N70" s="88"/>
      <c r="O70" s="88"/>
      <c r="P70" s="90"/>
      <c r="Q70" s="33"/>
      <c r="R70" s="88"/>
      <c r="S70" s="88"/>
      <c r="T70" s="88"/>
      <c r="U70" s="90"/>
      <c r="V70" s="33"/>
      <c r="W70" s="88"/>
      <c r="X70" s="88"/>
      <c r="Y70" s="91"/>
      <c r="Z70" s="90"/>
      <c r="AA70" s="33"/>
    </row>
    <row r="71" spans="1:27" x14ac:dyDescent="0.3">
      <c r="A71" s="33"/>
      <c r="B71" s="33"/>
      <c r="C71" s="141"/>
      <c r="D71" s="141"/>
      <c r="E71" s="141"/>
      <c r="F71" s="34"/>
      <c r="G71" s="35"/>
      <c r="H71" s="88"/>
      <c r="I71" s="88"/>
      <c r="J71" s="89"/>
      <c r="K71" s="88"/>
      <c r="L71" s="90"/>
      <c r="M71" s="88"/>
      <c r="N71" s="88"/>
      <c r="O71" s="88"/>
      <c r="P71" s="90"/>
      <c r="Q71" s="33"/>
      <c r="R71" s="88"/>
      <c r="S71" s="88"/>
      <c r="T71" s="88"/>
      <c r="U71" s="90"/>
      <c r="V71" s="33"/>
      <c r="W71" s="88"/>
      <c r="X71" s="88"/>
      <c r="Y71" s="91"/>
      <c r="Z71" s="90"/>
      <c r="AA71" s="33"/>
    </row>
    <row r="72" spans="1:27" x14ac:dyDescent="0.3">
      <c r="A72" s="33"/>
      <c r="B72" s="33"/>
      <c r="C72" s="141"/>
      <c r="D72" s="141"/>
      <c r="E72" s="141"/>
      <c r="F72" s="34"/>
      <c r="G72" s="35"/>
      <c r="H72" s="88"/>
      <c r="I72" s="88"/>
      <c r="J72" s="89"/>
      <c r="K72" s="88"/>
      <c r="L72" s="90"/>
      <c r="M72" s="88"/>
      <c r="N72" s="88"/>
      <c r="O72" s="88"/>
      <c r="P72" s="90"/>
      <c r="Q72" s="33"/>
      <c r="R72" s="88"/>
      <c r="S72" s="88"/>
      <c r="T72" s="88"/>
      <c r="U72" s="90"/>
      <c r="V72" s="33"/>
      <c r="W72" s="88"/>
      <c r="X72" s="88"/>
      <c r="Y72" s="91"/>
      <c r="Z72" s="90"/>
      <c r="AA72" s="33"/>
    </row>
    <row r="73" spans="1:27" x14ac:dyDescent="0.3">
      <c r="A73" s="33"/>
      <c r="B73" s="33"/>
      <c r="C73" s="141"/>
      <c r="D73" s="141"/>
      <c r="E73" s="141"/>
      <c r="F73" s="34"/>
      <c r="G73" s="35"/>
      <c r="H73" s="88"/>
      <c r="I73" s="88"/>
      <c r="J73" s="89"/>
      <c r="K73" s="88"/>
      <c r="L73" s="90"/>
      <c r="M73" s="88"/>
      <c r="N73" s="88"/>
      <c r="O73" s="88"/>
      <c r="P73" s="90"/>
      <c r="Q73" s="33"/>
      <c r="R73" s="88"/>
      <c r="S73" s="88"/>
      <c r="T73" s="88"/>
      <c r="U73" s="90"/>
      <c r="V73" s="33"/>
      <c r="W73" s="88"/>
      <c r="X73" s="88"/>
      <c r="Y73" s="91"/>
      <c r="Z73" s="90"/>
      <c r="AA73" s="33"/>
    </row>
    <row r="74" spans="1:27" x14ac:dyDescent="0.3">
      <c r="A74" s="33"/>
      <c r="B74" s="33"/>
      <c r="C74" s="141"/>
      <c r="D74" s="141"/>
      <c r="E74" s="141"/>
      <c r="F74" s="34"/>
      <c r="G74" s="35"/>
      <c r="H74" s="88"/>
      <c r="I74" s="88"/>
      <c r="J74" s="89"/>
      <c r="K74" s="88"/>
      <c r="L74" s="90"/>
      <c r="M74" s="88"/>
      <c r="N74" s="88"/>
      <c r="O74" s="88"/>
      <c r="P74" s="90"/>
      <c r="Q74" s="33"/>
      <c r="R74" s="88"/>
      <c r="S74" s="88"/>
      <c r="T74" s="88"/>
      <c r="U74" s="90"/>
      <c r="V74" s="33"/>
      <c r="W74" s="88"/>
      <c r="X74" s="88"/>
      <c r="Y74" s="91"/>
      <c r="Z74" s="90"/>
      <c r="AA74" s="33"/>
    </row>
    <row r="75" spans="1:27" x14ac:dyDescent="0.3">
      <c r="A75" s="33"/>
      <c r="B75" s="33"/>
      <c r="C75" s="141"/>
      <c r="D75" s="141"/>
      <c r="E75" s="141"/>
      <c r="F75" s="34"/>
      <c r="G75" s="35"/>
      <c r="H75" s="88"/>
      <c r="I75" s="88"/>
      <c r="J75" s="89"/>
      <c r="K75" s="88"/>
      <c r="L75" s="90"/>
      <c r="M75" s="88"/>
      <c r="N75" s="88"/>
      <c r="O75" s="88"/>
      <c r="P75" s="90"/>
      <c r="Q75" s="33"/>
      <c r="R75" s="88"/>
      <c r="S75" s="88"/>
      <c r="T75" s="88"/>
      <c r="U75" s="90"/>
      <c r="V75" s="33"/>
      <c r="W75" s="88"/>
      <c r="X75" s="88"/>
      <c r="Y75" s="91"/>
      <c r="Z75" s="90"/>
      <c r="AA75" s="33"/>
    </row>
    <row r="76" spans="1:27" x14ac:dyDescent="0.3">
      <c r="A76" s="33"/>
      <c r="B76" s="33"/>
      <c r="C76" s="141"/>
      <c r="D76" s="141"/>
      <c r="E76" s="141"/>
      <c r="F76" s="34"/>
      <c r="G76" s="35"/>
      <c r="H76" s="88"/>
      <c r="I76" s="88"/>
      <c r="J76" s="89"/>
      <c r="K76" s="88"/>
      <c r="L76" s="90"/>
      <c r="M76" s="88"/>
      <c r="N76" s="88"/>
      <c r="O76" s="88"/>
      <c r="P76" s="90"/>
      <c r="Q76" s="33"/>
      <c r="R76" s="88"/>
      <c r="S76" s="88"/>
      <c r="T76" s="88"/>
      <c r="U76" s="90"/>
      <c r="V76" s="33"/>
      <c r="W76" s="88"/>
      <c r="X76" s="88"/>
      <c r="Y76" s="91"/>
      <c r="Z76" s="90"/>
      <c r="AA76" s="33"/>
    </row>
    <row r="77" spans="1:27" x14ac:dyDescent="0.3">
      <c r="A77" s="33"/>
      <c r="B77" s="33"/>
      <c r="C77" s="141"/>
      <c r="D77" s="141"/>
      <c r="E77" s="141"/>
      <c r="F77" s="30"/>
      <c r="G77" s="31"/>
      <c r="H77" s="88"/>
      <c r="I77" s="88"/>
      <c r="J77" s="89"/>
      <c r="K77" s="88"/>
      <c r="L77" s="92"/>
      <c r="M77" s="88"/>
      <c r="N77" s="88"/>
      <c r="O77" s="88"/>
      <c r="P77" s="92"/>
      <c r="Q77" s="97"/>
      <c r="R77" s="88"/>
      <c r="S77" s="88"/>
      <c r="T77" s="88"/>
      <c r="U77" s="92"/>
      <c r="V77" s="97"/>
      <c r="W77" s="88"/>
      <c r="X77" s="88"/>
      <c r="Y77" s="91"/>
      <c r="Z77" s="92"/>
      <c r="AA77" s="97"/>
    </row>
    <row r="78" spans="1:27" x14ac:dyDescent="0.3">
      <c r="A78" s="33"/>
      <c r="B78" s="33"/>
      <c r="C78" s="141"/>
      <c r="D78" s="141"/>
      <c r="E78" s="141"/>
      <c r="F78" s="30"/>
      <c r="G78" s="31"/>
      <c r="H78" s="88"/>
      <c r="I78" s="88"/>
      <c r="J78" s="89"/>
      <c r="K78" s="88"/>
      <c r="L78" s="92"/>
      <c r="M78" s="88"/>
      <c r="N78" s="88"/>
      <c r="O78" s="88"/>
      <c r="P78" s="92"/>
      <c r="Q78" s="97"/>
      <c r="R78" s="88"/>
      <c r="S78" s="88"/>
      <c r="T78" s="88"/>
      <c r="U78" s="92"/>
      <c r="V78" s="97"/>
      <c r="W78" s="88"/>
      <c r="X78" s="88"/>
      <c r="Y78" s="91"/>
      <c r="Z78" s="92"/>
      <c r="AA78" s="97"/>
    </row>
    <row r="79" spans="1:27" x14ac:dyDescent="0.3">
      <c r="A79" s="33"/>
      <c r="B79" s="33"/>
      <c r="C79" s="141"/>
      <c r="D79" s="141"/>
      <c r="E79" s="141"/>
      <c r="F79" s="30"/>
      <c r="G79" s="31"/>
      <c r="H79" s="88"/>
      <c r="I79" s="88"/>
      <c r="J79" s="89"/>
      <c r="K79" s="88"/>
      <c r="L79" s="92"/>
      <c r="M79" s="88"/>
      <c r="N79" s="88"/>
      <c r="O79" s="88"/>
      <c r="P79" s="92"/>
      <c r="Q79" s="97"/>
      <c r="R79" s="88"/>
      <c r="S79" s="88"/>
      <c r="T79" s="88"/>
      <c r="U79" s="92"/>
      <c r="V79" s="97"/>
      <c r="W79" s="88"/>
      <c r="X79" s="88"/>
      <c r="Y79" s="91"/>
      <c r="Z79" s="92"/>
      <c r="AA79" s="97"/>
    </row>
    <row r="80" spans="1:27" x14ac:dyDescent="0.3">
      <c r="A80" s="33"/>
      <c r="B80" s="33"/>
      <c r="C80" s="141"/>
      <c r="D80" s="141"/>
      <c r="E80" s="141"/>
      <c r="F80" s="30"/>
      <c r="G80" s="31"/>
      <c r="H80" s="88"/>
      <c r="I80" s="88"/>
      <c r="J80" s="89"/>
      <c r="K80" s="88"/>
      <c r="L80" s="92"/>
      <c r="M80" s="88"/>
      <c r="N80" s="88"/>
      <c r="O80" s="88"/>
      <c r="P80" s="92"/>
      <c r="Q80" s="97"/>
      <c r="R80" s="88"/>
      <c r="S80" s="88"/>
      <c r="T80" s="88"/>
      <c r="U80" s="92"/>
      <c r="V80" s="97"/>
      <c r="W80" s="88"/>
      <c r="X80" s="88"/>
      <c r="Y80" s="91"/>
      <c r="Z80" s="92"/>
      <c r="AA80" s="97"/>
    </row>
    <row r="81" spans="1:27" x14ac:dyDescent="0.3">
      <c r="A81" s="33"/>
      <c r="B81" s="33"/>
      <c r="C81" s="141"/>
      <c r="D81" s="141"/>
      <c r="E81" s="141"/>
      <c r="F81" s="30"/>
      <c r="G81" s="31"/>
      <c r="H81" s="88"/>
      <c r="I81" s="88"/>
      <c r="J81" s="89"/>
      <c r="K81" s="88"/>
      <c r="L81" s="92"/>
      <c r="M81" s="88"/>
      <c r="N81" s="88"/>
      <c r="O81" s="88"/>
      <c r="P81" s="92"/>
      <c r="Q81" s="97"/>
      <c r="R81" s="88"/>
      <c r="S81" s="88"/>
      <c r="T81" s="88"/>
      <c r="U81" s="92"/>
      <c r="V81" s="97"/>
      <c r="W81" s="88"/>
      <c r="X81" s="88"/>
      <c r="Y81" s="91"/>
      <c r="Z81" s="92"/>
      <c r="AA81" s="97"/>
    </row>
    <row r="82" spans="1:27" x14ac:dyDescent="0.3">
      <c r="A82" s="33"/>
      <c r="B82" s="33"/>
      <c r="C82" s="141"/>
      <c r="D82" s="141"/>
      <c r="E82" s="141"/>
      <c r="F82" s="30"/>
      <c r="G82" s="31"/>
      <c r="H82" s="88"/>
      <c r="I82" s="88"/>
      <c r="J82" s="89"/>
      <c r="K82" s="88"/>
      <c r="L82" s="92"/>
      <c r="M82" s="88"/>
      <c r="N82" s="88"/>
      <c r="O82" s="88"/>
      <c r="P82" s="92"/>
      <c r="Q82" s="97"/>
      <c r="R82" s="88"/>
      <c r="S82" s="88"/>
      <c r="T82" s="88"/>
      <c r="U82" s="92"/>
      <c r="V82" s="97"/>
      <c r="W82" s="88"/>
      <c r="X82" s="88"/>
      <c r="Y82" s="91"/>
      <c r="Z82" s="92"/>
      <c r="AA82" s="97"/>
    </row>
    <row r="83" spans="1:27" x14ac:dyDescent="0.3">
      <c r="A83" s="33"/>
      <c r="B83" s="33"/>
      <c r="C83" s="141"/>
      <c r="D83" s="141"/>
      <c r="E83" s="141"/>
      <c r="F83" s="30"/>
      <c r="G83" s="31"/>
      <c r="H83" s="88"/>
      <c r="I83" s="88"/>
      <c r="J83" s="89"/>
      <c r="K83" s="88"/>
      <c r="L83" s="92"/>
      <c r="M83" s="88"/>
      <c r="N83" s="88"/>
      <c r="O83" s="88"/>
      <c r="P83" s="92"/>
      <c r="Q83" s="97"/>
      <c r="R83" s="88"/>
      <c r="S83" s="88"/>
      <c r="T83" s="88"/>
      <c r="U83" s="92"/>
      <c r="V83" s="97"/>
      <c r="W83" s="88"/>
      <c r="X83" s="88"/>
      <c r="Y83" s="91"/>
      <c r="Z83" s="92"/>
      <c r="AA83" s="97"/>
    </row>
    <row r="84" spans="1:27" x14ac:dyDescent="0.3">
      <c r="A84" s="33"/>
      <c r="B84" s="33"/>
      <c r="C84" s="141"/>
      <c r="D84" s="141"/>
      <c r="E84" s="141"/>
      <c r="F84" s="30"/>
      <c r="G84" s="31"/>
      <c r="H84" s="88"/>
      <c r="I84" s="88"/>
      <c r="J84" s="89"/>
      <c r="K84" s="88"/>
      <c r="L84" s="92"/>
      <c r="M84" s="88"/>
      <c r="N84" s="88"/>
      <c r="O84" s="88"/>
      <c r="P84" s="92"/>
      <c r="Q84" s="97"/>
      <c r="R84" s="88"/>
      <c r="S84" s="88"/>
      <c r="T84" s="88"/>
      <c r="U84" s="92"/>
      <c r="V84" s="97"/>
      <c r="W84" s="88"/>
      <c r="X84" s="88"/>
      <c r="Y84" s="91"/>
      <c r="Z84" s="92"/>
      <c r="AA84" s="97"/>
    </row>
    <row r="85" spans="1:27" x14ac:dyDescent="0.3">
      <c r="A85" s="33"/>
      <c r="B85" s="33"/>
      <c r="C85" s="141"/>
      <c r="D85" s="141"/>
      <c r="E85" s="141"/>
      <c r="F85" s="30"/>
      <c r="G85" s="31"/>
      <c r="H85" s="88"/>
      <c r="I85" s="88"/>
      <c r="J85" s="89"/>
      <c r="K85" s="88"/>
      <c r="L85" s="92"/>
      <c r="M85" s="88"/>
      <c r="N85" s="88"/>
      <c r="O85" s="88"/>
      <c r="P85" s="92"/>
      <c r="Q85" s="97"/>
      <c r="R85" s="88"/>
      <c r="S85" s="88"/>
      <c r="T85" s="88"/>
      <c r="U85" s="92"/>
      <c r="V85" s="97"/>
      <c r="W85" s="88"/>
      <c r="X85" s="88"/>
      <c r="Y85" s="91"/>
      <c r="Z85" s="92"/>
      <c r="AA85" s="97"/>
    </row>
    <row r="86" spans="1:27" x14ac:dyDescent="0.3">
      <c r="A86" s="33"/>
      <c r="B86" s="33"/>
      <c r="C86" s="141"/>
      <c r="D86" s="141"/>
      <c r="E86" s="141"/>
      <c r="F86" s="30"/>
      <c r="G86" s="31"/>
      <c r="H86" s="88"/>
      <c r="I86" s="88"/>
      <c r="J86" s="89"/>
      <c r="K86" s="88"/>
      <c r="L86" s="92"/>
      <c r="M86" s="88"/>
      <c r="N86" s="88"/>
      <c r="O86" s="88"/>
      <c r="P86" s="92"/>
      <c r="Q86" s="97"/>
      <c r="R86" s="88"/>
      <c r="S86" s="88"/>
      <c r="T86" s="88"/>
      <c r="U86" s="92"/>
      <c r="V86" s="97"/>
      <c r="W86" s="88"/>
      <c r="X86" s="88"/>
      <c r="Y86" s="91"/>
      <c r="Z86" s="92"/>
      <c r="AA86" s="97"/>
    </row>
    <row r="87" spans="1:27" x14ac:dyDescent="0.3">
      <c r="A87" s="33"/>
      <c r="B87" s="33"/>
      <c r="C87" s="141"/>
      <c r="D87" s="141"/>
      <c r="E87" s="141"/>
      <c r="F87" s="30"/>
      <c r="G87" s="31"/>
      <c r="H87" s="88"/>
      <c r="I87" s="88"/>
      <c r="J87" s="89"/>
      <c r="K87" s="88"/>
      <c r="L87" s="92"/>
      <c r="M87" s="88"/>
      <c r="N87" s="88"/>
      <c r="O87" s="88"/>
      <c r="P87" s="92"/>
      <c r="Q87" s="97"/>
      <c r="R87" s="88"/>
      <c r="S87" s="88"/>
      <c r="T87" s="88"/>
      <c r="U87" s="92"/>
      <c r="V87" s="97"/>
      <c r="W87" s="88"/>
      <c r="X87" s="88"/>
      <c r="Y87" s="91"/>
      <c r="Z87" s="92"/>
      <c r="AA87" s="97"/>
    </row>
  </sheetData>
  <sortState xmlns:xlrd2="http://schemas.microsoft.com/office/spreadsheetml/2017/richdata2" ref="A4:O27">
    <sortCondition ref="O4:O27"/>
  </sortState>
  <mergeCells count="5">
    <mergeCell ref="A2:E2"/>
    <mergeCell ref="F2:G2"/>
    <mergeCell ref="H2:I2"/>
    <mergeCell ref="J2:K2"/>
    <mergeCell ref="M2:O2"/>
  </mergeCells>
  <conditionalFormatting sqref="A4:A28">
    <cfRule type="duplicateValues" dxfId="61" priority="34"/>
  </conditionalFormatting>
  <conditionalFormatting sqref="L29">
    <cfRule type="duplicateValues" dxfId="60" priority="4"/>
  </conditionalFormatting>
  <conditionalFormatting sqref="M4:M28">
    <cfRule type="duplicateValues" dxfId="59" priority="36"/>
  </conditionalFormatting>
  <conditionalFormatting sqref="O4:O28">
    <cfRule type="cellIs" dxfId="58" priority="3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5694-BEC0-4E43-B18C-47D9A80BBD54}">
  <sheetPr>
    <tabColor rgb="FF00B050"/>
    <pageSetUpPr fitToPage="1"/>
  </sheetPr>
  <dimension ref="A1:AC90"/>
  <sheetViews>
    <sheetView topLeftCell="A2" zoomScaleNormal="100" workbookViewId="0">
      <selection activeCell="X21" sqref="X21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33203125" style="139" bestFit="1" customWidth="1"/>
    <col min="4" max="4" width="17.109375" style="139" customWidth="1"/>
    <col min="5" max="5" width="15.44140625" style="139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9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9" s="105" customFormat="1" ht="39.9" customHeight="1" x14ac:dyDescent="0.3">
      <c r="A2" s="158" t="s">
        <v>297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137"/>
      <c r="Q2" s="137"/>
      <c r="R2" s="138"/>
      <c r="S2" s="137"/>
      <c r="T2" s="137"/>
      <c r="U2" s="137"/>
      <c r="V2" s="137"/>
      <c r="W2" s="138"/>
      <c r="X2" s="137"/>
      <c r="Y2" s="137"/>
      <c r="Z2" s="137"/>
      <c r="AA2" s="137"/>
    </row>
    <row r="3" spans="1:29" s="105" customFormat="1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129"/>
      <c r="Q3" s="132"/>
      <c r="R3" s="133"/>
      <c r="S3" s="133"/>
      <c r="T3" s="134"/>
      <c r="U3" s="129"/>
      <c r="V3" s="132"/>
      <c r="W3" s="133"/>
      <c r="X3" s="133"/>
      <c r="Y3" s="134"/>
      <c r="Z3" s="129"/>
      <c r="AA3" s="132" t="s">
        <v>153</v>
      </c>
      <c r="AC3" s="130"/>
    </row>
    <row r="4" spans="1:29" x14ac:dyDescent="0.3">
      <c r="A4" s="29">
        <v>799</v>
      </c>
      <c r="B4"/>
      <c r="C4" s="139" t="str">
        <f>VLOOKUP($A4,'Diplomabestand individueel'!$A:$AC,C$1,FALSE)</f>
        <v>Fimke Harrewijnen</v>
      </c>
      <c r="D4" s="139" t="str">
        <f>VLOOKUP($A4,'Diplomabestand individueel'!$A:$AC,D$1,FALSE)</f>
        <v>Instap 6</v>
      </c>
      <c r="E4" s="139" t="str">
        <f>VLOOKUP($A4,'Diplomabestand individueel'!$A:$AC,E$1,FALSE)</f>
        <v>Swift</v>
      </c>
      <c r="F4" s="15">
        <f>VLOOKUP($A4,'Alle namen en totalen'!B:M,11,FALSE)</f>
        <v>47</v>
      </c>
      <c r="G4" s="105">
        <f t="shared" ref="G4:G16" si="0">RANK(F4,F$4:F$16)</f>
        <v>3</v>
      </c>
      <c r="H4" s="82">
        <f>VLOOKUP($A4,'Alle namen en totalen'!B:M,9,FALSE)</f>
        <v>47.6</v>
      </c>
      <c r="I4" s="105">
        <f t="shared" ref="I4:I16" si="1">RANK(H4,H$4:H$16)</f>
        <v>1</v>
      </c>
      <c r="J4" s="83">
        <f>VLOOKUP($A4,'Alle namen en totalen'!B:M,7,FALSE)</f>
        <v>46.225000000000001</v>
      </c>
      <c r="K4" s="105">
        <f t="shared" ref="K4:K16" si="2">RANK(J4,J$4:J$16)</f>
        <v>1</v>
      </c>
      <c r="L4" s="82"/>
      <c r="M4" s="142">
        <f t="shared" ref="M4:M16" si="3">F4+H4+J4</f>
        <v>140.82499999999999</v>
      </c>
      <c r="N4" s="142"/>
      <c r="O4" s="136">
        <f t="shared" ref="O4:O16" si="4">RANK(M4,M$4:M$16)</f>
        <v>1</v>
      </c>
      <c r="P4" s="82"/>
      <c r="Q4" s="41"/>
      <c r="R4" s="82"/>
      <c r="S4" s="82"/>
      <c r="T4" s="82"/>
      <c r="U4" s="82"/>
      <c r="V4" s="41"/>
      <c r="W4" s="82"/>
      <c r="X4" s="82"/>
      <c r="Y4" s="82"/>
      <c r="Z4" s="82"/>
      <c r="AA4" s="41" t="e">
        <f>RANK(Z4,#REF!)</f>
        <v>#REF!</v>
      </c>
    </row>
    <row r="5" spans="1:29" x14ac:dyDescent="0.3">
      <c r="A5" s="29">
        <v>718</v>
      </c>
      <c r="B5" t="str">
        <f>VLOOKUP($A5,'Diplomabestand individueel'!$A:$AC,B$1,FALSE)</f>
        <v>W5-B1</v>
      </c>
      <c r="C5" s="139" t="str">
        <f>VLOOKUP($A5,'Diplomabestand individueel'!$A:$AC,C$1,FALSE)</f>
        <v>Tess Luttik</v>
      </c>
      <c r="D5" s="139" t="str">
        <f>VLOOKUP($A5,'Diplomabestand individueel'!$A:$AC,D$1,FALSE)</f>
        <v>Instap 6</v>
      </c>
      <c r="E5" s="139" t="str">
        <f>VLOOKUP($A5,'Diplomabestand individueel'!$A:$AC,E$1,FALSE)</f>
        <v>Turncademy</v>
      </c>
      <c r="F5" s="15">
        <f>VLOOKUP($A5,'Alle namen en totalen'!B:M,11,FALSE)</f>
        <v>48.3</v>
      </c>
      <c r="G5" s="105">
        <f t="shared" si="0"/>
        <v>1</v>
      </c>
      <c r="H5" s="82">
        <f>VLOOKUP($A5,'Alle namen en totalen'!B:M,9,FALSE)</f>
        <v>44.475000000000001</v>
      </c>
      <c r="I5" s="105">
        <f t="shared" si="1"/>
        <v>4</v>
      </c>
      <c r="J5" s="83">
        <f>VLOOKUP($A5,'Alle namen en totalen'!B:M,7,FALSE)</f>
        <v>46.15</v>
      </c>
      <c r="K5" s="105">
        <f t="shared" si="2"/>
        <v>2</v>
      </c>
      <c r="L5" s="82">
        <f>VLOOKUP($A5,'Diplomabestand individueel'!$A:$AC,L$1,FALSE)</f>
        <v>13.55</v>
      </c>
      <c r="M5" s="142">
        <f t="shared" si="3"/>
        <v>138.92500000000001</v>
      </c>
      <c r="N5" s="142"/>
      <c r="O5" s="136">
        <f t="shared" si="4"/>
        <v>2</v>
      </c>
      <c r="P5" s="82"/>
      <c r="Q5" s="41"/>
      <c r="R5" s="82"/>
      <c r="S5" s="82"/>
      <c r="T5" s="82"/>
      <c r="U5" s="82"/>
      <c r="V5" s="41"/>
      <c r="W5" s="82"/>
      <c r="X5" s="82"/>
      <c r="Y5" s="82"/>
      <c r="Z5" s="82"/>
      <c r="AA5" s="41"/>
    </row>
    <row r="6" spans="1:29" x14ac:dyDescent="0.3">
      <c r="A6" s="29">
        <v>798</v>
      </c>
      <c r="B6"/>
      <c r="C6" s="139" t="str">
        <f>VLOOKUP($A6,'Diplomabestand individueel'!$A:$AC,C$1,FALSE)</f>
        <v>Fenna van der Valk</v>
      </c>
      <c r="D6" s="139" t="str">
        <f>VLOOKUP($A6,'Diplomabestand individueel'!$A:$AC,D$1,FALSE)</f>
        <v>Instap 6</v>
      </c>
      <c r="E6" s="139" t="str">
        <f>VLOOKUP($A6,'Diplomabestand individueel'!$A:$AC,E$1,FALSE)</f>
        <v>Swift</v>
      </c>
      <c r="F6" s="15">
        <f>VLOOKUP($A6,'Alle namen en totalen'!B:M,11,FALSE)</f>
        <v>47.325000000000003</v>
      </c>
      <c r="G6" s="105">
        <f t="shared" si="0"/>
        <v>2</v>
      </c>
      <c r="H6" s="82">
        <f>VLOOKUP($A6,'Alle namen en totalen'!B:M,9,FALSE)</f>
        <v>46.15</v>
      </c>
      <c r="I6" s="105">
        <f t="shared" si="1"/>
        <v>2</v>
      </c>
      <c r="J6" s="83">
        <f>VLOOKUP($A6,'Alle namen en totalen'!B:M,7,FALSE)</f>
        <v>43.65</v>
      </c>
      <c r="K6" s="105">
        <f t="shared" si="2"/>
        <v>7</v>
      </c>
      <c r="L6" s="82"/>
      <c r="M6" s="142">
        <f t="shared" si="3"/>
        <v>137.125</v>
      </c>
      <c r="N6" s="142"/>
      <c r="O6" s="136">
        <f t="shared" si="4"/>
        <v>3</v>
      </c>
      <c r="P6" s="82"/>
      <c r="Q6" s="41"/>
      <c r="R6" s="82"/>
      <c r="S6" s="82"/>
      <c r="T6" s="82"/>
      <c r="U6" s="82"/>
      <c r="V6" s="41"/>
      <c r="W6" s="82"/>
      <c r="X6" s="82"/>
      <c r="Y6" s="82"/>
      <c r="Z6" s="82"/>
      <c r="AA6" s="41"/>
    </row>
    <row r="7" spans="1:29" x14ac:dyDescent="0.3">
      <c r="A7" s="29">
        <v>715</v>
      </c>
      <c r="B7"/>
      <c r="C7" s="139" t="str">
        <f>VLOOKUP($A7,'Diplomabestand individueel'!$A:$AC,C$1,FALSE)</f>
        <v>Saar Woudt</v>
      </c>
      <c r="D7" s="139" t="str">
        <f>VLOOKUP($A7,'Diplomabestand individueel'!$A:$AC,D$1,FALSE)</f>
        <v>Instap 6</v>
      </c>
      <c r="E7" s="139" t="str">
        <f>VLOOKUP($A7,'Diplomabestand individueel'!$A:$AC,E$1,FALSE)</f>
        <v>Turncademy</v>
      </c>
      <c r="F7" s="15">
        <f>VLOOKUP($A7,'Alle namen en totalen'!B:M,11,FALSE)</f>
        <v>46.524999999999999</v>
      </c>
      <c r="G7" s="105">
        <f t="shared" si="0"/>
        <v>5</v>
      </c>
      <c r="H7" s="82">
        <f>VLOOKUP($A7,'Alle namen en totalen'!B:M,9,FALSE)</f>
        <v>44.15</v>
      </c>
      <c r="I7" s="105">
        <f t="shared" si="1"/>
        <v>6</v>
      </c>
      <c r="J7" s="83">
        <f>VLOOKUP($A7,'Alle namen en totalen'!B:M,7,FALSE)</f>
        <v>45.674999999999997</v>
      </c>
      <c r="K7" s="105">
        <f t="shared" si="2"/>
        <v>4</v>
      </c>
      <c r="L7" s="82"/>
      <c r="M7" s="142">
        <f t="shared" si="3"/>
        <v>136.35</v>
      </c>
      <c r="N7" s="142"/>
      <c r="O7" s="136">
        <f t="shared" si="4"/>
        <v>4</v>
      </c>
      <c r="P7" s="82"/>
      <c r="Q7" s="41"/>
      <c r="R7" s="82"/>
      <c r="S7" s="82"/>
      <c r="T7" s="82"/>
      <c r="U7" s="82"/>
      <c r="V7" s="41"/>
      <c r="W7" s="82"/>
      <c r="X7" s="82"/>
      <c r="Y7" s="82"/>
      <c r="Z7" s="82"/>
      <c r="AA7" s="41"/>
    </row>
    <row r="8" spans="1:29" x14ac:dyDescent="0.3">
      <c r="A8" s="29">
        <v>717</v>
      </c>
      <c r="B8" t="str">
        <f>VLOOKUP($A8,'Diplomabestand individueel'!$A:$AC,B$1,FALSE)</f>
        <v>W5-B1</v>
      </c>
      <c r="C8" s="139" t="str">
        <f>VLOOKUP($A8,'Diplomabestand individueel'!$A:$AC,C$1,FALSE)</f>
        <v>Milou Mulder</v>
      </c>
      <c r="D8" s="139" t="str">
        <f>VLOOKUP($A8,'Diplomabestand individueel'!$A:$AC,D$1,FALSE)</f>
        <v>Instap 6</v>
      </c>
      <c r="E8" s="139" t="str">
        <f>VLOOKUP($A8,'Diplomabestand individueel'!$A:$AC,E$1,FALSE)</f>
        <v>Turncademy</v>
      </c>
      <c r="F8" s="15">
        <f>VLOOKUP($A8,'Alle namen en totalen'!B:M,11,FALSE)</f>
        <v>46.875</v>
      </c>
      <c r="G8" s="105">
        <f t="shared" si="0"/>
        <v>4</v>
      </c>
      <c r="H8" s="82">
        <f>VLOOKUP($A8,'Alle namen en totalen'!B:M,9,FALSE)</f>
        <v>43.7</v>
      </c>
      <c r="I8" s="105">
        <f t="shared" si="1"/>
        <v>7</v>
      </c>
      <c r="J8" s="83">
        <f>VLOOKUP($A8,'Alle namen en totalen'!B:M,7,FALSE)</f>
        <v>44.75</v>
      </c>
      <c r="K8" s="105">
        <f t="shared" si="2"/>
        <v>5</v>
      </c>
      <c r="L8" s="82"/>
      <c r="M8" s="142">
        <f t="shared" si="3"/>
        <v>135.32499999999999</v>
      </c>
      <c r="N8" s="142"/>
      <c r="O8" s="136">
        <f t="shared" si="4"/>
        <v>5</v>
      </c>
      <c r="P8" s="82"/>
      <c r="Q8" s="41"/>
      <c r="R8" s="82"/>
      <c r="S8" s="82"/>
      <c r="T8" s="82"/>
      <c r="U8" s="82"/>
      <c r="V8" s="41"/>
      <c r="W8" s="82"/>
      <c r="X8" s="82"/>
      <c r="Y8" s="82"/>
      <c r="Z8" s="82"/>
      <c r="AA8" s="41"/>
    </row>
    <row r="9" spans="1:29" x14ac:dyDescent="0.3">
      <c r="A9" s="29">
        <v>716</v>
      </c>
      <c r="B9" t="str">
        <f>VLOOKUP($A9,'Diplomabestand individueel'!$A:$AC,B$1,FALSE)</f>
        <v>W5-B1</v>
      </c>
      <c r="C9" s="139" t="str">
        <f>VLOOKUP($A9,'Diplomabestand individueel'!$A:$AC,C$1,FALSE)</f>
        <v>Lanikai Bloem</v>
      </c>
      <c r="D9" s="139" t="str">
        <f>VLOOKUP($A9,'Diplomabestand individueel'!$A:$AC,D$1,FALSE)</f>
        <v>Instap 6</v>
      </c>
      <c r="E9" s="139" t="str">
        <f>VLOOKUP($A9,'Diplomabestand individueel'!$A:$AC,E$1,FALSE)</f>
        <v>Turncademy</v>
      </c>
      <c r="F9" s="15">
        <f>VLOOKUP($A9,'Alle namen en totalen'!B:M,11,FALSE)</f>
        <v>44.424999999999997</v>
      </c>
      <c r="G9" s="105">
        <f t="shared" si="0"/>
        <v>6</v>
      </c>
      <c r="H9" s="82">
        <f>VLOOKUP($A9,'Alle namen en totalen'!B:M,9,FALSE)</f>
        <v>45.024999999999999</v>
      </c>
      <c r="I9" s="105">
        <f t="shared" si="1"/>
        <v>3</v>
      </c>
      <c r="J9" s="83">
        <f>VLOOKUP($A9,'Alle namen en totalen'!B:M,7,FALSE)</f>
        <v>44.725000000000001</v>
      </c>
      <c r="K9" s="105">
        <f t="shared" si="2"/>
        <v>6</v>
      </c>
      <c r="L9" s="82"/>
      <c r="M9" s="142">
        <f t="shared" si="3"/>
        <v>134.17499999999998</v>
      </c>
      <c r="N9" s="142"/>
      <c r="O9" s="136">
        <f t="shared" si="4"/>
        <v>6</v>
      </c>
      <c r="P9" s="82"/>
      <c r="Q9" s="41"/>
      <c r="R9" s="82"/>
      <c r="S9" s="82"/>
      <c r="T9" s="82"/>
      <c r="U9" s="82"/>
      <c r="V9" s="41"/>
      <c r="W9" s="82"/>
      <c r="X9" s="82"/>
      <c r="Y9" s="82"/>
      <c r="Z9" s="82"/>
      <c r="AA9" s="41"/>
    </row>
    <row r="10" spans="1:29" x14ac:dyDescent="0.3">
      <c r="A10" s="29">
        <v>710</v>
      </c>
      <c r="B10"/>
      <c r="C10" s="139" t="str">
        <f>VLOOKUP($A10,'Diplomabestand individueel'!$A:$AC,C$1,FALSE)</f>
        <v xml:space="preserve">Jalou van Langelaar </v>
      </c>
      <c r="D10" s="139" t="str">
        <f>VLOOKUP($A10,'Diplomabestand individueel'!$A:$AC,D$1,FALSE)</f>
        <v>Instap 6</v>
      </c>
      <c r="E10" s="139" t="str">
        <f>VLOOKUP($A10,'Diplomabestand individueel'!$A:$AC,E$1,FALSE)</f>
        <v>LH</v>
      </c>
      <c r="F10" s="15">
        <f>VLOOKUP($A10,'Alle namen en totalen'!B:M,11,FALSE)</f>
        <v>43.424999999999997</v>
      </c>
      <c r="G10" s="105">
        <f t="shared" si="0"/>
        <v>8</v>
      </c>
      <c r="H10" s="82">
        <f>VLOOKUP($A10,'Alle namen en totalen'!B:M,9,FALSE)</f>
        <v>41.625</v>
      </c>
      <c r="I10" s="105">
        <f t="shared" si="1"/>
        <v>8</v>
      </c>
      <c r="J10" s="83">
        <f>VLOOKUP($A10,'Alle namen en totalen'!B:M,7,FALSE)</f>
        <v>43.5</v>
      </c>
      <c r="K10" s="105">
        <f t="shared" si="2"/>
        <v>8</v>
      </c>
      <c r="L10" s="82"/>
      <c r="M10" s="142">
        <f t="shared" si="3"/>
        <v>128.55000000000001</v>
      </c>
      <c r="N10" s="142"/>
      <c r="O10" s="136">
        <f t="shared" si="4"/>
        <v>7</v>
      </c>
      <c r="P10" s="82"/>
      <c r="Q10" s="41"/>
      <c r="R10" s="82"/>
      <c r="S10" s="82"/>
      <c r="T10" s="82"/>
      <c r="U10" s="82"/>
      <c r="V10" s="41"/>
      <c r="W10" s="82"/>
      <c r="X10" s="82"/>
      <c r="Y10" s="82"/>
      <c r="Z10" s="82"/>
      <c r="AA10" s="41"/>
    </row>
    <row r="11" spans="1:29" x14ac:dyDescent="0.3">
      <c r="A11" s="29">
        <v>711</v>
      </c>
      <c r="B11"/>
      <c r="C11" s="139" t="str">
        <f>VLOOKUP($A11,'Diplomabestand individueel'!$A:$AC,C$1,FALSE)</f>
        <v xml:space="preserve">Sabrina van der Moolen </v>
      </c>
      <c r="D11" s="139" t="str">
        <f>VLOOKUP($A11,'Diplomabestand individueel'!$A:$AC,D$1,FALSE)</f>
        <v>Instap 6</v>
      </c>
      <c r="E11" s="139" t="str">
        <f>VLOOKUP($A11,'Diplomabestand individueel'!$A:$AC,E$1,FALSE)</f>
        <v>LH</v>
      </c>
      <c r="F11" s="15">
        <f>VLOOKUP($A11,'Alle namen en totalen'!B:M,11,FALSE)</f>
        <v>36.225000000000001</v>
      </c>
      <c r="G11" s="105">
        <f t="shared" si="0"/>
        <v>13</v>
      </c>
      <c r="H11" s="82">
        <f>VLOOKUP($A11,'Alle namen en totalen'!B:M,9,FALSE)</f>
        <v>44.35</v>
      </c>
      <c r="I11" s="105">
        <f t="shared" si="1"/>
        <v>5</v>
      </c>
      <c r="J11" s="83">
        <f>VLOOKUP($A11,'Alle namen en totalen'!B:M,7,FALSE)</f>
        <v>45.85</v>
      </c>
      <c r="K11" s="105">
        <f t="shared" si="2"/>
        <v>3</v>
      </c>
      <c r="L11" s="82"/>
      <c r="M11" s="142">
        <f t="shared" si="3"/>
        <v>126.42500000000001</v>
      </c>
      <c r="N11" s="142"/>
      <c r="O11" s="136">
        <f t="shared" si="4"/>
        <v>8</v>
      </c>
      <c r="P11" s="82"/>
      <c r="Q11" s="41"/>
      <c r="R11" s="82"/>
      <c r="S11" s="82"/>
      <c r="T11" s="82"/>
      <c r="U11" s="82"/>
      <c r="V11" s="41"/>
      <c r="W11" s="82"/>
      <c r="X11" s="82"/>
      <c r="Y11" s="82"/>
      <c r="Z11" s="82"/>
      <c r="AA11" s="41"/>
    </row>
    <row r="12" spans="1:29" x14ac:dyDescent="0.3">
      <c r="A12" s="29">
        <v>713</v>
      </c>
      <c r="B12"/>
      <c r="C12" s="139" t="str">
        <f>VLOOKUP($A12,'Diplomabestand individueel'!$A:$AC,C$1,FALSE)</f>
        <v xml:space="preserve">Liza van den Kieboom </v>
      </c>
      <c r="D12" s="139" t="str">
        <f>VLOOKUP($A12,'Diplomabestand individueel'!$A:$AC,D$1,FALSE)</f>
        <v>Instap 6</v>
      </c>
      <c r="E12" s="139" t="str">
        <f>VLOOKUP($A12,'Diplomabestand individueel'!$A:$AC,E$1,FALSE)</f>
        <v>LH</v>
      </c>
      <c r="F12" s="15">
        <f>VLOOKUP($A12,'Alle namen en totalen'!B:M,11,FALSE)</f>
        <v>42.6</v>
      </c>
      <c r="G12" s="105">
        <f t="shared" si="0"/>
        <v>9</v>
      </c>
      <c r="H12" s="82">
        <f>VLOOKUP($A12,'Alle namen en totalen'!B:M,9,FALSE)</f>
        <v>41.15</v>
      </c>
      <c r="I12" s="105">
        <f t="shared" si="1"/>
        <v>9</v>
      </c>
      <c r="J12" s="83">
        <f>VLOOKUP($A12,'Alle namen en totalen'!B:M,7,FALSE)</f>
        <v>42.475000000000001</v>
      </c>
      <c r="K12" s="105">
        <f t="shared" si="2"/>
        <v>10</v>
      </c>
      <c r="L12" s="82"/>
      <c r="M12" s="142">
        <f t="shared" si="3"/>
        <v>126.22499999999999</v>
      </c>
      <c r="N12" s="142"/>
      <c r="O12" s="136">
        <f t="shared" si="4"/>
        <v>9</v>
      </c>
      <c r="P12" s="82"/>
      <c r="Q12" s="41"/>
      <c r="R12" s="82"/>
      <c r="S12" s="82"/>
      <c r="T12" s="82"/>
      <c r="U12" s="82"/>
      <c r="V12" s="41"/>
      <c r="W12" s="82"/>
      <c r="X12" s="82"/>
      <c r="Y12" s="82"/>
      <c r="Z12" s="82"/>
      <c r="AA12" s="41"/>
    </row>
    <row r="13" spans="1:29" x14ac:dyDescent="0.3">
      <c r="A13" s="29">
        <v>712</v>
      </c>
      <c r="B13"/>
      <c r="C13" s="139" t="str">
        <f>VLOOKUP($A13,'Diplomabestand individueel'!$A:$AC,C$1,FALSE)</f>
        <v xml:space="preserve">Yara van Oostveen </v>
      </c>
      <c r="D13" s="139" t="str">
        <f>VLOOKUP($A13,'Diplomabestand individueel'!$A:$AC,D$1,FALSE)</f>
        <v>Instap 6</v>
      </c>
      <c r="E13" s="139" t="str">
        <f>VLOOKUP($A13,'Diplomabestand individueel'!$A:$AC,E$1,FALSE)</f>
        <v>LH</v>
      </c>
      <c r="F13" s="15">
        <f>VLOOKUP($A13,'Alle namen en totalen'!B:M,11,FALSE)</f>
        <v>42.5</v>
      </c>
      <c r="G13" s="105">
        <f t="shared" si="0"/>
        <v>10</v>
      </c>
      <c r="H13" s="82">
        <f>VLOOKUP($A13,'Alle namen en totalen'!B:M,9,FALSE)</f>
        <v>41.075000000000003</v>
      </c>
      <c r="I13" s="105">
        <f t="shared" si="1"/>
        <v>10</v>
      </c>
      <c r="J13" s="83">
        <f>VLOOKUP($A13,'Alle namen en totalen'!B:M,7,FALSE)</f>
        <v>42.625</v>
      </c>
      <c r="K13" s="105">
        <f t="shared" si="2"/>
        <v>9</v>
      </c>
      <c r="L13" s="82"/>
      <c r="M13" s="142">
        <f t="shared" si="3"/>
        <v>126.2</v>
      </c>
      <c r="N13" s="142"/>
      <c r="O13" s="136">
        <f t="shared" si="4"/>
        <v>10</v>
      </c>
      <c r="P13" s="82"/>
      <c r="Q13" s="41"/>
      <c r="R13" s="82"/>
      <c r="S13" s="82"/>
      <c r="T13" s="82"/>
      <c r="U13" s="82"/>
      <c r="V13" s="41"/>
      <c r="W13" s="82"/>
      <c r="X13" s="82"/>
      <c r="Y13" s="82"/>
      <c r="Z13" s="82"/>
      <c r="AA13" s="41"/>
    </row>
    <row r="14" spans="1:29" x14ac:dyDescent="0.3">
      <c r="A14" s="29">
        <v>719</v>
      </c>
      <c r="B14" t="str">
        <f>VLOOKUP($A14,'Diplomabestand individueel'!$A:$AC,B$1,FALSE)</f>
        <v>W5-B1</v>
      </c>
      <c r="C14" s="139" t="str">
        <f>VLOOKUP($A14,'Diplomabestand individueel'!$A:$AC,C$1,FALSE)</f>
        <v>Sofie Blom</v>
      </c>
      <c r="D14" s="139" t="str">
        <f>VLOOKUP($A14,'Diplomabestand individueel'!$A:$AC,D$1,FALSE)</f>
        <v>Instap 6</v>
      </c>
      <c r="E14" s="139" t="str">
        <f>VLOOKUP($A14,'Diplomabestand individueel'!$A:$AC,E$1,FALSE)</f>
        <v>Ilpenstein</v>
      </c>
      <c r="F14" s="15">
        <f>VLOOKUP($A14,'Alle namen en totalen'!B:M,11,FALSE)</f>
        <v>43.6</v>
      </c>
      <c r="G14" s="105">
        <f t="shared" si="0"/>
        <v>7</v>
      </c>
      <c r="H14" s="82">
        <f>VLOOKUP($A14,'Alle namen en totalen'!B:M,9,FALSE)</f>
        <v>40.024999999999999</v>
      </c>
      <c r="I14" s="105">
        <f t="shared" si="1"/>
        <v>11</v>
      </c>
      <c r="J14" s="83">
        <f>VLOOKUP($A14,'Alle namen en totalen'!B:M,7,FALSE)</f>
        <v>40.6</v>
      </c>
      <c r="K14" s="105">
        <f t="shared" si="2"/>
        <v>12</v>
      </c>
      <c r="L14" s="82"/>
      <c r="M14" s="142">
        <f t="shared" si="3"/>
        <v>124.22499999999999</v>
      </c>
      <c r="N14" s="142"/>
      <c r="O14" s="136">
        <f t="shared" si="4"/>
        <v>11</v>
      </c>
      <c r="P14" s="82"/>
      <c r="Q14" s="41"/>
      <c r="R14" s="82"/>
      <c r="S14" s="82"/>
      <c r="T14" s="82"/>
      <c r="U14" s="82"/>
      <c r="V14" s="41"/>
      <c r="W14" s="82"/>
      <c r="X14" s="82"/>
      <c r="Y14" s="82"/>
      <c r="Z14" s="82"/>
      <c r="AA14" s="41" t="e">
        <f>RANK(Z14,#REF!)</f>
        <v>#REF!</v>
      </c>
    </row>
    <row r="15" spans="1:29" x14ac:dyDescent="0.3">
      <c r="A15" s="29">
        <v>714</v>
      </c>
      <c r="B15"/>
      <c r="C15" s="139" t="str">
        <f>VLOOKUP($A15,'Diplomabestand individueel'!$A:$AC,C$1,FALSE)</f>
        <v xml:space="preserve">Juna van der Grijp </v>
      </c>
      <c r="D15" s="139" t="str">
        <f>VLOOKUP($A15,'Diplomabestand individueel'!$A:$AC,D$1,FALSE)</f>
        <v>Instap 6</v>
      </c>
      <c r="E15" s="139" t="str">
        <f>VLOOKUP($A15,'Diplomabestand individueel'!$A:$AC,E$1,FALSE)</f>
        <v>LH</v>
      </c>
      <c r="F15" s="15">
        <f>VLOOKUP($A15,'Alle namen en totalen'!B:M,11,FALSE)</f>
        <v>40.35</v>
      </c>
      <c r="G15" s="105">
        <f t="shared" si="0"/>
        <v>11</v>
      </c>
      <c r="H15" s="82">
        <f>VLOOKUP($A15,'Alle namen en totalen'!B:M,9,FALSE)</f>
        <v>39.325000000000003</v>
      </c>
      <c r="I15" s="105">
        <f t="shared" si="1"/>
        <v>12</v>
      </c>
      <c r="J15" s="83">
        <f>VLOOKUP($A15,'Alle namen en totalen'!B:M,7,FALSE)</f>
        <v>40.725000000000001</v>
      </c>
      <c r="K15" s="105">
        <f t="shared" si="2"/>
        <v>11</v>
      </c>
      <c r="L15" s="82"/>
      <c r="M15" s="142">
        <f t="shared" si="3"/>
        <v>120.4</v>
      </c>
      <c r="N15" s="142"/>
      <c r="O15" s="136">
        <f t="shared" si="4"/>
        <v>12</v>
      </c>
      <c r="P15" s="82"/>
      <c r="Q15" s="41"/>
      <c r="R15" s="82"/>
      <c r="S15" s="82"/>
      <c r="T15" s="82"/>
      <c r="U15" s="82"/>
      <c r="V15" s="41"/>
      <c r="W15" s="82"/>
      <c r="X15" s="82"/>
      <c r="Y15" s="82"/>
      <c r="Z15" s="82"/>
      <c r="AA15" s="41" t="e">
        <f>RANK(Z15,#REF!)</f>
        <v>#REF!</v>
      </c>
    </row>
    <row r="16" spans="1:29" x14ac:dyDescent="0.3">
      <c r="A16" s="29">
        <v>720</v>
      </c>
      <c r="B16"/>
      <c r="C16" s="139" t="str">
        <f>VLOOKUP($A16,'Diplomabestand individueel'!$A:$AC,C$1,FALSE)</f>
        <v>Feija Garretsen</v>
      </c>
      <c r="D16" s="139" t="str">
        <f>VLOOKUP($A16,'Diplomabestand individueel'!$A:$AC,D$1,FALSE)</f>
        <v>Instap 6</v>
      </c>
      <c r="E16" s="139" t="str">
        <f>VLOOKUP($A16,'Diplomabestand individueel'!$A:$AC,E$1,FALSE)</f>
        <v>Ilpenstein</v>
      </c>
      <c r="F16" s="15">
        <f>VLOOKUP($A16,'Alle namen en totalen'!B:M,11,FALSE)</f>
        <v>38.15</v>
      </c>
      <c r="G16" s="105">
        <f t="shared" si="0"/>
        <v>12</v>
      </c>
      <c r="H16" s="82">
        <f>VLOOKUP($A16,'Alle namen en totalen'!B:M,9,FALSE)</f>
        <v>36.9</v>
      </c>
      <c r="I16" s="105">
        <f t="shared" si="1"/>
        <v>13</v>
      </c>
      <c r="J16" s="83">
        <f>VLOOKUP($A16,'Alle namen en totalen'!B:M,7,FALSE)</f>
        <v>34.825000000000003</v>
      </c>
      <c r="K16" s="105">
        <f t="shared" si="2"/>
        <v>13</v>
      </c>
      <c r="L16" s="82"/>
      <c r="M16" s="142">
        <f t="shared" si="3"/>
        <v>109.875</v>
      </c>
      <c r="N16" s="142"/>
      <c r="O16" s="136">
        <f t="shared" si="4"/>
        <v>13</v>
      </c>
      <c r="P16" s="82"/>
      <c r="Q16" s="41"/>
      <c r="R16" s="82"/>
      <c r="S16" s="82"/>
      <c r="T16" s="82"/>
      <c r="U16" s="82"/>
      <c r="V16" s="41"/>
      <c r="W16" s="82"/>
      <c r="X16" s="82"/>
      <c r="Y16" s="82"/>
      <c r="Z16" s="82"/>
      <c r="AA16" s="41" t="e">
        <f>RANK(Z16,#REF!)</f>
        <v>#REF!</v>
      </c>
    </row>
    <row r="17" spans="1:27" x14ac:dyDescent="0.3">
      <c r="F17" s="42"/>
      <c r="G17" s="39"/>
      <c r="H17" s="84"/>
      <c r="I17" s="84"/>
      <c r="J17" s="85"/>
      <c r="K17" s="84"/>
      <c r="L17" s="86"/>
      <c r="M17" s="84"/>
      <c r="N17" s="84"/>
      <c r="O17" s="84"/>
      <c r="P17" s="86"/>
      <c r="Q17" s="95"/>
      <c r="R17" s="84"/>
      <c r="S17" s="84"/>
      <c r="T17" s="84"/>
      <c r="U17" s="86"/>
      <c r="V17" s="95"/>
      <c r="W17" s="84"/>
      <c r="X17" s="84"/>
      <c r="Y17" s="87"/>
      <c r="Z17" s="86"/>
      <c r="AA17" s="95"/>
    </row>
    <row r="18" spans="1:27" x14ac:dyDescent="0.3">
      <c r="F18" s="42"/>
      <c r="G18" s="39"/>
      <c r="H18" s="84"/>
      <c r="I18" s="84"/>
      <c r="J18" s="85"/>
      <c r="K18" s="84"/>
      <c r="L18" s="86"/>
      <c r="M18" s="84"/>
      <c r="N18" s="84"/>
      <c r="O18" s="84"/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F19" s="42"/>
      <c r="G19" s="39"/>
      <c r="H19" s="84"/>
      <c r="I19" s="84"/>
      <c r="J19" s="85"/>
      <c r="K19" s="84"/>
      <c r="L19" s="86"/>
      <c r="M19" s="84"/>
      <c r="N19" s="84"/>
      <c r="O19" s="84"/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ht="39.9" customHeight="1" x14ac:dyDescent="0.3">
      <c r="A20" s="158" t="s">
        <v>298</v>
      </c>
      <c r="B20" s="159"/>
      <c r="C20" s="159"/>
      <c r="D20" s="159"/>
      <c r="E20" s="159"/>
      <c r="F20" s="160" t="s">
        <v>292</v>
      </c>
      <c r="G20" s="161"/>
      <c r="H20" s="160" t="s">
        <v>293</v>
      </c>
      <c r="I20" s="161"/>
      <c r="J20" s="160" t="s">
        <v>294</v>
      </c>
      <c r="K20" s="161"/>
      <c r="L20" s="130"/>
      <c r="M20" s="162" t="s">
        <v>289</v>
      </c>
      <c r="N20" s="163"/>
      <c r="O20" s="163"/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ht="28.8" x14ac:dyDescent="0.3">
      <c r="A21" s="128" t="s">
        <v>159</v>
      </c>
      <c r="B21" s="105" t="s">
        <v>9</v>
      </c>
      <c r="C21" s="140" t="s">
        <v>10</v>
      </c>
      <c r="D21" s="140" t="s">
        <v>50</v>
      </c>
      <c r="E21" s="140" t="s">
        <v>13</v>
      </c>
      <c r="F21" s="129" t="s">
        <v>295</v>
      </c>
      <c r="G21" s="127" t="s">
        <v>153</v>
      </c>
      <c r="H21" s="129" t="s">
        <v>295</v>
      </c>
      <c r="I21" s="127" t="s">
        <v>153</v>
      </c>
      <c r="J21" s="129" t="s">
        <v>295</v>
      </c>
      <c r="K21" s="127" t="s">
        <v>153</v>
      </c>
      <c r="L21" s="130"/>
      <c r="M21" s="131" t="s">
        <v>296</v>
      </c>
      <c r="N21" s="135"/>
      <c r="O21" s="135" t="s">
        <v>153</v>
      </c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 s="29">
        <v>705</v>
      </c>
      <c r="B22" t="str">
        <f>VLOOKUP($A22,'Diplomabestand individueel'!$A:$AC,B$1,FALSE)</f>
        <v>W5-B1</v>
      </c>
      <c r="C22" s="139" t="str">
        <f>VLOOKUP($A22,'Diplomabestand individueel'!$A:$AC,C$1,FALSE)</f>
        <v>Chloë Slootmaekers</v>
      </c>
      <c r="D22" s="139" t="str">
        <f>VLOOKUP($A22,'Diplomabestand individueel'!$A:$AC,D$1,FALSE)</f>
        <v>Instap 5</v>
      </c>
      <c r="E22" s="139" t="str">
        <f>VLOOKUP($A22,'Diplomabestand individueel'!$A:$AC,E$1,FALSE)</f>
        <v>Jahn</v>
      </c>
      <c r="F22" s="15">
        <f>VLOOKUP($A22,'Alle namen en totalen'!B:M,11,FALSE)</f>
        <v>47.125</v>
      </c>
      <c r="G22" s="105">
        <f t="shared" ref="G22:G30" si="5">RANK(F22,F$22:F$31)</f>
        <v>1</v>
      </c>
      <c r="H22" s="82">
        <f>VLOOKUP($A22,'Alle namen en totalen'!B:M,9,FALSE)</f>
        <v>46.65</v>
      </c>
      <c r="I22" s="105">
        <f t="shared" ref="I22:I30" si="6">RANK(H22,H$22:H$31)</f>
        <v>1</v>
      </c>
      <c r="J22" s="83">
        <f>VLOOKUP($A22,'Alle namen en totalen'!B:M,7,FALSE)</f>
        <v>47.325000000000003</v>
      </c>
      <c r="K22" s="105">
        <f t="shared" ref="K22:K30" si="7">RANK(J22,J$22:J$31)</f>
        <v>1</v>
      </c>
      <c r="L22" s="82"/>
      <c r="M22" s="142">
        <f t="shared" ref="M22:M30" si="8">F22+H22+J22</f>
        <v>141.10000000000002</v>
      </c>
      <c r="N22" s="142"/>
      <c r="O22" s="136">
        <f t="shared" ref="O22:O30" si="9">RANK(M22,M$22:M$31)</f>
        <v>1</v>
      </c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1:27" x14ac:dyDescent="0.3">
      <c r="A23" s="29">
        <v>706</v>
      </c>
      <c r="B23" t="str">
        <f>VLOOKUP($A23,'Diplomabestand individueel'!$A:$AC,B$1,FALSE)</f>
        <v>W5-B1</v>
      </c>
      <c r="C23" s="139" t="str">
        <f>VLOOKUP($A23,'Diplomabestand individueel'!$A:$AC,C$1,FALSE)</f>
        <v>Celine Zijlmans</v>
      </c>
      <c r="D23" s="139" t="str">
        <f>VLOOKUP($A23,'Diplomabestand individueel'!$A:$AC,D$1,FALSE)</f>
        <v>Instap 5</v>
      </c>
      <c r="E23" s="139" t="str">
        <f>VLOOKUP($A23,'Diplomabestand individueel'!$A:$AC,E$1,FALSE)</f>
        <v>Turncademy</v>
      </c>
      <c r="F23" s="15">
        <f>VLOOKUP($A23,'Alle namen en totalen'!B:M,11,FALSE)</f>
        <v>45.174999999999997</v>
      </c>
      <c r="G23" s="105">
        <f t="shared" si="5"/>
        <v>4</v>
      </c>
      <c r="H23" s="82">
        <f>VLOOKUP($A23,'Alle namen en totalen'!B:M,9,FALSE)</f>
        <v>45.774999999999999</v>
      </c>
      <c r="I23" s="105">
        <f t="shared" si="6"/>
        <v>2</v>
      </c>
      <c r="J23" s="83">
        <f>VLOOKUP($A23,'Alle namen en totalen'!B:M,7,FALSE)</f>
        <v>46.524999999999999</v>
      </c>
      <c r="K23" s="105">
        <f t="shared" si="7"/>
        <v>2</v>
      </c>
      <c r="L23" s="82"/>
      <c r="M23" s="142">
        <f t="shared" si="8"/>
        <v>137.47499999999999</v>
      </c>
      <c r="N23" s="142"/>
      <c r="O23" s="136">
        <f t="shared" si="9"/>
        <v>2</v>
      </c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1:27" x14ac:dyDescent="0.3">
      <c r="A24" s="29">
        <v>704</v>
      </c>
      <c r="B24" t="str">
        <f>VLOOKUP($A24,'Diplomabestand individueel'!$A:$AC,B$1,FALSE)</f>
        <v>W5-B1</v>
      </c>
      <c r="C24" s="139" t="str">
        <f>VLOOKUP($A24,'Diplomabestand individueel'!$A:$AC,C$1,FALSE)</f>
        <v>Eliz Demir</v>
      </c>
      <c r="D24" s="139" t="str">
        <f>VLOOKUP($A24,'Diplomabestand individueel'!$A:$AC,D$1,FALSE)</f>
        <v>Instap 5</v>
      </c>
      <c r="E24" s="139" t="str">
        <f>VLOOKUP($A24,'Diplomabestand individueel'!$A:$AC,E$1,FALSE)</f>
        <v>Jahn</v>
      </c>
      <c r="F24" s="15">
        <f>VLOOKUP($A24,'Alle namen en totalen'!B:M,11,FALSE)</f>
        <v>45.55</v>
      </c>
      <c r="G24" s="105">
        <f t="shared" si="5"/>
        <v>2</v>
      </c>
      <c r="H24" s="82">
        <f>VLOOKUP($A24,'Alle namen en totalen'!B:M,9,FALSE)</f>
        <v>41.25</v>
      </c>
      <c r="I24" s="105">
        <f t="shared" si="6"/>
        <v>5</v>
      </c>
      <c r="J24" s="83">
        <f>VLOOKUP($A24,'Alle namen en totalen'!B:M,7,FALSE)</f>
        <v>43.9</v>
      </c>
      <c r="K24" s="105">
        <f t="shared" si="7"/>
        <v>4</v>
      </c>
      <c r="L24" s="82"/>
      <c r="M24" s="142">
        <f t="shared" si="8"/>
        <v>130.69999999999999</v>
      </c>
      <c r="N24" s="142"/>
      <c r="O24" s="136">
        <f t="shared" si="9"/>
        <v>3</v>
      </c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29"/>
    </row>
    <row r="25" spans="1:27" x14ac:dyDescent="0.3">
      <c r="A25" s="29">
        <v>709</v>
      </c>
      <c r="B25" t="str">
        <f>VLOOKUP($A25,'Diplomabestand individueel'!$A:$AC,B$1,FALSE)</f>
        <v>W5-B1</v>
      </c>
      <c r="C25" s="139" t="str">
        <f>VLOOKUP($A25,'Diplomabestand individueel'!$A:$AC,C$1,FALSE)</f>
        <v>Alsu Kazanci</v>
      </c>
      <c r="D25" s="139" t="str">
        <f>VLOOKUP($A25,'Diplomabestand individueel'!$A:$AC,D$1,FALSE)</f>
        <v>Instap 5</v>
      </c>
      <c r="E25" s="139" t="str">
        <f>VLOOKUP($A25,'Diplomabestand individueel'!$A:$AC,E$1,FALSE)</f>
        <v>K&amp;V</v>
      </c>
      <c r="F25" s="15">
        <f>VLOOKUP($A25,'Alle namen en totalen'!B:M,11,FALSE)</f>
        <v>44.8</v>
      </c>
      <c r="G25" s="105">
        <f t="shared" si="5"/>
        <v>5</v>
      </c>
      <c r="H25" s="82">
        <f>VLOOKUP($A25,'Alle namen en totalen'!B:M,9,FALSE)</f>
        <v>40.174999999999997</v>
      </c>
      <c r="I25" s="105">
        <f t="shared" si="6"/>
        <v>6</v>
      </c>
      <c r="J25" s="83">
        <f>VLOOKUP($A25,'Alle namen en totalen'!B:M,7,FALSE)</f>
        <v>44.024999999999999</v>
      </c>
      <c r="K25" s="105">
        <f t="shared" si="7"/>
        <v>3</v>
      </c>
      <c r="L25" s="82"/>
      <c r="M25" s="142">
        <f t="shared" si="8"/>
        <v>129</v>
      </c>
      <c r="N25" s="142"/>
      <c r="O25" s="136">
        <f t="shared" si="9"/>
        <v>4</v>
      </c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29"/>
    </row>
    <row r="26" spans="1:27" x14ac:dyDescent="0.3">
      <c r="A26" s="29">
        <v>702</v>
      </c>
      <c r="B26" t="str">
        <f>VLOOKUP($A26,'Diplomabestand individueel'!$A:$AC,B$1,FALSE)</f>
        <v>W5-B1</v>
      </c>
      <c r="C26" s="139" t="str">
        <f>VLOOKUP($A26,'Diplomabestand individueel'!$A:$AC,C$1,FALSE)</f>
        <v xml:space="preserve">Lara Mirck </v>
      </c>
      <c r="D26" s="139" t="str">
        <f>VLOOKUP($A26,'Diplomabestand individueel'!$A:$AC,D$1,FALSE)</f>
        <v>Instap 5</v>
      </c>
      <c r="E26" s="139" t="str">
        <f>VLOOKUP($A26,'Diplomabestand individueel'!$A:$AC,E$1,FALSE)</f>
        <v>LH</v>
      </c>
      <c r="F26" s="15">
        <f>VLOOKUP($A26,'Alle namen en totalen'!B:M,11,FALSE)</f>
        <v>41.2</v>
      </c>
      <c r="G26" s="105">
        <f t="shared" si="5"/>
        <v>7</v>
      </c>
      <c r="H26" s="82">
        <f>VLOOKUP($A26,'Alle namen en totalen'!B:M,9,FALSE)</f>
        <v>42.325000000000003</v>
      </c>
      <c r="I26" s="105">
        <f t="shared" si="6"/>
        <v>4</v>
      </c>
      <c r="J26" s="83">
        <f>VLOOKUP($A26,'Alle namen en totalen'!B:M,7,FALSE)</f>
        <v>41.924999999999997</v>
      </c>
      <c r="K26" s="105">
        <f t="shared" si="7"/>
        <v>7</v>
      </c>
      <c r="L26" s="82"/>
      <c r="M26" s="142">
        <f t="shared" si="8"/>
        <v>125.45</v>
      </c>
      <c r="N26" s="142"/>
      <c r="O26" s="136">
        <f t="shared" si="9"/>
        <v>5</v>
      </c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29"/>
    </row>
    <row r="27" spans="1:27" x14ac:dyDescent="0.3">
      <c r="A27" s="29">
        <v>701</v>
      </c>
      <c r="B27" t="str">
        <f>VLOOKUP($A27,'Diplomabestand individueel'!$A:$AC,B$1,FALSE)</f>
        <v>W5-B1</v>
      </c>
      <c r="C27" s="139" t="str">
        <f>VLOOKUP($A27,'Diplomabestand individueel'!$A:$AC,C$1,FALSE)</f>
        <v xml:space="preserve">Jahshaily Burgzorg </v>
      </c>
      <c r="D27" s="139" t="str">
        <f>VLOOKUP($A27,'Diplomabestand individueel'!$A:$AC,D$1,FALSE)</f>
        <v>Instap 5</v>
      </c>
      <c r="E27" s="139" t="str">
        <f>VLOOKUP($A27,'Diplomabestand individueel'!$A:$AC,E$1,FALSE)</f>
        <v>LH</v>
      </c>
      <c r="F27" s="15">
        <f>VLOOKUP($A27,'Alle namen en totalen'!B:M,11,FALSE)</f>
        <v>38.35</v>
      </c>
      <c r="G27" s="105">
        <f t="shared" si="5"/>
        <v>9</v>
      </c>
      <c r="H27" s="82">
        <f>VLOOKUP($A27,'Alle namen en totalen'!B:M,9,FALSE)</f>
        <v>44.125</v>
      </c>
      <c r="I27" s="105">
        <f t="shared" si="6"/>
        <v>3</v>
      </c>
      <c r="J27" s="83">
        <f>VLOOKUP($A27,'Alle namen en totalen'!B:M,7,FALSE)</f>
        <v>42.9</v>
      </c>
      <c r="K27" s="105">
        <f t="shared" si="7"/>
        <v>6</v>
      </c>
      <c r="L27" s="82"/>
      <c r="M27" s="142">
        <f t="shared" si="8"/>
        <v>125.375</v>
      </c>
      <c r="N27" s="142"/>
      <c r="O27" s="136">
        <f t="shared" si="9"/>
        <v>6</v>
      </c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29"/>
    </row>
    <row r="28" spans="1:27" x14ac:dyDescent="0.3">
      <c r="A28" s="29">
        <v>703</v>
      </c>
      <c r="B28" t="str">
        <f>VLOOKUP($A28,'Diplomabestand individueel'!$A:$AC,B$1,FALSE)</f>
        <v>W5-B1</v>
      </c>
      <c r="C28" s="139" t="str">
        <f>VLOOKUP($A28,'Diplomabestand individueel'!$A:$AC,C$1,FALSE)</f>
        <v>Jetske Smid</v>
      </c>
      <c r="D28" s="139" t="str">
        <f>VLOOKUP($A28,'Diplomabestand individueel'!$A:$AC,D$1,FALSE)</f>
        <v>Instap 5</v>
      </c>
      <c r="E28" s="139" t="str">
        <f>VLOOKUP($A28,'Diplomabestand individueel'!$A:$AC,E$1,FALSE)</f>
        <v>LH</v>
      </c>
      <c r="F28" s="15">
        <f>VLOOKUP($A28,'Alle namen en totalen'!B:M,11,FALSE)</f>
        <v>39.200000000000003</v>
      </c>
      <c r="G28" s="105">
        <f t="shared" si="5"/>
        <v>8</v>
      </c>
      <c r="H28" s="82">
        <f>VLOOKUP($A28,'Alle namen en totalen'!B:M,9,FALSE)</f>
        <v>37.825000000000003</v>
      </c>
      <c r="I28" s="105">
        <f t="shared" si="6"/>
        <v>7</v>
      </c>
      <c r="J28" s="83">
        <f>VLOOKUP($A28,'Alle namen en totalen'!B:M,7,FALSE)</f>
        <v>34.125</v>
      </c>
      <c r="K28" s="105">
        <f t="shared" si="7"/>
        <v>8</v>
      </c>
      <c r="L28" s="82"/>
      <c r="M28" s="142">
        <f t="shared" si="8"/>
        <v>111.15</v>
      </c>
      <c r="N28" s="142"/>
      <c r="O28" s="136">
        <f t="shared" si="9"/>
        <v>7</v>
      </c>
      <c r="P28" s="86"/>
      <c r="Q28" s="96"/>
      <c r="R28" s="84"/>
      <c r="S28" s="84"/>
      <c r="T28" s="84"/>
      <c r="U28" s="86"/>
      <c r="V28" s="96"/>
      <c r="W28" s="84"/>
      <c r="X28" s="84"/>
      <c r="Y28" s="87"/>
      <c r="Z28" s="86"/>
      <c r="AA28" s="29"/>
    </row>
    <row r="29" spans="1:27" x14ac:dyDescent="0.3">
      <c r="A29" s="29">
        <v>708</v>
      </c>
      <c r="B29" t="str">
        <f>VLOOKUP($A29,'Diplomabestand individueel'!$A:$AC,B$1,FALSE)</f>
        <v>W5-B1</v>
      </c>
      <c r="C29" s="139" t="str">
        <f>VLOOKUP($A29,'Diplomabestand individueel'!$A:$AC,C$1,FALSE)</f>
        <v>Giselle Bibiani</v>
      </c>
      <c r="D29" s="139" t="str">
        <f>VLOOKUP($A29,'Diplomabestand individueel'!$A:$AC,D$1,FALSE)</f>
        <v>Instap 5</v>
      </c>
      <c r="E29" s="139" t="str">
        <f>VLOOKUP($A29,'Diplomabestand individueel'!$A:$AC,E$1,FALSE)</f>
        <v>K&amp;V</v>
      </c>
      <c r="F29" s="15">
        <f>VLOOKUP($A29,'Alle namen en totalen'!B:M,11,FALSE)</f>
        <v>41.674999999999997</v>
      </c>
      <c r="G29" s="105">
        <f t="shared" si="5"/>
        <v>6</v>
      </c>
      <c r="H29" s="82">
        <f>VLOOKUP($A29,'Alle namen en totalen'!B:M,9,FALSE)</f>
        <v>0</v>
      </c>
      <c r="I29" s="105">
        <f t="shared" si="6"/>
        <v>8</v>
      </c>
      <c r="J29" s="83">
        <f>VLOOKUP($A29,'Alle namen en totalen'!B:M,7,FALSE)</f>
        <v>43.424999999999997</v>
      </c>
      <c r="K29" s="105">
        <f t="shared" si="7"/>
        <v>5</v>
      </c>
      <c r="L29" s="82"/>
      <c r="M29" s="142">
        <f t="shared" si="8"/>
        <v>85.1</v>
      </c>
      <c r="N29" s="142"/>
      <c r="O29" s="136">
        <f t="shared" si="9"/>
        <v>8</v>
      </c>
      <c r="P29" s="86"/>
      <c r="Q29" s="96"/>
      <c r="R29" s="84"/>
      <c r="S29" s="84"/>
      <c r="T29" s="84"/>
      <c r="U29" s="86"/>
      <c r="V29" s="96"/>
      <c r="W29" s="84"/>
      <c r="X29" s="84"/>
      <c r="Y29" s="87"/>
      <c r="Z29" s="86"/>
      <c r="AA29" s="29"/>
    </row>
    <row r="30" spans="1:27" x14ac:dyDescent="0.3">
      <c r="A30" s="29">
        <v>707</v>
      </c>
      <c r="B30" t="str">
        <f>VLOOKUP($A30,'Diplomabestand individueel'!$A:$AC,B$1,FALSE)</f>
        <v>afm</v>
      </c>
      <c r="C30" s="139" t="str">
        <f>VLOOKUP($A30,'Diplomabestand individueel'!$A:$AC,C$1,FALSE)</f>
        <v>Lorraine Seedorf</v>
      </c>
      <c r="D30" s="139" t="str">
        <f>VLOOKUP($A30,'Diplomabestand individueel'!$A:$AC,D$1,FALSE)</f>
        <v>Instap 5</v>
      </c>
      <c r="E30" s="139" t="str">
        <f>VLOOKUP($A30,'Diplomabestand individueel'!$A:$AC,E$1,FALSE)</f>
        <v>K&amp;V</v>
      </c>
      <c r="F30" s="15">
        <f>VLOOKUP($A30,'Alle namen en totalen'!B:M,11,FALSE)</f>
        <v>45.35</v>
      </c>
      <c r="G30" s="105">
        <f t="shared" si="5"/>
        <v>3</v>
      </c>
      <c r="H30" s="82">
        <f>VLOOKUP($A30,'Alle namen en totalen'!B:M,9,FALSE)</f>
        <v>0</v>
      </c>
      <c r="I30" s="105">
        <f t="shared" si="6"/>
        <v>8</v>
      </c>
      <c r="J30" s="83">
        <f>VLOOKUP($A30,'Alle namen en totalen'!B:M,7,FALSE)</f>
        <v>0</v>
      </c>
      <c r="K30" s="105">
        <f t="shared" si="7"/>
        <v>9</v>
      </c>
      <c r="L30" s="82"/>
      <c r="M30" s="142">
        <f t="shared" si="8"/>
        <v>45.35</v>
      </c>
      <c r="N30" s="142"/>
      <c r="O30" s="136">
        <f t="shared" si="9"/>
        <v>9</v>
      </c>
      <c r="P30" s="86"/>
      <c r="Q30" s="96"/>
      <c r="R30" s="84"/>
      <c r="S30" s="84"/>
      <c r="T30" s="84"/>
      <c r="U30" s="86"/>
      <c r="V30" s="96"/>
      <c r="W30" s="84"/>
      <c r="X30" s="84"/>
      <c r="Y30" s="87"/>
      <c r="Z30" s="86"/>
      <c r="AA30" s="29"/>
    </row>
    <row r="31" spans="1:27" x14ac:dyDescent="0.3">
      <c r="B31"/>
      <c r="F31" s="15"/>
      <c r="G31" s="105"/>
      <c r="H31" s="82"/>
      <c r="I31" s="105"/>
      <c r="J31" s="83"/>
      <c r="K31" s="105"/>
      <c r="L31" s="82"/>
      <c r="M31" s="142"/>
      <c r="N31" s="142"/>
      <c r="O31" s="136"/>
      <c r="P31" s="86"/>
      <c r="Q31" s="96"/>
      <c r="R31" s="84"/>
      <c r="S31" s="84"/>
      <c r="T31" s="84"/>
      <c r="U31" s="86"/>
      <c r="V31" s="96"/>
      <c r="W31" s="84"/>
      <c r="X31" s="84"/>
      <c r="Y31" s="87"/>
      <c r="Z31" s="86"/>
      <c r="AA31" s="33"/>
    </row>
    <row r="32" spans="1:27" x14ac:dyDescent="0.3">
      <c r="F32" s="42"/>
      <c r="G32" s="39"/>
      <c r="H32" s="84"/>
      <c r="I32" s="84"/>
      <c r="J32" s="85"/>
      <c r="K32" s="84"/>
      <c r="L32" s="86"/>
      <c r="M32" s="84"/>
      <c r="N32" s="84"/>
      <c r="O32" s="84"/>
      <c r="P32" s="86"/>
      <c r="Q32" s="96"/>
      <c r="R32" s="84"/>
      <c r="S32" s="84"/>
      <c r="T32" s="84"/>
      <c r="U32" s="86"/>
      <c r="V32" s="96"/>
      <c r="W32" s="84"/>
      <c r="X32" s="84"/>
      <c r="Y32" s="87"/>
      <c r="Z32" s="86"/>
      <c r="AA32" s="33"/>
    </row>
    <row r="33" spans="1:27" x14ac:dyDescent="0.3">
      <c r="F33" s="42"/>
      <c r="G33" s="39"/>
      <c r="H33" s="84"/>
      <c r="I33" s="84"/>
      <c r="J33" s="85"/>
      <c r="K33" s="84"/>
      <c r="L33" s="86"/>
      <c r="M33" s="84"/>
      <c r="N33" s="84"/>
      <c r="O33" s="84"/>
      <c r="P33" s="86"/>
      <c r="Q33" s="96"/>
      <c r="R33" s="84"/>
      <c r="S33" s="84"/>
      <c r="T33" s="84"/>
      <c r="U33" s="86"/>
      <c r="V33" s="96"/>
      <c r="W33" s="84"/>
      <c r="X33" s="84"/>
      <c r="Y33" s="87"/>
      <c r="Z33" s="86"/>
      <c r="AA33" s="33"/>
    </row>
    <row r="34" spans="1:27" x14ac:dyDescent="0.3">
      <c r="F34" s="42"/>
      <c r="G34" s="39"/>
      <c r="H34" s="84"/>
      <c r="I34" s="84"/>
      <c r="J34" s="85"/>
      <c r="K34" s="84"/>
      <c r="L34" s="86"/>
      <c r="M34" s="84"/>
      <c r="N34" s="84"/>
      <c r="O34" s="84"/>
      <c r="P34" s="86"/>
      <c r="Q34" s="96"/>
      <c r="R34" s="84"/>
      <c r="S34" s="84"/>
      <c r="T34" s="84"/>
      <c r="U34" s="86"/>
      <c r="V34" s="96"/>
      <c r="W34" s="84"/>
      <c r="X34" s="84"/>
      <c r="Y34" s="87"/>
      <c r="Z34" s="86"/>
      <c r="AA34" s="33"/>
    </row>
    <row r="35" spans="1:27" x14ac:dyDescent="0.3">
      <c r="A35" s="33"/>
      <c r="B35" s="33"/>
      <c r="C35" s="141"/>
      <c r="D35" s="141"/>
      <c r="E35" s="141"/>
      <c r="F35" s="34"/>
      <c r="G35" s="35"/>
      <c r="H35" s="88"/>
      <c r="I35" s="88"/>
      <c r="J35" s="89"/>
      <c r="K35" s="88"/>
      <c r="L35" s="90"/>
      <c r="M35" s="88"/>
      <c r="N35" s="88"/>
      <c r="O35" s="88"/>
      <c r="P35" s="90"/>
      <c r="Q35" s="33"/>
      <c r="R35" s="88"/>
      <c r="S35" s="88"/>
      <c r="T35" s="88"/>
      <c r="U35" s="90"/>
      <c r="V35" s="33"/>
      <c r="W35" s="88"/>
      <c r="X35" s="88"/>
      <c r="Y35" s="91"/>
      <c r="Z35" s="90"/>
      <c r="AA35" s="33"/>
    </row>
    <row r="36" spans="1:27" x14ac:dyDescent="0.3">
      <c r="A36" s="33"/>
      <c r="B36" s="33"/>
      <c r="C36" s="141"/>
      <c r="D36" s="141"/>
      <c r="E36" s="141"/>
      <c r="F36" s="34"/>
      <c r="G36" s="35"/>
      <c r="H36" s="88"/>
      <c r="I36" s="88"/>
      <c r="J36" s="89"/>
      <c r="K36" s="88"/>
      <c r="L36" s="90"/>
      <c r="M36" s="88"/>
      <c r="N36" s="88"/>
      <c r="O36" s="88"/>
      <c r="P36" s="90"/>
      <c r="Q36" s="33"/>
      <c r="R36" s="88"/>
      <c r="S36" s="88"/>
      <c r="T36" s="88"/>
      <c r="U36" s="90"/>
      <c r="V36" s="33"/>
      <c r="W36" s="88"/>
      <c r="X36" s="88"/>
      <c r="Y36" s="91"/>
      <c r="Z36" s="90"/>
      <c r="AA36" s="33"/>
    </row>
    <row r="37" spans="1:27" x14ac:dyDescent="0.3">
      <c r="A37" s="33"/>
      <c r="B37" s="33"/>
      <c r="C37" s="141"/>
      <c r="D37" s="141"/>
      <c r="E37" s="141"/>
      <c r="F37" s="34"/>
      <c r="G37" s="35"/>
      <c r="H37" s="88"/>
      <c r="I37" s="88"/>
      <c r="J37" s="89"/>
      <c r="K37" s="88"/>
      <c r="L37" s="90"/>
      <c r="M37" s="88"/>
      <c r="N37" s="88"/>
      <c r="O37" s="88"/>
      <c r="P37" s="90"/>
      <c r="Q37" s="33"/>
      <c r="R37" s="88"/>
      <c r="S37" s="88"/>
      <c r="T37" s="88"/>
      <c r="U37" s="90"/>
      <c r="V37" s="33"/>
      <c r="W37" s="88"/>
      <c r="X37" s="88"/>
      <c r="Y37" s="91"/>
      <c r="Z37" s="90"/>
      <c r="AA37" s="33"/>
    </row>
    <row r="38" spans="1:27" x14ac:dyDescent="0.3">
      <c r="A38" s="33"/>
      <c r="B38" s="33"/>
      <c r="C38" s="141"/>
      <c r="D38" s="141"/>
      <c r="E38" s="141"/>
      <c r="F38" s="34"/>
      <c r="G38" s="35"/>
      <c r="H38" s="88"/>
      <c r="I38" s="88"/>
      <c r="J38" s="89"/>
      <c r="K38" s="88"/>
      <c r="L38" s="90"/>
      <c r="M38" s="88"/>
      <c r="N38" s="88"/>
      <c r="O38" s="88"/>
      <c r="P38" s="90"/>
      <c r="Q38" s="33"/>
      <c r="R38" s="88"/>
      <c r="S38" s="88"/>
      <c r="T38" s="88"/>
      <c r="U38" s="90"/>
      <c r="V38" s="33"/>
      <c r="W38" s="88"/>
      <c r="X38" s="88"/>
      <c r="Y38" s="91"/>
      <c r="Z38" s="90"/>
      <c r="AA38" s="33"/>
    </row>
    <row r="39" spans="1:27" x14ac:dyDescent="0.3">
      <c r="A39" s="33"/>
      <c r="B39" s="33"/>
      <c r="C39" s="141"/>
      <c r="D39" s="141"/>
      <c r="E39" s="141"/>
      <c r="F39" s="34"/>
      <c r="G39" s="35"/>
      <c r="H39" s="88"/>
      <c r="I39" s="88"/>
      <c r="J39" s="89"/>
      <c r="K39" s="88"/>
      <c r="L39" s="90"/>
      <c r="M39" s="88"/>
      <c r="N39" s="88"/>
      <c r="O39" s="88"/>
      <c r="P39" s="90"/>
      <c r="Q39" s="33"/>
      <c r="R39" s="88"/>
      <c r="S39" s="88"/>
      <c r="T39" s="88"/>
      <c r="U39" s="90"/>
      <c r="V39" s="33"/>
      <c r="W39" s="88"/>
      <c r="X39" s="88"/>
      <c r="Y39" s="91"/>
      <c r="Z39" s="90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4"/>
      <c r="G69" s="35"/>
      <c r="H69" s="88"/>
      <c r="I69" s="88"/>
      <c r="J69" s="89"/>
      <c r="K69" s="88"/>
      <c r="L69" s="90"/>
      <c r="M69" s="88"/>
      <c r="N69" s="88"/>
      <c r="O69" s="88"/>
      <c r="P69" s="90"/>
      <c r="Q69" s="33"/>
      <c r="R69" s="88"/>
      <c r="S69" s="88"/>
      <c r="T69" s="88"/>
      <c r="U69" s="90"/>
      <c r="V69" s="33"/>
      <c r="W69" s="88"/>
      <c r="X69" s="88"/>
      <c r="Y69" s="91"/>
      <c r="Z69" s="90"/>
      <c r="AA69" s="33"/>
    </row>
    <row r="70" spans="1:27" x14ac:dyDescent="0.3">
      <c r="A70" s="33"/>
      <c r="B70" s="33"/>
      <c r="C70" s="141"/>
      <c r="D70" s="141"/>
      <c r="E70" s="141"/>
      <c r="F70" s="34"/>
      <c r="G70" s="35"/>
      <c r="H70" s="88"/>
      <c r="I70" s="88"/>
      <c r="J70" s="89"/>
      <c r="K70" s="88"/>
      <c r="L70" s="90"/>
      <c r="M70" s="88"/>
      <c r="N70" s="88"/>
      <c r="O70" s="88"/>
      <c r="P70" s="90"/>
      <c r="Q70" s="33"/>
      <c r="R70" s="88"/>
      <c r="S70" s="88"/>
      <c r="T70" s="88"/>
      <c r="U70" s="90"/>
      <c r="V70" s="33"/>
      <c r="W70" s="88"/>
      <c r="X70" s="88"/>
      <c r="Y70" s="91"/>
      <c r="Z70" s="90"/>
      <c r="AA70" s="33"/>
    </row>
    <row r="71" spans="1:27" x14ac:dyDescent="0.3">
      <c r="A71" s="33"/>
      <c r="B71" s="33"/>
      <c r="C71" s="141"/>
      <c r="D71" s="141"/>
      <c r="E71" s="141"/>
      <c r="F71" s="34"/>
      <c r="G71" s="35"/>
      <c r="H71" s="88"/>
      <c r="I71" s="88"/>
      <c r="J71" s="89"/>
      <c r="K71" s="88"/>
      <c r="L71" s="90"/>
      <c r="M71" s="88"/>
      <c r="N71" s="88"/>
      <c r="O71" s="88"/>
      <c r="P71" s="90"/>
      <c r="Q71" s="33"/>
      <c r="R71" s="88"/>
      <c r="S71" s="88"/>
      <c r="T71" s="88"/>
      <c r="U71" s="90"/>
      <c r="V71" s="33"/>
      <c r="W71" s="88"/>
      <c r="X71" s="88"/>
      <c r="Y71" s="91"/>
      <c r="Z71" s="90"/>
      <c r="AA71" s="33"/>
    </row>
    <row r="72" spans="1:27" x14ac:dyDescent="0.3">
      <c r="A72" s="33"/>
      <c r="B72" s="33"/>
      <c r="C72" s="141"/>
      <c r="D72" s="141"/>
      <c r="E72" s="141"/>
      <c r="F72" s="34"/>
      <c r="G72" s="35"/>
      <c r="H72" s="88"/>
      <c r="I72" s="88"/>
      <c r="J72" s="89"/>
      <c r="K72" s="88"/>
      <c r="L72" s="90"/>
      <c r="M72" s="88"/>
      <c r="N72" s="88"/>
      <c r="O72" s="88"/>
      <c r="P72" s="90"/>
      <c r="Q72" s="33"/>
      <c r="R72" s="88"/>
      <c r="S72" s="88"/>
      <c r="T72" s="88"/>
      <c r="U72" s="90"/>
      <c r="V72" s="33"/>
      <c r="W72" s="88"/>
      <c r="X72" s="88"/>
      <c r="Y72" s="91"/>
      <c r="Z72" s="90"/>
      <c r="AA72" s="33"/>
    </row>
    <row r="73" spans="1:27" x14ac:dyDescent="0.3">
      <c r="A73" s="33"/>
      <c r="B73" s="33"/>
      <c r="C73" s="141"/>
      <c r="D73" s="141"/>
      <c r="E73" s="141"/>
      <c r="F73" s="34"/>
      <c r="G73" s="35"/>
      <c r="H73" s="88"/>
      <c r="I73" s="88"/>
      <c r="J73" s="89"/>
      <c r="K73" s="88"/>
      <c r="L73" s="90"/>
      <c r="M73" s="88"/>
      <c r="N73" s="88"/>
      <c r="O73" s="88"/>
      <c r="P73" s="90"/>
      <c r="Q73" s="33"/>
      <c r="R73" s="88"/>
      <c r="S73" s="88"/>
      <c r="T73" s="88"/>
      <c r="U73" s="90"/>
      <c r="V73" s="33"/>
      <c r="W73" s="88"/>
      <c r="X73" s="88"/>
      <c r="Y73" s="91"/>
      <c r="Z73" s="90"/>
      <c r="AA73" s="33"/>
    </row>
    <row r="74" spans="1:27" x14ac:dyDescent="0.3">
      <c r="A74" s="33"/>
      <c r="B74" s="33"/>
      <c r="C74" s="141"/>
      <c r="D74" s="141"/>
      <c r="E74" s="141"/>
      <c r="F74" s="34"/>
      <c r="G74" s="35"/>
      <c r="H74" s="88"/>
      <c r="I74" s="88"/>
      <c r="J74" s="89"/>
      <c r="K74" s="88"/>
      <c r="L74" s="90"/>
      <c r="M74" s="88"/>
      <c r="N74" s="88"/>
      <c r="O74" s="88"/>
      <c r="P74" s="90"/>
      <c r="Q74" s="33"/>
      <c r="R74" s="88"/>
      <c r="S74" s="88"/>
      <c r="T74" s="88"/>
      <c r="U74" s="90"/>
      <c r="V74" s="33"/>
      <c r="W74" s="88"/>
      <c r="X74" s="88"/>
      <c r="Y74" s="91"/>
      <c r="Z74" s="90"/>
      <c r="AA74" s="33"/>
    </row>
    <row r="75" spans="1:27" x14ac:dyDescent="0.3">
      <c r="A75" s="33"/>
      <c r="B75" s="33"/>
      <c r="C75" s="141"/>
      <c r="D75" s="141"/>
      <c r="E75" s="141"/>
      <c r="F75" s="34"/>
      <c r="G75" s="35"/>
      <c r="H75" s="88"/>
      <c r="I75" s="88"/>
      <c r="J75" s="89"/>
      <c r="K75" s="88"/>
      <c r="L75" s="90"/>
      <c r="M75" s="88"/>
      <c r="N75" s="88"/>
      <c r="O75" s="88"/>
      <c r="P75" s="90"/>
      <c r="Q75" s="33"/>
      <c r="R75" s="88"/>
      <c r="S75" s="88"/>
      <c r="T75" s="88"/>
      <c r="U75" s="90"/>
      <c r="V75" s="33"/>
      <c r="W75" s="88"/>
      <c r="X75" s="88"/>
      <c r="Y75" s="91"/>
      <c r="Z75" s="90"/>
      <c r="AA75" s="33"/>
    </row>
    <row r="76" spans="1:27" x14ac:dyDescent="0.3">
      <c r="A76" s="33"/>
      <c r="B76" s="33"/>
      <c r="C76" s="141"/>
      <c r="D76" s="141"/>
      <c r="E76" s="141"/>
      <c r="F76" s="34"/>
      <c r="G76" s="35"/>
      <c r="H76" s="88"/>
      <c r="I76" s="88"/>
      <c r="J76" s="89"/>
      <c r="K76" s="88"/>
      <c r="L76" s="90"/>
      <c r="M76" s="88"/>
      <c r="N76" s="88"/>
      <c r="O76" s="88"/>
      <c r="P76" s="90"/>
      <c r="Q76" s="33"/>
      <c r="R76" s="88"/>
      <c r="S76" s="88"/>
      <c r="T76" s="88"/>
      <c r="U76" s="90"/>
      <c r="V76" s="33"/>
      <c r="W76" s="88"/>
      <c r="X76" s="88"/>
      <c r="Y76" s="91"/>
      <c r="Z76" s="90"/>
      <c r="AA76" s="33"/>
    </row>
    <row r="77" spans="1:27" x14ac:dyDescent="0.3">
      <c r="A77" s="33"/>
      <c r="B77" s="33"/>
      <c r="C77" s="141"/>
      <c r="D77" s="141"/>
      <c r="E77" s="141"/>
      <c r="F77" s="34"/>
      <c r="G77" s="35"/>
      <c r="H77" s="88"/>
      <c r="I77" s="88"/>
      <c r="J77" s="89"/>
      <c r="K77" s="88"/>
      <c r="L77" s="90"/>
      <c r="M77" s="88"/>
      <c r="N77" s="88"/>
      <c r="O77" s="88"/>
      <c r="P77" s="90"/>
      <c r="Q77" s="33"/>
      <c r="R77" s="88"/>
      <c r="S77" s="88"/>
      <c r="T77" s="88"/>
      <c r="U77" s="90"/>
      <c r="V77" s="33"/>
      <c r="W77" s="88"/>
      <c r="X77" s="88"/>
      <c r="Y77" s="91"/>
      <c r="Z77" s="90"/>
      <c r="AA77" s="33"/>
    </row>
    <row r="78" spans="1:27" x14ac:dyDescent="0.3">
      <c r="A78" s="33"/>
      <c r="B78" s="33"/>
      <c r="C78" s="141"/>
      <c r="D78" s="141"/>
      <c r="E78" s="141"/>
      <c r="F78" s="34"/>
      <c r="G78" s="35"/>
      <c r="H78" s="88"/>
      <c r="I78" s="88"/>
      <c r="J78" s="89"/>
      <c r="K78" s="88"/>
      <c r="L78" s="90"/>
      <c r="M78" s="88"/>
      <c r="N78" s="88"/>
      <c r="O78" s="88"/>
      <c r="P78" s="90"/>
      <c r="Q78" s="33"/>
      <c r="R78" s="88"/>
      <c r="S78" s="88"/>
      <c r="T78" s="88"/>
      <c r="U78" s="90"/>
      <c r="V78" s="33"/>
      <c r="W78" s="88"/>
      <c r="X78" s="88"/>
      <c r="Y78" s="91"/>
      <c r="Z78" s="90"/>
      <c r="AA78" s="33"/>
    </row>
    <row r="79" spans="1:27" x14ac:dyDescent="0.3">
      <c r="A79" s="33"/>
      <c r="B79" s="33"/>
      <c r="C79" s="141"/>
      <c r="D79" s="141"/>
      <c r="E79" s="141"/>
      <c r="F79" s="34"/>
      <c r="G79" s="35"/>
      <c r="H79" s="88"/>
      <c r="I79" s="88"/>
      <c r="J79" s="89"/>
      <c r="K79" s="88"/>
      <c r="L79" s="90"/>
      <c r="M79" s="88"/>
      <c r="N79" s="88"/>
      <c r="O79" s="88"/>
      <c r="P79" s="90"/>
      <c r="Q79" s="33"/>
      <c r="R79" s="88"/>
      <c r="S79" s="88"/>
      <c r="T79" s="88"/>
      <c r="U79" s="90"/>
      <c r="V79" s="33"/>
      <c r="W79" s="88"/>
      <c r="X79" s="88"/>
      <c r="Y79" s="91"/>
      <c r="Z79" s="90"/>
      <c r="AA79" s="33"/>
    </row>
    <row r="80" spans="1:27" x14ac:dyDescent="0.3">
      <c r="A80" s="33"/>
      <c r="B80" s="33"/>
      <c r="C80" s="141"/>
      <c r="D80" s="141"/>
      <c r="E80" s="141"/>
      <c r="F80" s="30"/>
      <c r="G80" s="31"/>
      <c r="H80" s="88"/>
      <c r="I80" s="88"/>
      <c r="J80" s="89"/>
      <c r="K80" s="88"/>
      <c r="L80" s="92"/>
      <c r="M80" s="88"/>
      <c r="N80" s="88"/>
      <c r="O80" s="88"/>
      <c r="P80" s="92"/>
      <c r="Q80" s="97"/>
      <c r="R80" s="88"/>
      <c r="S80" s="88"/>
      <c r="T80" s="88"/>
      <c r="U80" s="92"/>
      <c r="V80" s="97"/>
      <c r="W80" s="88"/>
      <c r="X80" s="88"/>
      <c r="Y80" s="91"/>
      <c r="Z80" s="92"/>
      <c r="AA80" s="97"/>
    </row>
    <row r="81" spans="1:27" x14ac:dyDescent="0.3">
      <c r="A81" s="33"/>
      <c r="B81" s="33"/>
      <c r="C81" s="141"/>
      <c r="D81" s="141"/>
      <c r="E81" s="141"/>
      <c r="F81" s="30"/>
      <c r="G81" s="31"/>
      <c r="H81" s="88"/>
      <c r="I81" s="88"/>
      <c r="J81" s="89"/>
      <c r="K81" s="88"/>
      <c r="L81" s="92"/>
      <c r="M81" s="88"/>
      <c r="N81" s="88"/>
      <c r="O81" s="88"/>
      <c r="P81" s="92"/>
      <c r="Q81" s="97"/>
      <c r="R81" s="88"/>
      <c r="S81" s="88"/>
      <c r="T81" s="88"/>
      <c r="U81" s="92"/>
      <c r="V81" s="97"/>
      <c r="W81" s="88"/>
      <c r="X81" s="88"/>
      <c r="Y81" s="91"/>
      <c r="Z81" s="92"/>
      <c r="AA81" s="97"/>
    </row>
    <row r="82" spans="1:27" x14ac:dyDescent="0.3">
      <c r="A82" s="33"/>
      <c r="B82" s="33"/>
      <c r="C82" s="141"/>
      <c r="D82" s="141"/>
      <c r="E82" s="141"/>
      <c r="F82" s="30"/>
      <c r="G82" s="31"/>
      <c r="H82" s="88"/>
      <c r="I82" s="88"/>
      <c r="J82" s="89"/>
      <c r="K82" s="88"/>
      <c r="L82" s="92"/>
      <c r="M82" s="88"/>
      <c r="N82" s="88"/>
      <c r="O82" s="88"/>
      <c r="P82" s="92"/>
      <c r="Q82" s="97"/>
      <c r="R82" s="88"/>
      <c r="S82" s="88"/>
      <c r="T82" s="88"/>
      <c r="U82" s="92"/>
      <c r="V82" s="97"/>
      <c r="W82" s="88"/>
      <c r="X82" s="88"/>
      <c r="Y82" s="91"/>
      <c r="Z82" s="92"/>
      <c r="AA82" s="97"/>
    </row>
    <row r="83" spans="1:27" x14ac:dyDescent="0.3">
      <c r="A83" s="33"/>
      <c r="B83" s="33"/>
      <c r="C83" s="141"/>
      <c r="D83" s="141"/>
      <c r="E83" s="141"/>
      <c r="F83" s="30"/>
      <c r="G83" s="31"/>
      <c r="H83" s="88"/>
      <c r="I83" s="88"/>
      <c r="J83" s="89"/>
      <c r="K83" s="88"/>
      <c r="L83" s="92"/>
      <c r="M83" s="88"/>
      <c r="N83" s="88"/>
      <c r="O83" s="88"/>
      <c r="P83" s="92"/>
      <c r="Q83" s="97"/>
      <c r="R83" s="88"/>
      <c r="S83" s="88"/>
      <c r="T83" s="88"/>
      <c r="U83" s="92"/>
      <c r="V83" s="97"/>
      <c r="W83" s="88"/>
      <c r="X83" s="88"/>
      <c r="Y83" s="91"/>
      <c r="Z83" s="92"/>
      <c r="AA83" s="97"/>
    </row>
    <row r="84" spans="1:27" x14ac:dyDescent="0.3">
      <c r="A84" s="33"/>
      <c r="B84" s="33"/>
      <c r="C84" s="141"/>
      <c r="D84" s="141"/>
      <c r="E84" s="141"/>
      <c r="F84" s="30"/>
      <c r="G84" s="31"/>
      <c r="H84" s="88"/>
      <c r="I84" s="88"/>
      <c r="J84" s="89"/>
      <c r="K84" s="88"/>
      <c r="L84" s="92"/>
      <c r="M84" s="88"/>
      <c r="N84" s="88"/>
      <c r="O84" s="88"/>
      <c r="P84" s="92"/>
      <c r="Q84" s="97"/>
      <c r="R84" s="88"/>
      <c r="S84" s="88"/>
      <c r="T84" s="88"/>
      <c r="U84" s="92"/>
      <c r="V84" s="97"/>
      <c r="W84" s="88"/>
      <c r="X84" s="88"/>
      <c r="Y84" s="91"/>
      <c r="Z84" s="92"/>
      <c r="AA84" s="97"/>
    </row>
    <row r="85" spans="1:27" x14ac:dyDescent="0.3">
      <c r="A85" s="33"/>
      <c r="B85" s="33"/>
      <c r="C85" s="141"/>
      <c r="D85" s="141"/>
      <c r="E85" s="141"/>
      <c r="F85" s="30"/>
      <c r="G85" s="31"/>
      <c r="H85" s="88"/>
      <c r="I85" s="88"/>
      <c r="J85" s="89"/>
      <c r="K85" s="88"/>
      <c r="L85" s="92"/>
      <c r="M85" s="88"/>
      <c r="N85" s="88"/>
      <c r="O85" s="88"/>
      <c r="P85" s="92"/>
      <c r="Q85" s="97"/>
      <c r="R85" s="88"/>
      <c r="S85" s="88"/>
      <c r="T85" s="88"/>
      <c r="U85" s="92"/>
      <c r="V85" s="97"/>
      <c r="W85" s="88"/>
      <c r="X85" s="88"/>
      <c r="Y85" s="91"/>
      <c r="Z85" s="92"/>
      <c r="AA85" s="97"/>
    </row>
    <row r="86" spans="1:27" x14ac:dyDescent="0.3">
      <c r="A86" s="33"/>
      <c r="B86" s="33"/>
      <c r="C86" s="141"/>
      <c r="D86" s="141"/>
      <c r="E86" s="141"/>
      <c r="F86" s="30"/>
      <c r="G86" s="31"/>
      <c r="H86" s="88"/>
      <c r="I86" s="88"/>
      <c r="J86" s="89"/>
      <c r="K86" s="88"/>
      <c r="L86" s="92"/>
      <c r="M86" s="88"/>
      <c r="N86" s="88"/>
      <c r="O86" s="88"/>
      <c r="P86" s="92"/>
      <c r="Q86" s="97"/>
      <c r="R86" s="88"/>
      <c r="S86" s="88"/>
      <c r="T86" s="88"/>
      <c r="U86" s="92"/>
      <c r="V86" s="97"/>
      <c r="W86" s="88"/>
      <c r="X86" s="88"/>
      <c r="Y86" s="91"/>
      <c r="Z86" s="92"/>
      <c r="AA86" s="97"/>
    </row>
    <row r="87" spans="1:27" x14ac:dyDescent="0.3">
      <c r="A87" s="33"/>
      <c r="B87" s="33"/>
      <c r="C87" s="141"/>
      <c r="D87" s="141"/>
      <c r="E87" s="141"/>
      <c r="F87" s="30"/>
      <c r="G87" s="31"/>
      <c r="H87" s="88"/>
      <c r="I87" s="88"/>
      <c r="J87" s="89"/>
      <c r="K87" s="88"/>
      <c r="L87" s="92"/>
      <c r="M87" s="88"/>
      <c r="N87" s="88"/>
      <c r="O87" s="88"/>
      <c r="P87" s="92"/>
      <c r="Q87" s="97"/>
      <c r="R87" s="88"/>
      <c r="S87" s="88"/>
      <c r="T87" s="88"/>
      <c r="U87" s="92"/>
      <c r="V87" s="97"/>
      <c r="W87" s="88"/>
      <c r="X87" s="88"/>
      <c r="Y87" s="91"/>
      <c r="Z87" s="92"/>
      <c r="AA87" s="97"/>
    </row>
    <row r="88" spans="1:27" x14ac:dyDescent="0.3">
      <c r="A88" s="33"/>
      <c r="B88" s="33"/>
      <c r="C88" s="141"/>
      <c r="D88" s="141"/>
      <c r="E88" s="141"/>
      <c r="F88" s="30"/>
      <c r="G88" s="31"/>
      <c r="H88" s="88"/>
      <c r="I88" s="88"/>
      <c r="J88" s="89"/>
      <c r="K88" s="88"/>
      <c r="L88" s="92"/>
      <c r="M88" s="88"/>
      <c r="N88" s="88"/>
      <c r="O88" s="88"/>
      <c r="P88" s="92"/>
      <c r="Q88" s="97"/>
      <c r="R88" s="88"/>
      <c r="S88" s="88"/>
      <c r="T88" s="88"/>
      <c r="U88" s="92"/>
      <c r="V88" s="97"/>
      <c r="W88" s="88"/>
      <c r="X88" s="88"/>
      <c r="Y88" s="91"/>
      <c r="Z88" s="92"/>
      <c r="AA88" s="97"/>
    </row>
    <row r="89" spans="1:27" x14ac:dyDescent="0.3">
      <c r="A89" s="33"/>
      <c r="B89" s="33"/>
      <c r="C89" s="141"/>
      <c r="D89" s="141"/>
      <c r="E89" s="141"/>
      <c r="F89" s="30"/>
      <c r="G89" s="31"/>
      <c r="H89" s="88"/>
      <c r="I89" s="88"/>
      <c r="J89" s="89"/>
      <c r="K89" s="88"/>
      <c r="L89" s="92"/>
      <c r="M89" s="88"/>
      <c r="N89" s="88"/>
      <c r="O89" s="88"/>
      <c r="P89" s="92"/>
      <c r="Q89" s="97"/>
      <c r="R89" s="88"/>
      <c r="S89" s="88"/>
      <c r="T89" s="88"/>
      <c r="U89" s="92"/>
      <c r="V89" s="97"/>
      <c r="W89" s="88"/>
      <c r="X89" s="88"/>
      <c r="Y89" s="91"/>
      <c r="Z89" s="92"/>
      <c r="AA89" s="97"/>
    </row>
    <row r="90" spans="1:27" x14ac:dyDescent="0.3">
      <c r="A90" s="33"/>
      <c r="B90" s="33"/>
      <c r="C90" s="141"/>
      <c r="D90" s="141"/>
      <c r="E90" s="141"/>
      <c r="F90" s="30"/>
      <c r="G90" s="31"/>
      <c r="H90" s="88"/>
      <c r="I90" s="88"/>
      <c r="J90" s="89"/>
      <c r="K90" s="88"/>
      <c r="L90" s="92"/>
      <c r="M90" s="88"/>
      <c r="N90" s="88"/>
      <c r="O90" s="88"/>
      <c r="P90" s="92"/>
      <c r="Q90" s="97"/>
      <c r="R90" s="88"/>
      <c r="S90" s="88"/>
      <c r="T90" s="88"/>
      <c r="U90" s="92"/>
      <c r="V90" s="97"/>
      <c r="W90" s="88"/>
      <c r="X90" s="88"/>
      <c r="Y90" s="91"/>
      <c r="Z90" s="92"/>
      <c r="AA90" s="97"/>
    </row>
  </sheetData>
  <sortState xmlns:xlrd2="http://schemas.microsoft.com/office/spreadsheetml/2017/richdata2" ref="A22:O30">
    <sortCondition ref="O22:O30"/>
  </sortState>
  <mergeCells count="10">
    <mergeCell ref="M20:O20"/>
    <mergeCell ref="F2:G2"/>
    <mergeCell ref="H2:I2"/>
    <mergeCell ref="J2:K2"/>
    <mergeCell ref="M2:O2"/>
    <mergeCell ref="A2:E2"/>
    <mergeCell ref="A20:E20"/>
    <mergeCell ref="F20:G20"/>
    <mergeCell ref="H20:I20"/>
    <mergeCell ref="J20:K20"/>
  </mergeCells>
  <conditionalFormatting sqref="L17">
    <cfRule type="duplicateValues" dxfId="57" priority="17"/>
  </conditionalFormatting>
  <conditionalFormatting sqref="L32">
    <cfRule type="duplicateValues" dxfId="56" priority="6"/>
  </conditionalFormatting>
  <conditionalFormatting sqref="M4:M16">
    <cfRule type="duplicateValues" dxfId="55" priority="2"/>
  </conditionalFormatting>
  <conditionalFormatting sqref="M22:M31">
    <cfRule type="duplicateValues" dxfId="54" priority="1"/>
  </conditionalFormatting>
  <conditionalFormatting sqref="O4:O16">
    <cfRule type="cellIs" dxfId="53" priority="7" operator="equal">
      <formula>1</formula>
    </cfRule>
  </conditionalFormatting>
  <conditionalFormatting sqref="O22:O31">
    <cfRule type="cellIs" dxfId="52" priority="3" operator="equal">
      <formula>1</formula>
    </cfRule>
  </conditionalFormatting>
  <conditionalFormatting sqref="P17">
    <cfRule type="duplicateValues" dxfId="51" priority="12"/>
  </conditionalFormatting>
  <conditionalFormatting sqref="Q17">
    <cfRule type="cellIs" dxfId="50" priority="15" operator="between">
      <formula>1</formula>
      <formula>2</formula>
    </cfRule>
  </conditionalFormatting>
  <conditionalFormatting sqref="U17">
    <cfRule type="duplicateValues" dxfId="49" priority="11"/>
  </conditionalFormatting>
  <conditionalFormatting sqref="V17">
    <cfRule type="cellIs" dxfId="48" priority="14" operator="between">
      <formula>1</formula>
      <formula>2</formula>
    </cfRule>
  </conditionalFormatting>
  <conditionalFormatting sqref="Z17">
    <cfRule type="duplicateValues" dxfId="47" priority="10"/>
  </conditionalFormatting>
  <conditionalFormatting sqref="AA17">
    <cfRule type="cellIs" dxfId="46" priority="13" operator="between">
      <formula>1</formula>
      <formula>2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94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8231-435D-4567-8A8F-51699566FAFE}">
  <sheetPr>
    <pageSetUpPr fitToPage="1"/>
  </sheetPr>
  <dimension ref="A1:AB62"/>
  <sheetViews>
    <sheetView topLeftCell="A2" zoomScaleNormal="100" workbookViewId="0">
      <selection activeCell="E17" sqref="E17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9" customWidth="1"/>
    <col min="7" max="7" width="6.5546875" style="28" customWidth="1"/>
    <col min="8" max="8" width="7.5546875" style="78" bestFit="1" customWidth="1"/>
    <col min="9" max="9" width="5.6640625" style="78" bestFit="1" customWidth="1"/>
    <col min="10" max="10" width="7.554687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4" width="7.109375" style="78" bestFit="1" customWidth="1"/>
    <col min="15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73" t="str">
        <f>D4</f>
        <v>Junior F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s="139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222</v>
      </c>
      <c r="B4" t="str">
        <f>VLOOKUP($A4,'Diplomabestand individueel'!$A:$AC,B$1,FALSE)</f>
        <v>afm</v>
      </c>
      <c r="C4" s="139" t="str">
        <f>VLOOKUP($A4,'Diplomabestand individueel'!$A:$AC,C$1,FALSE)</f>
        <v>Nikki van Ederen</v>
      </c>
      <c r="D4" t="str">
        <f>VLOOKUP($A4,'Diplomabestand individueel'!$A:$AC,D$1,FALSE)</f>
        <v>Junior F</v>
      </c>
      <c r="E4" s="139" t="str">
        <f>VLOOKUP($A4,'Diplomabestand individueel'!$A:$AC,E$1,FALSE)</f>
        <v>LH</v>
      </c>
      <c r="F4" s="44">
        <f>VLOOKUP($A4,'Diplomabestand individueel'!$A:$AC,F$1,FALSE)</f>
        <v>0</v>
      </c>
      <c r="G4" s="41">
        <f t="shared" ref="G4:G13" si="0">RANK(F4,F$4:F$13)</f>
        <v>10</v>
      </c>
      <c r="H4" s="82">
        <f>VLOOKUP($A4,'Diplomabestand individueel'!$A:$AC,H$1,FALSE)</f>
        <v>0</v>
      </c>
      <c r="I4" s="82">
        <f>VLOOKUP($A4,'Diplomabestand individueel'!$A:$AC,I$1,FALSE)</f>
        <v>0</v>
      </c>
      <c r="J4" s="83">
        <f>VLOOKUP($A4,'Diplomabestand individueel'!$A:$AC,J$1,FALSE)</f>
        <v>0</v>
      </c>
      <c r="K4" s="82">
        <f>VLOOKUP($A4,'Diplomabestand individueel'!$A:$AC,K$1,FALSE)</f>
        <v>0</v>
      </c>
      <c r="L4" s="82">
        <f>VLOOKUP($A4,'Diplomabestand individueel'!$A:$AC,L$1,FALSE)</f>
        <v>0</v>
      </c>
      <c r="M4" s="41">
        <f t="shared" ref="M4:M13" si="1">RANK(L4,L$4:L$13)</f>
        <v>9</v>
      </c>
      <c r="N4" s="82">
        <f>VLOOKUP($A4,'Diplomabestand individueel'!$A:$AC,N$1,FALSE)</f>
        <v>0</v>
      </c>
      <c r="O4" s="82">
        <f>VLOOKUP($A4,'Diplomabestand individueel'!$A:$AC,O$1,FALSE)</f>
        <v>0</v>
      </c>
      <c r="P4" s="82">
        <f>VLOOKUP($A4,'Diplomabestand individueel'!$A:$AC,P$1,FALSE)</f>
        <v>0</v>
      </c>
      <c r="Q4" s="82">
        <f>VLOOKUP($A4,'Diplomabestand individueel'!$A:$AC,Q$1,FALSE)</f>
        <v>0</v>
      </c>
      <c r="R4" s="41">
        <f t="shared" ref="R4:R13" si="2">RANK(Q4,Q$4:Q$13)</f>
        <v>10</v>
      </c>
      <c r="S4" s="82">
        <f>VLOOKUP($A4,'Diplomabestand individueel'!$A:$AC,S$1,FALSE)</f>
        <v>0</v>
      </c>
      <c r="T4" s="82">
        <f>VLOOKUP($A4,'Diplomabestand individueel'!$A:$AC,T$1,FALSE)</f>
        <v>0</v>
      </c>
      <c r="U4" s="82">
        <f>VLOOKUP($A4,'Diplomabestand individueel'!$A:$AC,U$1,FALSE)</f>
        <v>0</v>
      </c>
      <c r="V4" s="82">
        <f>VLOOKUP($A4,'Diplomabestand individueel'!$A:$AC,V$1,FALSE)</f>
        <v>0</v>
      </c>
      <c r="W4" s="41">
        <f t="shared" ref="W4:W13" si="3">RANK(V4,V$4:V$13)</f>
        <v>10</v>
      </c>
      <c r="X4" s="82">
        <f>VLOOKUP($A4,'Diplomabestand individueel'!$A:$AC,X$1,FALSE)</f>
        <v>0</v>
      </c>
      <c r="Y4" s="82">
        <f>VLOOKUP($A4,'Diplomabestand individueel'!$A:$AC,Y$1,FALSE)</f>
        <v>0</v>
      </c>
      <c r="Z4" s="82">
        <f>VLOOKUP($A4,'Diplomabestand individueel'!$A:$AC,Z$1,FALSE)</f>
        <v>0</v>
      </c>
      <c r="AA4" s="82">
        <f>VLOOKUP($A4,'Diplomabestand individueel'!$A:$AC,AA$1,FALSE)</f>
        <v>0</v>
      </c>
      <c r="AB4" s="41">
        <f t="shared" ref="AB4:AB13" si="4">RANK(AA4,AA$4:AA$13)</f>
        <v>10</v>
      </c>
    </row>
    <row r="5" spans="1:28" x14ac:dyDescent="0.3">
      <c r="A5">
        <v>214</v>
      </c>
      <c r="B5" t="str">
        <f>VLOOKUP($A5,'Diplomabestand individueel'!$A:$AC,B$1,FALSE)</f>
        <v>W3-B2</v>
      </c>
      <c r="C5" s="139" t="str">
        <f>VLOOKUP($A5,'Diplomabestand individueel'!$A:$AC,C$1,FALSE)</f>
        <v>Lindy Fritzen</v>
      </c>
      <c r="D5" t="str">
        <f>VLOOKUP($A5,'Diplomabestand individueel'!$A:$AC,D$1,FALSE)</f>
        <v>Junior F</v>
      </c>
      <c r="E5" s="139" t="str">
        <f>VLOOKUP($A5,'Diplomabestand individueel'!$A:$AC,E$1,FALSE)</f>
        <v>K&amp;V</v>
      </c>
      <c r="F5" s="44">
        <f>VLOOKUP($A5,'Diplomabestand individueel'!$A:$AC,F$1,FALSE)</f>
        <v>37.6</v>
      </c>
      <c r="G5" s="41">
        <f t="shared" si="0"/>
        <v>8</v>
      </c>
      <c r="H5" s="82">
        <f>VLOOKUP($A5,'Diplomabestand individueel'!$A:$AC,H$1,FALSE)</f>
        <v>1.6</v>
      </c>
      <c r="I5" s="82">
        <f>VLOOKUP($A5,'Diplomabestand individueel'!$A:$AC,I$1,FALSE)</f>
        <v>7.65</v>
      </c>
      <c r="J5" s="83">
        <f>VLOOKUP($A5,'Diplomabestand individueel'!$A:$AC,J$1,FALSE)</f>
        <v>0</v>
      </c>
      <c r="K5" s="82">
        <f>VLOOKUP($A5,'Diplomabestand individueel'!$A:$AC,K$1,FALSE)</f>
        <v>0</v>
      </c>
      <c r="L5" s="82">
        <f>VLOOKUP($A5,'Diplomabestand individueel'!$A:$AC,L$1,FALSE)</f>
        <v>9.25</v>
      </c>
      <c r="M5" s="41">
        <f t="shared" si="1"/>
        <v>8</v>
      </c>
      <c r="N5" s="82">
        <f>VLOOKUP($A5,'Diplomabestand individueel'!$A:$AC,N$1,FALSE)</f>
        <v>2.2999999999999998</v>
      </c>
      <c r="O5" s="82">
        <f>VLOOKUP($A5,'Diplomabestand individueel'!$A:$AC,O$1,FALSE)</f>
        <v>6.95</v>
      </c>
      <c r="P5" s="82">
        <f>VLOOKUP($A5,'Diplomabestand individueel'!$A:$AC,P$1,FALSE)</f>
        <v>0</v>
      </c>
      <c r="Q5" s="82">
        <f>VLOOKUP($A5,'Diplomabestand individueel'!$A:$AC,Q$1,FALSE)</f>
        <v>9.25</v>
      </c>
      <c r="R5" s="41">
        <f t="shared" si="2"/>
        <v>8</v>
      </c>
      <c r="S5" s="82">
        <f>VLOOKUP($A5,'Diplomabestand individueel'!$A:$AC,S$1,FALSE)</f>
        <v>2.2000000000000002</v>
      </c>
      <c r="T5" s="82">
        <f>VLOOKUP($A5,'Diplomabestand individueel'!$A:$AC,T$1,FALSE)</f>
        <v>6.45</v>
      </c>
      <c r="U5" s="82">
        <f>VLOOKUP($A5,'Diplomabestand individueel'!$A:$AC,U$1,FALSE)</f>
        <v>0</v>
      </c>
      <c r="V5" s="82">
        <f>VLOOKUP($A5,'Diplomabestand individueel'!$A:$AC,V$1,FALSE)</f>
        <v>8.65</v>
      </c>
      <c r="W5" s="41">
        <f t="shared" si="3"/>
        <v>9</v>
      </c>
      <c r="X5" s="82">
        <f>VLOOKUP($A5,'Diplomabestand individueel'!$A:$AC,X$1,FALSE)</f>
        <v>2.9</v>
      </c>
      <c r="Y5" s="82">
        <f>VLOOKUP($A5,'Diplomabestand individueel'!$A:$AC,Y$1,FALSE)</f>
        <v>7.55</v>
      </c>
      <c r="Z5" s="82">
        <f>VLOOKUP($A5,'Diplomabestand individueel'!$A:$AC,Z$1,FALSE)</f>
        <v>0</v>
      </c>
      <c r="AA5" s="82">
        <f>VLOOKUP($A5,'Diplomabestand individueel'!$A:$AC,AA$1,FALSE)</f>
        <v>10.45</v>
      </c>
      <c r="AB5" s="41">
        <f t="shared" si="4"/>
        <v>6</v>
      </c>
    </row>
    <row r="6" spans="1:28" x14ac:dyDescent="0.3">
      <c r="A6">
        <v>224</v>
      </c>
      <c r="B6" t="str">
        <f>VLOOKUP($A6,'Diplomabestand individueel'!$A:$AC,B$1,FALSE)</f>
        <v>W3-B2</v>
      </c>
      <c r="C6" s="139" t="str">
        <f>VLOOKUP($A6,'Diplomabestand individueel'!$A:$AC,C$1,FALSE)</f>
        <v>Claudia Walter</v>
      </c>
      <c r="D6" t="str">
        <f>VLOOKUP($A6,'Diplomabestand individueel'!$A:$AC,D$1,FALSE)</f>
        <v>Junior F</v>
      </c>
      <c r="E6" s="139" t="str">
        <f>VLOOKUP($A6,'Diplomabestand individueel'!$A:$AC,E$1,FALSE)</f>
        <v>Ilpenstein</v>
      </c>
      <c r="F6" s="44">
        <f>VLOOKUP($A6,'Diplomabestand individueel'!$A:$AC,F$1,FALSE)</f>
        <v>42.25</v>
      </c>
      <c r="G6" s="41">
        <f t="shared" si="0"/>
        <v>3</v>
      </c>
      <c r="H6" s="82">
        <f>VLOOKUP($A6,'Diplomabestand individueel'!$A:$AC,H$1,FALSE)</f>
        <v>2.4</v>
      </c>
      <c r="I6" s="82">
        <f>VLOOKUP($A6,'Diplomabestand individueel'!$A:$AC,I$1,FALSE)</f>
        <v>8.6</v>
      </c>
      <c r="J6" s="83">
        <f>VLOOKUP($A6,'Diplomabestand individueel'!$A:$AC,J$1,FALSE)</f>
        <v>0</v>
      </c>
      <c r="K6" s="82">
        <f>VLOOKUP($A6,'Diplomabestand individueel'!$A:$AC,K$1,FALSE)</f>
        <v>0</v>
      </c>
      <c r="L6" s="82">
        <f>VLOOKUP($A6,'Diplomabestand individueel'!$A:$AC,L$1,FALSE)</f>
        <v>11</v>
      </c>
      <c r="M6" s="41">
        <f t="shared" si="1"/>
        <v>2</v>
      </c>
      <c r="N6" s="82">
        <f>VLOOKUP($A6,'Diplomabestand individueel'!$A:$AC,N$1,FALSE)</f>
        <v>2.4</v>
      </c>
      <c r="O6" s="82">
        <f>VLOOKUP($A6,'Diplomabestand individueel'!$A:$AC,O$1,FALSE)</f>
        <v>7.7</v>
      </c>
      <c r="P6" s="82">
        <f>VLOOKUP($A6,'Diplomabestand individueel'!$A:$AC,P$1,FALSE)</f>
        <v>0</v>
      </c>
      <c r="Q6" s="82">
        <f>VLOOKUP($A6,'Diplomabestand individueel'!$A:$AC,Q$1,FALSE)</f>
        <v>10.1</v>
      </c>
      <c r="R6" s="41">
        <f t="shared" si="2"/>
        <v>5</v>
      </c>
      <c r="S6" s="82">
        <f>VLOOKUP($A6,'Diplomabestand individueel'!$A:$AC,S$1,FALSE)</f>
        <v>2.5</v>
      </c>
      <c r="T6" s="82">
        <f>VLOOKUP($A6,'Diplomabestand individueel'!$A:$AC,T$1,FALSE)</f>
        <v>7.7</v>
      </c>
      <c r="U6" s="82">
        <f>VLOOKUP($A6,'Diplomabestand individueel'!$A:$AC,U$1,FALSE)</f>
        <v>0</v>
      </c>
      <c r="V6" s="82">
        <f>VLOOKUP($A6,'Diplomabestand individueel'!$A:$AC,V$1,FALSE)</f>
        <v>10.199999999999999</v>
      </c>
      <c r="W6" s="41">
        <f t="shared" si="3"/>
        <v>6</v>
      </c>
      <c r="X6" s="82">
        <f>VLOOKUP($A6,'Diplomabestand individueel'!$A:$AC,X$1,FALSE)</f>
        <v>3.3</v>
      </c>
      <c r="Y6" s="82">
        <f>VLOOKUP($A6,'Diplomabestand individueel'!$A:$AC,Y$1,FALSE)</f>
        <v>7.65</v>
      </c>
      <c r="Z6" s="82">
        <f>VLOOKUP($A6,'Diplomabestand individueel'!$A:$AC,Z$1,FALSE)</f>
        <v>0</v>
      </c>
      <c r="AA6" s="82">
        <f>VLOOKUP($A6,'Diplomabestand individueel'!$A:$AC,AA$1,FALSE)</f>
        <v>10.95</v>
      </c>
      <c r="AB6" s="41">
        <f t="shared" si="4"/>
        <v>4</v>
      </c>
    </row>
    <row r="7" spans="1:28" x14ac:dyDescent="0.3">
      <c r="A7">
        <v>217</v>
      </c>
      <c r="B7" t="str">
        <f>VLOOKUP($A7,'Diplomabestand individueel'!$A:$AC,B$1,FALSE)</f>
        <v>W3-B2</v>
      </c>
      <c r="C7" s="139" t="str">
        <f>VLOOKUP($A7,'Diplomabestand individueel'!$A:$AC,C$1,FALSE)</f>
        <v>Sanne Mouwen</v>
      </c>
      <c r="D7" t="str">
        <f>VLOOKUP($A7,'Diplomabestand individueel'!$A:$AC,D$1,FALSE)</f>
        <v>Junior F</v>
      </c>
      <c r="E7" s="139" t="str">
        <f>VLOOKUP($A7,'Diplomabestand individueel'!$A:$AC,E$1,FALSE)</f>
        <v>K&amp;V</v>
      </c>
      <c r="F7" s="44">
        <f>VLOOKUP($A7,'Diplomabestand individueel'!$A:$AC,F$1,FALSE)</f>
        <v>43.95</v>
      </c>
      <c r="G7" s="41">
        <f t="shared" si="0"/>
        <v>1</v>
      </c>
      <c r="H7" s="82">
        <f>VLOOKUP($A7,'Diplomabestand individueel'!$A:$AC,H$1,FALSE)</f>
        <v>2.4</v>
      </c>
      <c r="I7" s="82">
        <f>VLOOKUP($A7,'Diplomabestand individueel'!$A:$AC,I$1,FALSE)</f>
        <v>8.75</v>
      </c>
      <c r="J7" s="83">
        <f>VLOOKUP($A7,'Diplomabestand individueel'!$A:$AC,J$1,FALSE)</f>
        <v>0</v>
      </c>
      <c r="K7" s="82">
        <f>VLOOKUP($A7,'Diplomabestand individueel'!$A:$AC,K$1,FALSE)</f>
        <v>0</v>
      </c>
      <c r="L7" s="82">
        <f>VLOOKUP($A7,'Diplomabestand individueel'!$A:$AC,L$1,FALSE)</f>
        <v>11.15</v>
      </c>
      <c r="M7" s="41">
        <f t="shared" si="1"/>
        <v>1</v>
      </c>
      <c r="N7" s="82">
        <f>VLOOKUP($A7,'Diplomabestand individueel'!$A:$AC,N$1,FALSE)</f>
        <v>3</v>
      </c>
      <c r="O7" s="82">
        <f>VLOOKUP($A7,'Diplomabestand individueel'!$A:$AC,O$1,FALSE)</f>
        <v>7.85</v>
      </c>
      <c r="P7" s="82">
        <f>VLOOKUP($A7,'Diplomabestand individueel'!$A:$AC,P$1,FALSE)</f>
        <v>0</v>
      </c>
      <c r="Q7" s="82">
        <f>VLOOKUP($A7,'Diplomabestand individueel'!$A:$AC,Q$1,FALSE)</f>
        <v>10.85</v>
      </c>
      <c r="R7" s="41">
        <f t="shared" si="2"/>
        <v>1</v>
      </c>
      <c r="S7" s="82">
        <f>VLOOKUP($A7,'Diplomabestand individueel'!$A:$AC,S$1,FALSE)</f>
        <v>3.1</v>
      </c>
      <c r="T7" s="82">
        <f>VLOOKUP($A7,'Diplomabestand individueel'!$A:$AC,T$1,FALSE)</f>
        <v>7.55</v>
      </c>
      <c r="U7" s="82">
        <f>VLOOKUP($A7,'Diplomabestand individueel'!$A:$AC,U$1,FALSE)</f>
        <v>0</v>
      </c>
      <c r="V7" s="82">
        <f>VLOOKUP($A7,'Diplomabestand individueel'!$A:$AC,V$1,FALSE)</f>
        <v>10.65</v>
      </c>
      <c r="W7" s="41">
        <f t="shared" si="3"/>
        <v>2</v>
      </c>
      <c r="X7" s="82">
        <f>VLOOKUP($A7,'Diplomabestand individueel'!$A:$AC,X$1,FALSE)</f>
        <v>3.3</v>
      </c>
      <c r="Y7" s="82">
        <f>VLOOKUP($A7,'Diplomabestand individueel'!$A:$AC,Y$1,FALSE)</f>
        <v>8</v>
      </c>
      <c r="Z7" s="82">
        <f>VLOOKUP($A7,'Diplomabestand individueel'!$A:$AC,Z$1,FALSE)</f>
        <v>0</v>
      </c>
      <c r="AA7" s="82">
        <f>VLOOKUP($A7,'Diplomabestand individueel'!$A:$AC,AA$1,FALSE)</f>
        <v>11.3</v>
      </c>
      <c r="AB7" s="41">
        <f t="shared" si="4"/>
        <v>3</v>
      </c>
    </row>
    <row r="8" spans="1:28" x14ac:dyDescent="0.3">
      <c r="A8">
        <v>205</v>
      </c>
      <c r="B8" t="str">
        <f>VLOOKUP($A8,'Diplomabestand individueel'!$A:$AC,B$1,FALSE)</f>
        <v>W1-B2</v>
      </c>
      <c r="C8" s="139" t="str">
        <f>VLOOKUP($A8,'Diplomabestand individueel'!$A:$AC,C$1,FALSE)</f>
        <v>Noa Koning</v>
      </c>
      <c r="D8" t="str">
        <f>VLOOKUP($A8,'Diplomabestand individueel'!$A:$AC,D$1,FALSE)</f>
        <v>Junior E</v>
      </c>
      <c r="E8" s="139" t="str">
        <f>VLOOKUP($A8,'Diplomabestand individueel'!$A:$AC,E$1,FALSE)</f>
        <v>Sint Mauritius</v>
      </c>
      <c r="F8" s="44">
        <f>VLOOKUP($A8,'Diplomabestand individueel'!$A:$AC,F$1,FALSE)</f>
        <v>43.75</v>
      </c>
      <c r="G8" s="41">
        <f t="shared" si="0"/>
        <v>2</v>
      </c>
      <c r="H8" s="82">
        <f>VLOOKUP($A8,'Diplomabestand individueel'!$A:$AC,H$1,FALSE)</f>
        <v>2.4</v>
      </c>
      <c r="I8" s="82">
        <f>VLOOKUP($A8,'Diplomabestand individueel'!$A:$AC,I$1,FALSE)</f>
        <v>8.4499999999999993</v>
      </c>
      <c r="J8" s="83">
        <f>VLOOKUP($A8,'Diplomabestand individueel'!$A:$AC,J$1,FALSE)</f>
        <v>0</v>
      </c>
      <c r="K8" s="82">
        <f>VLOOKUP($A8,'Diplomabestand individueel'!$A:$AC,K$1,FALSE)</f>
        <v>0</v>
      </c>
      <c r="L8" s="82">
        <f>VLOOKUP($A8,'Diplomabestand individueel'!$A:$AC,L$1,FALSE)</f>
        <v>10.85</v>
      </c>
      <c r="M8" s="41">
        <f t="shared" si="1"/>
        <v>4</v>
      </c>
      <c r="N8" s="82">
        <f>VLOOKUP($A8,'Diplomabestand individueel'!$A:$AC,N$1,FALSE)</f>
        <v>2.2000000000000002</v>
      </c>
      <c r="O8" s="82">
        <f>VLOOKUP($A8,'Diplomabestand individueel'!$A:$AC,O$1,FALSE)</f>
        <v>7.8</v>
      </c>
      <c r="P8" s="82">
        <f>VLOOKUP($A8,'Diplomabestand individueel'!$A:$AC,P$1,FALSE)</f>
        <v>0</v>
      </c>
      <c r="Q8" s="82">
        <f>VLOOKUP($A8,'Diplomabestand individueel'!$A:$AC,Q$1,FALSE)</f>
        <v>10</v>
      </c>
      <c r="R8" s="41">
        <f t="shared" si="2"/>
        <v>6</v>
      </c>
      <c r="S8" s="82">
        <f>VLOOKUP($A8,'Diplomabestand individueel'!$A:$AC,S$1,FALSE)</f>
        <v>3.3</v>
      </c>
      <c r="T8" s="82">
        <f>VLOOKUP($A8,'Diplomabestand individueel'!$A:$AC,T$1,FALSE)</f>
        <v>8.1</v>
      </c>
      <c r="U8" s="82">
        <f>VLOOKUP($A8,'Diplomabestand individueel'!$A:$AC,U$1,FALSE)</f>
        <v>0.1</v>
      </c>
      <c r="V8" s="82">
        <f>VLOOKUP($A8,'Diplomabestand individueel'!$A:$AC,V$1,FALSE)</f>
        <v>11.3</v>
      </c>
      <c r="W8" s="41">
        <f t="shared" si="3"/>
        <v>1</v>
      </c>
      <c r="X8" s="82">
        <f>VLOOKUP($A8,'Diplomabestand individueel'!$A:$AC,X$1,FALSE)</f>
        <v>3.3</v>
      </c>
      <c r="Y8" s="82">
        <f>VLOOKUP($A8,'Diplomabestand individueel'!$A:$AC,Y$1,FALSE)</f>
        <v>8.3000000000000007</v>
      </c>
      <c r="Z8" s="82">
        <f>VLOOKUP($A8,'Diplomabestand individueel'!$A:$AC,Z$1,FALSE)</f>
        <v>0</v>
      </c>
      <c r="AA8" s="82">
        <f>VLOOKUP($A8,'Diplomabestand individueel'!$A:$AC,AA$1,FALSE)</f>
        <v>11.6</v>
      </c>
      <c r="AB8" s="41">
        <f t="shared" si="4"/>
        <v>1</v>
      </c>
    </row>
    <row r="9" spans="1:28" x14ac:dyDescent="0.3">
      <c r="A9">
        <v>223</v>
      </c>
      <c r="B9" t="str">
        <f>VLOOKUP($A9,'Diplomabestand individueel'!$A:$AC,B$1,FALSE)</f>
        <v>W3-B2</v>
      </c>
      <c r="C9" s="139" t="str">
        <f>VLOOKUP($A9,'Diplomabestand individueel'!$A:$AC,C$1,FALSE)</f>
        <v>Adriana Bakker</v>
      </c>
      <c r="D9" t="str">
        <f>VLOOKUP($A9,'Diplomabestand individueel'!$A:$AC,D$1,FALSE)</f>
        <v>Junior F</v>
      </c>
      <c r="E9" s="139" t="str">
        <f>VLOOKUP($A9,'Diplomabestand individueel'!$A:$AC,E$1,FALSE)</f>
        <v>Ilpenstein</v>
      </c>
      <c r="F9" s="44">
        <f>VLOOKUP($A9,'Diplomabestand individueel'!$A:$AC,F$1,FALSE)</f>
        <v>42.15</v>
      </c>
      <c r="G9" s="41">
        <f t="shared" si="0"/>
        <v>4</v>
      </c>
      <c r="H9" s="82">
        <f>VLOOKUP($A9,'Diplomabestand individueel'!$A:$AC,H$1,FALSE)</f>
        <v>2.4</v>
      </c>
      <c r="I9" s="82">
        <f>VLOOKUP($A9,'Diplomabestand individueel'!$A:$AC,I$1,FALSE)</f>
        <v>8.5</v>
      </c>
      <c r="J9" s="83">
        <f>VLOOKUP($A9,'Diplomabestand individueel'!$A:$AC,J$1,FALSE)</f>
        <v>0</v>
      </c>
      <c r="K9" s="82">
        <f>VLOOKUP($A9,'Diplomabestand individueel'!$A:$AC,K$1,FALSE)</f>
        <v>0</v>
      </c>
      <c r="L9" s="82">
        <f>VLOOKUP($A9,'Diplomabestand individueel'!$A:$AC,L$1,FALSE)</f>
        <v>10.9</v>
      </c>
      <c r="M9" s="41">
        <f t="shared" si="1"/>
        <v>3</v>
      </c>
      <c r="N9" s="82">
        <f>VLOOKUP($A9,'Diplomabestand individueel'!$A:$AC,N$1,FALSE)</f>
        <v>2.8</v>
      </c>
      <c r="O9" s="82">
        <f>VLOOKUP($A9,'Diplomabestand individueel'!$A:$AC,O$1,FALSE)</f>
        <v>6.75</v>
      </c>
      <c r="P9" s="82">
        <f>VLOOKUP($A9,'Diplomabestand individueel'!$A:$AC,P$1,FALSE)</f>
        <v>0</v>
      </c>
      <c r="Q9" s="82">
        <f>VLOOKUP($A9,'Diplomabestand individueel'!$A:$AC,Q$1,FALSE)</f>
        <v>9.5500000000000007</v>
      </c>
      <c r="R9" s="41">
        <f t="shared" si="2"/>
        <v>7</v>
      </c>
      <c r="S9" s="82">
        <f>VLOOKUP($A9,'Diplomabestand individueel'!$A:$AC,S$1,FALSE)</f>
        <v>3</v>
      </c>
      <c r="T9" s="82">
        <f>VLOOKUP($A9,'Diplomabestand individueel'!$A:$AC,T$1,FALSE)</f>
        <v>7.3</v>
      </c>
      <c r="U9" s="82">
        <f>VLOOKUP($A9,'Diplomabestand individueel'!$A:$AC,U$1,FALSE)</f>
        <v>0</v>
      </c>
      <c r="V9" s="82">
        <f>VLOOKUP($A9,'Diplomabestand individueel'!$A:$AC,V$1,FALSE)</f>
        <v>10.3</v>
      </c>
      <c r="W9" s="41">
        <f t="shared" si="3"/>
        <v>4</v>
      </c>
      <c r="X9" s="82">
        <f>VLOOKUP($A9,'Diplomabestand individueel'!$A:$AC,X$1,FALSE)</f>
        <v>3.1</v>
      </c>
      <c r="Y9" s="82">
        <f>VLOOKUP($A9,'Diplomabestand individueel'!$A:$AC,Y$1,FALSE)</f>
        <v>8.3000000000000007</v>
      </c>
      <c r="Z9" s="82">
        <f>VLOOKUP($A9,'Diplomabestand individueel'!$A:$AC,Z$1,FALSE)</f>
        <v>0</v>
      </c>
      <c r="AA9" s="82">
        <f>VLOOKUP($A9,'Diplomabestand individueel'!$A:$AC,AA$1,FALSE)</f>
        <v>11.4</v>
      </c>
      <c r="AB9" s="41">
        <f t="shared" si="4"/>
        <v>2</v>
      </c>
    </row>
    <row r="10" spans="1:28" x14ac:dyDescent="0.3">
      <c r="A10">
        <v>203</v>
      </c>
      <c r="B10" t="str">
        <f>VLOOKUP($A10,'Diplomabestand individueel'!$A:$AC,B$1,FALSE)</f>
        <v>W1-B2</v>
      </c>
      <c r="C10" s="139" t="str">
        <f>VLOOKUP($A10,'Diplomabestand individueel'!$A:$AC,C$1,FALSE)</f>
        <v>Nova de Boer</v>
      </c>
      <c r="D10" t="str">
        <f>VLOOKUP($A10,'Diplomabestand individueel'!$A:$AC,D$1,FALSE)</f>
        <v>Junior E</v>
      </c>
      <c r="E10" s="139" t="str">
        <f>VLOOKUP($A10,'Diplomabestand individueel'!$A:$AC,E$1,FALSE)</f>
        <v>Sint Mauritius</v>
      </c>
      <c r="F10" s="44">
        <f>VLOOKUP($A10,'Diplomabestand individueel'!$A:$AC,F$1,FALSE)</f>
        <v>26.95</v>
      </c>
      <c r="G10" s="41">
        <f t="shared" si="0"/>
        <v>9</v>
      </c>
      <c r="H10" s="82">
        <f>VLOOKUP($A10,'Diplomabestand individueel'!$A:$AC,H$1,FALSE)</f>
        <v>0</v>
      </c>
      <c r="I10" s="82">
        <f>VLOOKUP($A10,'Diplomabestand individueel'!$A:$AC,I$1,FALSE)</f>
        <v>0</v>
      </c>
      <c r="J10" s="83">
        <f>VLOOKUP($A10,'Diplomabestand individueel'!$A:$AC,J$1,FALSE)</f>
        <v>0</v>
      </c>
      <c r="K10" s="82">
        <f>VLOOKUP($A10,'Diplomabestand individueel'!$A:$AC,K$1,FALSE)</f>
        <v>0</v>
      </c>
      <c r="L10" s="82">
        <f>VLOOKUP($A10,'Diplomabestand individueel'!$A:$AC,L$1,FALSE)</f>
        <v>0</v>
      </c>
      <c r="M10" s="41">
        <f t="shared" si="1"/>
        <v>9</v>
      </c>
      <c r="N10" s="82">
        <f>VLOOKUP($A10,'Diplomabestand individueel'!$A:$AC,N$1,FALSE)</f>
        <v>2.2000000000000002</v>
      </c>
      <c r="O10" s="82">
        <f>VLOOKUP($A10,'Diplomabestand individueel'!$A:$AC,O$1,FALSE)</f>
        <v>6.4</v>
      </c>
      <c r="P10" s="82">
        <f>VLOOKUP($A10,'Diplomabestand individueel'!$A:$AC,P$1,FALSE)</f>
        <v>0</v>
      </c>
      <c r="Q10" s="82">
        <f>VLOOKUP($A10,'Diplomabestand individueel'!$A:$AC,Q$1,FALSE)</f>
        <v>8.6</v>
      </c>
      <c r="R10" s="41">
        <f t="shared" si="2"/>
        <v>9</v>
      </c>
      <c r="S10" s="82">
        <f>VLOOKUP($A10,'Diplomabestand individueel'!$A:$AC,S$1,FALSE)</f>
        <v>2</v>
      </c>
      <c r="T10" s="82">
        <f>VLOOKUP($A10,'Diplomabestand individueel'!$A:$AC,T$1,FALSE)</f>
        <v>6.9</v>
      </c>
      <c r="U10" s="82">
        <f>VLOOKUP($A10,'Diplomabestand individueel'!$A:$AC,U$1,FALSE)</f>
        <v>0</v>
      </c>
      <c r="V10" s="82">
        <f>VLOOKUP($A10,'Diplomabestand individueel'!$A:$AC,V$1,FALSE)</f>
        <v>8.9</v>
      </c>
      <c r="W10" s="41">
        <f t="shared" si="3"/>
        <v>8</v>
      </c>
      <c r="X10" s="82">
        <f>VLOOKUP($A10,'Diplomabestand individueel'!$A:$AC,X$1,FALSE)</f>
        <v>2.8</v>
      </c>
      <c r="Y10" s="82">
        <f>VLOOKUP($A10,'Diplomabestand individueel'!$A:$AC,Y$1,FALSE)</f>
        <v>6.65</v>
      </c>
      <c r="Z10" s="82">
        <f>VLOOKUP($A10,'Diplomabestand individueel'!$A:$AC,Z$1,FALSE)</f>
        <v>0</v>
      </c>
      <c r="AA10" s="82">
        <f>VLOOKUP($A10,'Diplomabestand individueel'!$A:$AC,AA$1,FALSE)</f>
        <v>9.4499999999999993</v>
      </c>
      <c r="AB10" s="41">
        <f t="shared" si="4"/>
        <v>9</v>
      </c>
    </row>
    <row r="11" spans="1:28" x14ac:dyDescent="0.3">
      <c r="A11">
        <v>204</v>
      </c>
      <c r="B11" t="str">
        <f>VLOOKUP($A11,'Diplomabestand individueel'!$A:$AC,B$1,FALSE)</f>
        <v>W1-B2</v>
      </c>
      <c r="C11" s="139" t="str">
        <f>VLOOKUP($A11,'Diplomabestand individueel'!$A:$AC,C$1,FALSE)</f>
        <v>Zoë Tol</v>
      </c>
      <c r="D11" t="str">
        <f>VLOOKUP($A11,'Diplomabestand individueel'!$A:$AC,D$1,FALSE)</f>
        <v>Junior E</v>
      </c>
      <c r="E11" s="139" t="str">
        <f>VLOOKUP($A11,'Diplomabestand individueel'!$A:$AC,E$1,FALSE)</f>
        <v>Sint Mauritius</v>
      </c>
      <c r="F11" s="44">
        <f>VLOOKUP($A11,'Diplomabestand individueel'!$A:$AC,F$1,FALSE)</f>
        <v>41.15</v>
      </c>
      <c r="G11" s="41">
        <f t="shared" si="0"/>
        <v>7</v>
      </c>
      <c r="H11" s="82">
        <f>VLOOKUP($A11,'Diplomabestand individueel'!$A:$AC,H$1,FALSE)</f>
        <v>2.4</v>
      </c>
      <c r="I11" s="82">
        <f>VLOOKUP($A11,'Diplomabestand individueel'!$A:$AC,I$1,FALSE)</f>
        <v>7.8</v>
      </c>
      <c r="J11" s="83">
        <f>VLOOKUP($A11,'Diplomabestand individueel'!$A:$AC,J$1,FALSE)</f>
        <v>0</v>
      </c>
      <c r="K11" s="82">
        <f>VLOOKUP($A11,'Diplomabestand individueel'!$A:$AC,K$1,FALSE)</f>
        <v>0</v>
      </c>
      <c r="L11" s="82">
        <f>VLOOKUP($A11,'Diplomabestand individueel'!$A:$AC,L$1,FALSE)</f>
        <v>10.199999999999999</v>
      </c>
      <c r="M11" s="41">
        <f t="shared" si="1"/>
        <v>6</v>
      </c>
      <c r="N11" s="82">
        <f>VLOOKUP($A11,'Diplomabestand individueel'!$A:$AC,N$1,FALSE)</f>
        <v>2.2000000000000002</v>
      </c>
      <c r="O11" s="82">
        <f>VLOOKUP($A11,'Diplomabestand individueel'!$A:$AC,O$1,FALSE)</f>
        <v>8.1999999999999993</v>
      </c>
      <c r="P11" s="82">
        <f>VLOOKUP($A11,'Diplomabestand individueel'!$A:$AC,P$1,FALSE)</f>
        <v>0</v>
      </c>
      <c r="Q11" s="82">
        <f>VLOOKUP($A11,'Diplomabestand individueel'!$A:$AC,Q$1,FALSE)</f>
        <v>10.4</v>
      </c>
      <c r="R11" s="41">
        <f t="shared" si="2"/>
        <v>3</v>
      </c>
      <c r="S11" s="82">
        <f>VLOOKUP($A11,'Diplomabestand individueel'!$A:$AC,S$1,FALSE)</f>
        <v>3.1</v>
      </c>
      <c r="T11" s="82">
        <f>VLOOKUP($A11,'Diplomabestand individueel'!$A:$AC,T$1,FALSE)</f>
        <v>7</v>
      </c>
      <c r="U11" s="82">
        <f>VLOOKUP($A11,'Diplomabestand individueel'!$A:$AC,U$1,FALSE)</f>
        <v>0</v>
      </c>
      <c r="V11" s="82">
        <f>VLOOKUP($A11,'Diplomabestand individueel'!$A:$AC,V$1,FALSE)</f>
        <v>10.1</v>
      </c>
      <c r="W11" s="41">
        <f t="shared" si="3"/>
        <v>7</v>
      </c>
      <c r="X11" s="82">
        <f>VLOOKUP($A11,'Diplomabestand individueel'!$A:$AC,X$1,FALSE)</f>
        <v>3.1</v>
      </c>
      <c r="Y11" s="82">
        <f>VLOOKUP($A11,'Diplomabestand individueel'!$A:$AC,Y$1,FALSE)</f>
        <v>7.35</v>
      </c>
      <c r="Z11" s="82">
        <f>VLOOKUP($A11,'Diplomabestand individueel'!$A:$AC,Z$1,FALSE)</f>
        <v>0</v>
      </c>
      <c r="AA11" s="82">
        <f>VLOOKUP($A11,'Diplomabestand individueel'!$A:$AC,AA$1,FALSE)</f>
        <v>10.45</v>
      </c>
      <c r="AB11" s="41">
        <f t="shared" si="4"/>
        <v>6</v>
      </c>
    </row>
    <row r="12" spans="1:28" x14ac:dyDescent="0.3">
      <c r="A12">
        <v>215</v>
      </c>
      <c r="B12" t="str">
        <f>VLOOKUP($A12,'Diplomabestand individueel'!$A:$AC,B$1,FALSE)</f>
        <v>W3-B2</v>
      </c>
      <c r="C12" s="139" t="str">
        <f>VLOOKUP($A12,'Diplomabestand individueel'!$A:$AC,C$1,FALSE)</f>
        <v>Giusi Furfaro</v>
      </c>
      <c r="D12" t="str">
        <f>VLOOKUP($A12,'Diplomabestand individueel'!$A:$AC,D$1,FALSE)</f>
        <v>Junior F</v>
      </c>
      <c r="E12" s="139" t="str">
        <f>VLOOKUP($A12,'Diplomabestand individueel'!$A:$AC,E$1,FALSE)</f>
        <v>K&amp;V</v>
      </c>
      <c r="F12" s="44">
        <f>VLOOKUP($A12,'Diplomabestand individueel'!$A:$AC,F$1,FALSE)</f>
        <v>41.95</v>
      </c>
      <c r="G12" s="41">
        <f t="shared" si="0"/>
        <v>5</v>
      </c>
      <c r="H12" s="82">
        <f>VLOOKUP($A12,'Diplomabestand individueel'!$A:$AC,H$1,FALSE)</f>
        <v>2.4</v>
      </c>
      <c r="I12" s="82">
        <f>VLOOKUP($A12,'Diplomabestand individueel'!$A:$AC,I$1,FALSE)</f>
        <v>8.35</v>
      </c>
      <c r="J12" s="83">
        <f>VLOOKUP($A12,'Diplomabestand individueel'!$A:$AC,J$1,FALSE)</f>
        <v>0</v>
      </c>
      <c r="K12" s="82">
        <f>VLOOKUP($A12,'Diplomabestand individueel'!$A:$AC,K$1,FALSE)</f>
        <v>0</v>
      </c>
      <c r="L12" s="82">
        <f>VLOOKUP($A12,'Diplomabestand individueel'!$A:$AC,L$1,FALSE)</f>
        <v>10.75</v>
      </c>
      <c r="M12" s="41">
        <f t="shared" si="1"/>
        <v>5</v>
      </c>
      <c r="N12" s="82">
        <f>VLOOKUP($A12,'Diplomabestand individueel'!$A:$AC,N$1,FALSE)</f>
        <v>2.8</v>
      </c>
      <c r="O12" s="82">
        <f>VLOOKUP($A12,'Diplomabestand individueel'!$A:$AC,O$1,FALSE)</f>
        <v>7.55</v>
      </c>
      <c r="P12" s="82">
        <f>VLOOKUP($A12,'Diplomabestand individueel'!$A:$AC,P$1,FALSE)</f>
        <v>0</v>
      </c>
      <c r="Q12" s="82">
        <f>VLOOKUP($A12,'Diplomabestand individueel'!$A:$AC,Q$1,FALSE)</f>
        <v>10.35</v>
      </c>
      <c r="R12" s="41">
        <f t="shared" si="2"/>
        <v>4</v>
      </c>
      <c r="S12" s="82">
        <f>VLOOKUP($A12,'Diplomabestand individueel'!$A:$AC,S$1,FALSE)</f>
        <v>2.8</v>
      </c>
      <c r="T12" s="82">
        <f>VLOOKUP($A12,'Diplomabestand individueel'!$A:$AC,T$1,FALSE)</f>
        <v>7.45</v>
      </c>
      <c r="U12" s="82">
        <f>VLOOKUP($A12,'Diplomabestand individueel'!$A:$AC,U$1,FALSE)</f>
        <v>0</v>
      </c>
      <c r="V12" s="82">
        <f>VLOOKUP($A12,'Diplomabestand individueel'!$A:$AC,V$1,FALSE)</f>
        <v>10.25</v>
      </c>
      <c r="W12" s="41">
        <f t="shared" si="3"/>
        <v>5</v>
      </c>
      <c r="X12" s="82">
        <f>VLOOKUP($A12,'Diplomabestand individueel'!$A:$AC,X$1,FALSE)</f>
        <v>3.1</v>
      </c>
      <c r="Y12" s="82">
        <f>VLOOKUP($A12,'Diplomabestand individueel'!$A:$AC,Y$1,FALSE)</f>
        <v>7.5</v>
      </c>
      <c r="Z12" s="82">
        <f>VLOOKUP($A12,'Diplomabestand individueel'!$A:$AC,Z$1,FALSE)</f>
        <v>0</v>
      </c>
      <c r="AA12" s="82">
        <f>VLOOKUP($A12,'Diplomabestand individueel'!$A:$AC,AA$1,FALSE)</f>
        <v>10.6</v>
      </c>
      <c r="AB12" s="41">
        <f t="shared" si="4"/>
        <v>5</v>
      </c>
    </row>
    <row r="13" spans="1:28" x14ac:dyDescent="0.3">
      <c r="A13">
        <v>216</v>
      </c>
      <c r="B13" t="str">
        <f>VLOOKUP($A13,'Diplomabestand individueel'!$A:$AC,B$1,FALSE)</f>
        <v>W3-B2</v>
      </c>
      <c r="C13" s="139" t="str">
        <f>VLOOKUP($A13,'Diplomabestand individueel'!$A:$AC,C$1,FALSE)</f>
        <v>Sophie Lammerse</v>
      </c>
      <c r="D13" t="str">
        <f>VLOOKUP($A13,'Diplomabestand individueel'!$A:$AC,D$1,FALSE)</f>
        <v>Junior F</v>
      </c>
      <c r="E13" s="139" t="str">
        <f>VLOOKUP($A13,'Diplomabestand individueel'!$A:$AC,E$1,FALSE)</f>
        <v>K&amp;V</v>
      </c>
      <c r="F13" s="44">
        <f>VLOOKUP($A13,'Diplomabestand individueel'!$A:$AC,F$1,FALSE)</f>
        <v>41.25</v>
      </c>
      <c r="G13" s="41">
        <f t="shared" si="0"/>
        <v>6</v>
      </c>
      <c r="H13" s="82">
        <f>VLOOKUP($A13,'Diplomabestand individueel'!$A:$AC,H$1,FALSE)</f>
        <v>1.6</v>
      </c>
      <c r="I13" s="82">
        <f>VLOOKUP($A13,'Diplomabestand individueel'!$A:$AC,I$1,FALSE)</f>
        <v>8.35</v>
      </c>
      <c r="J13" s="83">
        <f>VLOOKUP($A13,'Diplomabestand individueel'!$A:$AC,J$1,FALSE)</f>
        <v>0</v>
      </c>
      <c r="K13" s="82">
        <f>VLOOKUP($A13,'Diplomabestand individueel'!$A:$AC,K$1,FALSE)</f>
        <v>0</v>
      </c>
      <c r="L13" s="82">
        <f>VLOOKUP($A13,'Diplomabestand individueel'!$A:$AC,L$1,FALSE)</f>
        <v>9.9499999999999993</v>
      </c>
      <c r="M13" s="41">
        <f t="shared" si="1"/>
        <v>7</v>
      </c>
      <c r="N13" s="82">
        <f>VLOOKUP($A13,'Diplomabestand individueel'!$A:$AC,N$1,FALSE)</f>
        <v>2.9</v>
      </c>
      <c r="O13" s="82">
        <f>VLOOKUP($A13,'Diplomabestand individueel'!$A:$AC,O$1,FALSE)</f>
        <v>7.8</v>
      </c>
      <c r="P13" s="82">
        <f>VLOOKUP($A13,'Diplomabestand individueel'!$A:$AC,P$1,FALSE)</f>
        <v>0</v>
      </c>
      <c r="Q13" s="82">
        <f>VLOOKUP($A13,'Diplomabestand individueel'!$A:$AC,Q$1,FALSE)</f>
        <v>10.7</v>
      </c>
      <c r="R13" s="41">
        <f t="shared" si="2"/>
        <v>2</v>
      </c>
      <c r="S13" s="82">
        <f>VLOOKUP($A13,'Diplomabestand individueel'!$A:$AC,S$1,FALSE)</f>
        <v>2.9</v>
      </c>
      <c r="T13" s="82">
        <f>VLOOKUP($A13,'Diplomabestand individueel'!$A:$AC,T$1,FALSE)</f>
        <v>7.65</v>
      </c>
      <c r="U13" s="82">
        <f>VLOOKUP($A13,'Diplomabestand individueel'!$A:$AC,U$1,FALSE)</f>
        <v>0</v>
      </c>
      <c r="V13" s="82">
        <f>VLOOKUP($A13,'Diplomabestand individueel'!$A:$AC,V$1,FALSE)</f>
        <v>10.55</v>
      </c>
      <c r="W13" s="41">
        <f t="shared" si="3"/>
        <v>3</v>
      </c>
      <c r="X13" s="82">
        <f>VLOOKUP($A13,'Diplomabestand individueel'!$A:$AC,X$1,FALSE)</f>
        <v>2.9</v>
      </c>
      <c r="Y13" s="82">
        <f>VLOOKUP($A13,'Diplomabestand individueel'!$A:$AC,Y$1,FALSE)</f>
        <v>7.15</v>
      </c>
      <c r="Z13" s="82">
        <f>VLOOKUP($A13,'Diplomabestand individueel'!$A:$AC,Z$1,FALSE)</f>
        <v>0</v>
      </c>
      <c r="AA13" s="82">
        <f>VLOOKUP($A13,'Diplomabestand individueel'!$A:$AC,AA$1,FALSE)</f>
        <v>10.050000000000001</v>
      </c>
      <c r="AB13" s="41">
        <f t="shared" si="4"/>
        <v>8</v>
      </c>
    </row>
    <row r="14" spans="1:28" x14ac:dyDescent="0.3">
      <c r="A14" s="33"/>
      <c r="F14" s="42"/>
      <c r="G14" s="39"/>
      <c r="H14" s="84"/>
      <c r="I14" s="84"/>
      <c r="J14" s="85"/>
      <c r="K14" s="84"/>
      <c r="L14" s="86"/>
      <c r="M14" s="96"/>
      <c r="N14" s="84"/>
      <c r="O14" s="84"/>
      <c r="P14" s="84"/>
      <c r="Q14" s="86"/>
      <c r="R14" s="96"/>
      <c r="S14" s="84"/>
      <c r="T14" s="84"/>
      <c r="U14" s="84"/>
      <c r="V14" s="86"/>
      <c r="W14" s="96"/>
      <c r="X14" s="84"/>
      <c r="Y14" s="84"/>
      <c r="Z14" s="87"/>
      <c r="AA14" s="86"/>
      <c r="AB14" s="29"/>
    </row>
    <row r="15" spans="1:28" x14ac:dyDescent="0.3">
      <c r="F15" s="42"/>
      <c r="G15" s="39"/>
      <c r="H15" s="84"/>
      <c r="I15" s="84"/>
      <c r="J15" s="85"/>
      <c r="K15" s="84"/>
      <c r="L15" s="86"/>
      <c r="M15" s="96"/>
      <c r="N15" s="84"/>
      <c r="O15" s="84"/>
      <c r="P15" s="84"/>
      <c r="Q15" s="86"/>
      <c r="R15" s="96"/>
      <c r="S15" s="84"/>
      <c r="T15" s="84"/>
      <c r="U15" s="84"/>
      <c r="V15" s="86"/>
      <c r="W15" s="96"/>
      <c r="X15" s="84"/>
      <c r="Y15" s="84"/>
      <c r="Z15" s="87"/>
      <c r="AA15" s="86"/>
      <c r="AB15" s="29"/>
    </row>
    <row r="16" spans="1:28" x14ac:dyDescent="0.3">
      <c r="A16" s="33"/>
      <c r="B16" s="33"/>
      <c r="C16" s="32"/>
      <c r="D16" s="32"/>
      <c r="E16" s="32"/>
      <c r="F16" s="34"/>
      <c r="G16" s="35"/>
      <c r="H16" s="88"/>
      <c r="I16" s="88"/>
      <c r="J16" s="89"/>
      <c r="K16" s="88"/>
      <c r="L16" s="90"/>
      <c r="M16" s="33"/>
      <c r="N16" s="88"/>
      <c r="O16" s="88"/>
      <c r="P16" s="88"/>
      <c r="Q16" s="90"/>
      <c r="R16" s="33"/>
      <c r="S16" s="88"/>
      <c r="T16" s="88"/>
      <c r="U16" s="88"/>
      <c r="V16" s="90"/>
      <c r="W16" s="33"/>
      <c r="X16" s="88"/>
      <c r="Y16" s="88"/>
      <c r="Z16" s="91"/>
      <c r="AA16" s="90"/>
      <c r="AB16" s="33"/>
    </row>
    <row r="17" spans="1:28" x14ac:dyDescent="0.3">
      <c r="A17" s="33"/>
      <c r="B17" s="33"/>
      <c r="C17" s="32"/>
      <c r="D17" s="32"/>
      <c r="E17" s="32"/>
      <c r="F17" s="34"/>
      <c r="G17" s="35"/>
      <c r="H17" s="88"/>
      <c r="I17" s="88"/>
      <c r="J17" s="89"/>
      <c r="K17" s="88"/>
      <c r="L17" s="90"/>
      <c r="M17" s="33"/>
      <c r="N17" s="88"/>
      <c r="O17" s="88"/>
      <c r="P17" s="88"/>
      <c r="Q17" s="90"/>
      <c r="R17" s="33"/>
      <c r="S17" s="88"/>
      <c r="T17" s="88"/>
      <c r="U17" s="88"/>
      <c r="V17" s="90"/>
      <c r="W17" s="33"/>
      <c r="X17" s="88"/>
      <c r="Y17" s="88"/>
      <c r="Z17" s="91"/>
      <c r="AA17" s="90"/>
      <c r="AB17" s="33"/>
    </row>
    <row r="18" spans="1:28" x14ac:dyDescent="0.3">
      <c r="A18" s="33"/>
      <c r="B18" s="33"/>
      <c r="C18" s="32"/>
      <c r="D18" s="32"/>
      <c r="E18" s="32"/>
      <c r="F18" s="34"/>
      <c r="G18" s="35"/>
      <c r="H18" s="88"/>
      <c r="I18" s="88"/>
      <c r="J18" s="89"/>
      <c r="K18" s="88"/>
      <c r="L18" s="90"/>
      <c r="M18" s="33"/>
      <c r="N18" s="88"/>
      <c r="O18" s="88"/>
      <c r="P18" s="88"/>
      <c r="Q18" s="90"/>
      <c r="R18" s="33"/>
      <c r="S18" s="88"/>
      <c r="T18" s="88"/>
      <c r="U18" s="88"/>
      <c r="V18" s="90"/>
      <c r="W18" s="33"/>
      <c r="X18" s="88"/>
      <c r="Y18" s="88"/>
      <c r="Z18" s="91"/>
      <c r="AA18" s="90"/>
      <c r="AB18" s="33"/>
    </row>
    <row r="19" spans="1:28" x14ac:dyDescent="0.3">
      <c r="A19" s="33"/>
      <c r="B19" s="33"/>
      <c r="C19" s="32"/>
      <c r="D19" s="32"/>
      <c r="E19" s="32"/>
      <c r="F19" s="34"/>
      <c r="G19" s="35"/>
      <c r="H19" s="88"/>
      <c r="I19" s="88"/>
      <c r="J19" s="89"/>
      <c r="K19" s="88"/>
      <c r="L19" s="90"/>
      <c r="M19" s="33"/>
      <c r="N19" s="88"/>
      <c r="O19" s="88"/>
      <c r="P19" s="88"/>
      <c r="Q19" s="90"/>
      <c r="R19" s="33"/>
      <c r="S19" s="88"/>
      <c r="T19" s="88"/>
      <c r="U19" s="88"/>
      <c r="V19" s="90"/>
      <c r="W19" s="33"/>
      <c r="X19" s="88"/>
      <c r="Y19" s="88"/>
      <c r="Z19" s="91"/>
      <c r="AA19" s="90"/>
      <c r="AB19" s="33"/>
    </row>
    <row r="20" spans="1:28" x14ac:dyDescent="0.3">
      <c r="A20" s="33"/>
      <c r="B20" s="33"/>
      <c r="C20" s="32"/>
      <c r="D20" s="32"/>
      <c r="E20" s="32"/>
      <c r="F20" s="34"/>
      <c r="G20" s="35"/>
      <c r="H20" s="88"/>
      <c r="I20" s="88"/>
      <c r="J20" s="89"/>
      <c r="K20" s="88"/>
      <c r="L20" s="90"/>
      <c r="M20" s="33"/>
      <c r="N20" s="88"/>
      <c r="O20" s="88"/>
      <c r="P20" s="88"/>
      <c r="Q20" s="90"/>
      <c r="R20" s="33"/>
      <c r="S20" s="88"/>
      <c r="T20" s="88"/>
      <c r="U20" s="88"/>
      <c r="V20" s="90"/>
      <c r="W20" s="33"/>
      <c r="X20" s="88"/>
      <c r="Y20" s="88"/>
      <c r="Z20" s="91"/>
      <c r="AA20" s="90"/>
      <c r="AB20" s="33"/>
    </row>
    <row r="21" spans="1:28" x14ac:dyDescent="0.3">
      <c r="A21" s="33"/>
      <c r="B21" s="33"/>
      <c r="C21" s="32"/>
      <c r="D21" s="32"/>
      <c r="E21" s="32"/>
      <c r="F21" s="34"/>
      <c r="G21" s="35"/>
      <c r="H21" s="88"/>
      <c r="I21" s="88"/>
      <c r="J21" s="89"/>
      <c r="K21" s="88"/>
      <c r="L21" s="90"/>
      <c r="M21" s="33"/>
      <c r="N21" s="88"/>
      <c r="O21" s="88"/>
      <c r="P21" s="88"/>
      <c r="Q21" s="90"/>
      <c r="R21" s="33"/>
      <c r="S21" s="88"/>
      <c r="T21" s="88"/>
      <c r="U21" s="88"/>
      <c r="V21" s="90"/>
      <c r="W21" s="33"/>
      <c r="X21" s="88"/>
      <c r="Y21" s="88"/>
      <c r="Z21" s="91"/>
      <c r="AA21" s="90"/>
      <c r="AB21" s="33"/>
    </row>
    <row r="22" spans="1:28" x14ac:dyDescent="0.3">
      <c r="A22" s="33"/>
      <c r="B22" s="33"/>
      <c r="C22" s="32"/>
      <c r="D22" s="32"/>
      <c r="E22" s="32"/>
      <c r="F22" s="34"/>
      <c r="G22" s="35"/>
      <c r="H22" s="88"/>
      <c r="I22" s="88"/>
      <c r="J22" s="89"/>
      <c r="K22" s="88"/>
      <c r="L22" s="90"/>
      <c r="M22" s="33"/>
      <c r="N22" s="88"/>
      <c r="O22" s="88"/>
      <c r="P22" s="88"/>
      <c r="Q22" s="90"/>
      <c r="R22" s="33"/>
      <c r="S22" s="88"/>
      <c r="T22" s="88"/>
      <c r="U22" s="88"/>
      <c r="V22" s="90"/>
      <c r="W22" s="33"/>
      <c r="X22" s="88"/>
      <c r="Y22" s="88"/>
      <c r="Z22" s="91"/>
      <c r="AA22" s="90"/>
      <c r="AB22" s="33"/>
    </row>
    <row r="23" spans="1:28" x14ac:dyDescent="0.3">
      <c r="A23" s="33"/>
      <c r="B23" s="33"/>
      <c r="C23" s="32"/>
      <c r="D23" s="32"/>
      <c r="E23" s="32"/>
      <c r="F23" s="34"/>
      <c r="G23" s="35"/>
      <c r="H23" s="88"/>
      <c r="I23" s="88"/>
      <c r="J23" s="89"/>
      <c r="K23" s="88"/>
      <c r="L23" s="90"/>
      <c r="M23" s="33"/>
      <c r="N23" s="88"/>
      <c r="O23" s="88"/>
      <c r="P23" s="88"/>
      <c r="Q23" s="90"/>
      <c r="R23" s="33"/>
      <c r="S23" s="88"/>
      <c r="T23" s="88"/>
      <c r="U23" s="88"/>
      <c r="V23" s="90"/>
      <c r="W23" s="33"/>
      <c r="X23" s="88"/>
      <c r="Y23" s="88"/>
      <c r="Z23" s="91"/>
      <c r="AA23" s="90"/>
      <c r="AB23" s="33"/>
    </row>
    <row r="24" spans="1:28" x14ac:dyDescent="0.3">
      <c r="A24" s="33"/>
      <c r="B24" s="33"/>
      <c r="C24" s="32"/>
      <c r="D24" s="32"/>
      <c r="E24" s="32"/>
      <c r="F24" s="34"/>
      <c r="G24" s="35"/>
      <c r="H24" s="88"/>
      <c r="I24" s="88"/>
      <c r="J24" s="89"/>
      <c r="K24" s="88"/>
      <c r="L24" s="90"/>
      <c r="M24" s="33"/>
      <c r="N24" s="88"/>
      <c r="O24" s="88"/>
      <c r="P24" s="88"/>
      <c r="Q24" s="90"/>
      <c r="R24" s="33"/>
      <c r="S24" s="88"/>
      <c r="T24" s="88"/>
      <c r="U24" s="88"/>
      <c r="V24" s="90"/>
      <c r="W24" s="33"/>
      <c r="X24" s="88"/>
      <c r="Y24" s="88"/>
      <c r="Z24" s="91"/>
      <c r="AA24" s="90"/>
      <c r="AB24" s="33"/>
    </row>
    <row r="25" spans="1:28" x14ac:dyDescent="0.3">
      <c r="A25" s="33"/>
      <c r="B25" s="33"/>
      <c r="C25" s="32"/>
      <c r="D25" s="32"/>
      <c r="E25" s="32"/>
      <c r="F25" s="34"/>
      <c r="G25" s="35"/>
      <c r="H25" s="88"/>
      <c r="I25" s="88"/>
      <c r="J25" s="89"/>
      <c r="K25" s="88"/>
      <c r="L25" s="90"/>
      <c r="M25" s="33"/>
      <c r="N25" s="88"/>
      <c r="O25" s="88"/>
      <c r="P25" s="88"/>
      <c r="Q25" s="90"/>
      <c r="R25" s="33"/>
      <c r="S25" s="88"/>
      <c r="T25" s="88"/>
      <c r="U25" s="88"/>
      <c r="V25" s="90"/>
      <c r="W25" s="33"/>
      <c r="X25" s="88"/>
      <c r="Y25" s="88"/>
      <c r="Z25" s="91"/>
      <c r="AA25" s="90"/>
      <c r="AB25" s="33"/>
    </row>
    <row r="26" spans="1:28" x14ac:dyDescent="0.3">
      <c r="A26" s="33"/>
      <c r="B26" s="33"/>
      <c r="C26" s="32"/>
      <c r="D26" s="32"/>
      <c r="E26" s="32"/>
      <c r="F26" s="34"/>
      <c r="G26" s="35"/>
      <c r="H26" s="88"/>
      <c r="I26" s="88"/>
      <c r="J26" s="89"/>
      <c r="K26" s="88"/>
      <c r="L26" s="90"/>
      <c r="M26" s="33"/>
      <c r="N26" s="88"/>
      <c r="O26" s="88"/>
      <c r="P26" s="88"/>
      <c r="Q26" s="90"/>
      <c r="R26" s="33"/>
      <c r="S26" s="88"/>
      <c r="T26" s="88"/>
      <c r="U26" s="88"/>
      <c r="V26" s="90"/>
      <c r="W26" s="33"/>
      <c r="X26" s="88"/>
      <c r="Y26" s="88"/>
      <c r="Z26" s="91"/>
      <c r="AA26" s="90"/>
      <c r="AB26" s="33"/>
    </row>
    <row r="27" spans="1:28" x14ac:dyDescent="0.3">
      <c r="A27" s="33"/>
      <c r="B27" s="33"/>
      <c r="C27" s="32"/>
      <c r="D27" s="32"/>
      <c r="E27" s="32"/>
      <c r="F27" s="34"/>
      <c r="G27" s="35"/>
      <c r="H27" s="88"/>
      <c r="I27" s="88"/>
      <c r="J27" s="89"/>
      <c r="K27" s="88"/>
      <c r="L27" s="90"/>
      <c r="M27" s="33"/>
      <c r="N27" s="88"/>
      <c r="O27" s="88"/>
      <c r="P27" s="88"/>
      <c r="Q27" s="90"/>
      <c r="R27" s="33"/>
      <c r="S27" s="88"/>
      <c r="T27" s="88"/>
      <c r="U27" s="88"/>
      <c r="V27" s="90"/>
      <c r="W27" s="33"/>
      <c r="X27" s="88"/>
      <c r="Y27" s="88"/>
      <c r="Z27" s="91"/>
      <c r="AA27" s="90"/>
      <c r="AB27" s="33"/>
    </row>
    <row r="28" spans="1:28" x14ac:dyDescent="0.3">
      <c r="A28" s="33"/>
      <c r="B28" s="33"/>
      <c r="C28" s="32"/>
      <c r="D28" s="32"/>
      <c r="E28" s="32"/>
      <c r="F28" s="34"/>
      <c r="G28" s="35"/>
      <c r="H28" s="88"/>
      <c r="I28" s="88"/>
      <c r="J28" s="89"/>
      <c r="K28" s="88"/>
      <c r="L28" s="90"/>
      <c r="M28" s="33"/>
      <c r="N28" s="88"/>
      <c r="O28" s="88"/>
      <c r="P28" s="88"/>
      <c r="Q28" s="90"/>
      <c r="R28" s="33"/>
      <c r="S28" s="88"/>
      <c r="T28" s="88"/>
      <c r="U28" s="88"/>
      <c r="V28" s="90"/>
      <c r="W28" s="33"/>
      <c r="X28" s="88"/>
      <c r="Y28" s="88"/>
      <c r="Z28" s="91"/>
      <c r="AA28" s="90"/>
      <c r="AB28" s="33"/>
    </row>
    <row r="29" spans="1:28" x14ac:dyDescent="0.3">
      <c r="A29" s="33"/>
      <c r="B29" s="33"/>
      <c r="C29" s="32"/>
      <c r="D29" s="32"/>
      <c r="E29" s="32"/>
      <c r="F29" s="34"/>
      <c r="G29" s="35"/>
      <c r="H29" s="88"/>
      <c r="I29" s="88"/>
      <c r="J29" s="89"/>
      <c r="K29" s="88"/>
      <c r="L29" s="90"/>
      <c r="M29" s="33"/>
      <c r="N29" s="88"/>
      <c r="O29" s="88"/>
      <c r="P29" s="88"/>
      <c r="Q29" s="90"/>
      <c r="R29" s="33"/>
      <c r="S29" s="88"/>
      <c r="T29" s="88"/>
      <c r="U29" s="88"/>
      <c r="V29" s="90"/>
      <c r="W29" s="33"/>
      <c r="X29" s="88"/>
      <c r="Y29" s="88"/>
      <c r="Z29" s="91"/>
      <c r="AA29" s="90"/>
      <c r="AB29" s="33"/>
    </row>
    <row r="30" spans="1:28" x14ac:dyDescent="0.3">
      <c r="A30" s="33"/>
      <c r="B30" s="33"/>
      <c r="C30" s="32"/>
      <c r="D30" s="32"/>
      <c r="E30" s="32"/>
      <c r="F30" s="34"/>
      <c r="G30" s="35"/>
      <c r="H30" s="88"/>
      <c r="I30" s="88"/>
      <c r="J30" s="89"/>
      <c r="K30" s="88"/>
      <c r="L30" s="90"/>
      <c r="M30" s="33"/>
      <c r="N30" s="88"/>
      <c r="O30" s="88"/>
      <c r="P30" s="88"/>
      <c r="Q30" s="90"/>
      <c r="R30" s="33"/>
      <c r="S30" s="88"/>
      <c r="T30" s="88"/>
      <c r="U30" s="88"/>
      <c r="V30" s="90"/>
      <c r="W30" s="33"/>
      <c r="X30" s="88"/>
      <c r="Y30" s="88"/>
      <c r="Z30" s="91"/>
      <c r="AA30" s="90"/>
      <c r="AB30" s="33"/>
    </row>
    <row r="31" spans="1:28" x14ac:dyDescent="0.3">
      <c r="A31" s="33"/>
      <c r="B31" s="33"/>
      <c r="C31" s="32"/>
      <c r="D31" s="32"/>
      <c r="E31" s="32"/>
      <c r="F31" s="34"/>
      <c r="G31" s="35"/>
      <c r="H31" s="88"/>
      <c r="I31" s="88"/>
      <c r="J31" s="89"/>
      <c r="K31" s="88"/>
      <c r="L31" s="90"/>
      <c r="M31" s="33"/>
      <c r="N31" s="88"/>
      <c r="O31" s="88"/>
      <c r="P31" s="88"/>
      <c r="Q31" s="90"/>
      <c r="R31" s="33"/>
      <c r="S31" s="88"/>
      <c r="T31" s="88"/>
      <c r="U31" s="88"/>
      <c r="V31" s="90"/>
      <c r="W31" s="33"/>
      <c r="X31" s="88"/>
      <c r="Y31" s="88"/>
      <c r="Z31" s="91"/>
      <c r="AA31" s="90"/>
      <c r="AB31" s="33"/>
    </row>
    <row r="32" spans="1:28" x14ac:dyDescent="0.3">
      <c r="A32" s="33"/>
      <c r="B32" s="33"/>
      <c r="C32" s="32"/>
      <c r="D32" s="32"/>
      <c r="E32" s="32"/>
      <c r="F32" s="34"/>
      <c r="G32" s="35"/>
      <c r="H32" s="88"/>
      <c r="I32" s="88"/>
      <c r="J32" s="89"/>
      <c r="K32" s="88"/>
      <c r="L32" s="90"/>
      <c r="M32" s="33"/>
      <c r="N32" s="88"/>
      <c r="O32" s="88"/>
      <c r="P32" s="88"/>
      <c r="Q32" s="90"/>
      <c r="R32" s="33"/>
      <c r="S32" s="88"/>
      <c r="T32" s="88"/>
      <c r="U32" s="88"/>
      <c r="V32" s="90"/>
      <c r="W32" s="33"/>
      <c r="X32" s="88"/>
      <c r="Y32" s="88"/>
      <c r="Z32" s="91"/>
      <c r="AA32" s="90"/>
      <c r="AB32" s="33"/>
    </row>
    <row r="33" spans="1:28" x14ac:dyDescent="0.3">
      <c r="A33" s="33"/>
      <c r="B33" s="33"/>
      <c r="C33" s="32"/>
      <c r="D33" s="32"/>
      <c r="E33" s="32"/>
      <c r="F33" s="34"/>
      <c r="G33" s="35"/>
      <c r="H33" s="88"/>
      <c r="I33" s="88"/>
      <c r="J33" s="89"/>
      <c r="K33" s="88"/>
      <c r="L33" s="90"/>
      <c r="M33" s="33"/>
      <c r="N33" s="88"/>
      <c r="O33" s="88"/>
      <c r="P33" s="88"/>
      <c r="Q33" s="90"/>
      <c r="R33" s="33"/>
      <c r="S33" s="88"/>
      <c r="T33" s="88"/>
      <c r="U33" s="88"/>
      <c r="V33" s="90"/>
      <c r="W33" s="33"/>
      <c r="X33" s="88"/>
      <c r="Y33" s="88"/>
      <c r="Z33" s="91"/>
      <c r="AA33" s="90"/>
      <c r="AB33" s="33"/>
    </row>
    <row r="34" spans="1:28" x14ac:dyDescent="0.3">
      <c r="A34" s="33"/>
      <c r="B34" s="33"/>
      <c r="C34" s="32"/>
      <c r="D34" s="32"/>
      <c r="E34" s="32"/>
      <c r="F34" s="34"/>
      <c r="G34" s="35"/>
      <c r="H34" s="88"/>
      <c r="I34" s="88"/>
      <c r="J34" s="89"/>
      <c r="K34" s="88"/>
      <c r="L34" s="90"/>
      <c r="M34" s="33"/>
      <c r="N34" s="88"/>
      <c r="O34" s="88"/>
      <c r="P34" s="88"/>
      <c r="Q34" s="90"/>
      <c r="R34" s="33"/>
      <c r="S34" s="88"/>
      <c r="T34" s="88"/>
      <c r="U34" s="88"/>
      <c r="V34" s="90"/>
      <c r="W34" s="33"/>
      <c r="X34" s="88"/>
      <c r="Y34" s="88"/>
      <c r="Z34" s="91"/>
      <c r="AA34" s="90"/>
      <c r="AB34" s="33"/>
    </row>
    <row r="35" spans="1:28" x14ac:dyDescent="0.3">
      <c r="A35" s="33"/>
      <c r="B35" s="33"/>
      <c r="C35" s="32"/>
      <c r="D35" s="32"/>
      <c r="E35" s="32"/>
      <c r="F35" s="34"/>
      <c r="G35" s="35"/>
      <c r="H35" s="88"/>
      <c r="I35" s="88"/>
      <c r="J35" s="89"/>
      <c r="K35" s="88"/>
      <c r="L35" s="90"/>
      <c r="M35" s="33"/>
      <c r="N35" s="88"/>
      <c r="O35" s="88"/>
      <c r="P35" s="88"/>
      <c r="Q35" s="90"/>
      <c r="R35" s="33"/>
      <c r="S35" s="88"/>
      <c r="T35" s="88"/>
      <c r="U35" s="88"/>
      <c r="V35" s="90"/>
      <c r="W35" s="33"/>
      <c r="X35" s="88"/>
      <c r="Y35" s="88"/>
      <c r="Z35" s="91"/>
      <c r="AA35" s="90"/>
      <c r="AB35" s="33"/>
    </row>
    <row r="36" spans="1:28" x14ac:dyDescent="0.3">
      <c r="A36" s="33"/>
      <c r="B36" s="33"/>
      <c r="C36" s="32"/>
      <c r="D36" s="32"/>
      <c r="E36" s="32"/>
      <c r="F36" s="34"/>
      <c r="G36" s="35"/>
      <c r="H36" s="88"/>
      <c r="I36" s="88"/>
      <c r="J36" s="89"/>
      <c r="K36" s="88"/>
      <c r="L36" s="90"/>
      <c r="M36" s="33"/>
      <c r="N36" s="88"/>
      <c r="O36" s="88"/>
      <c r="P36" s="88"/>
      <c r="Q36" s="90"/>
      <c r="R36" s="33"/>
      <c r="S36" s="88"/>
      <c r="T36" s="88"/>
      <c r="U36" s="88"/>
      <c r="V36" s="90"/>
      <c r="W36" s="33"/>
      <c r="X36" s="88"/>
      <c r="Y36" s="88"/>
      <c r="Z36" s="91"/>
      <c r="AA36" s="90"/>
      <c r="AB36" s="33"/>
    </row>
    <row r="37" spans="1:28" x14ac:dyDescent="0.3">
      <c r="A37" s="33"/>
      <c r="B37" s="33"/>
      <c r="C37" s="32"/>
      <c r="D37" s="32"/>
      <c r="E37" s="32"/>
      <c r="F37" s="34"/>
      <c r="G37" s="35"/>
      <c r="H37" s="88"/>
      <c r="I37" s="88"/>
      <c r="J37" s="89"/>
      <c r="K37" s="88"/>
      <c r="L37" s="90"/>
      <c r="M37" s="33"/>
      <c r="N37" s="88"/>
      <c r="O37" s="88"/>
      <c r="P37" s="88"/>
      <c r="Q37" s="90"/>
      <c r="R37" s="33"/>
      <c r="S37" s="88"/>
      <c r="T37" s="88"/>
      <c r="U37" s="88"/>
      <c r="V37" s="90"/>
      <c r="W37" s="33"/>
      <c r="X37" s="88"/>
      <c r="Y37" s="88"/>
      <c r="Z37" s="91"/>
      <c r="AA37" s="90"/>
      <c r="AB37" s="33"/>
    </row>
    <row r="38" spans="1:28" x14ac:dyDescent="0.3">
      <c r="A38" s="33"/>
      <c r="B38" s="33"/>
      <c r="C38" s="32"/>
      <c r="D38" s="32"/>
      <c r="E38" s="32"/>
      <c r="F38" s="34"/>
      <c r="G38" s="35"/>
      <c r="H38" s="88"/>
      <c r="I38" s="88"/>
      <c r="J38" s="89"/>
      <c r="K38" s="88"/>
      <c r="L38" s="90"/>
      <c r="M38" s="33"/>
      <c r="N38" s="88"/>
      <c r="O38" s="88"/>
      <c r="P38" s="88"/>
      <c r="Q38" s="90"/>
      <c r="R38" s="33"/>
      <c r="S38" s="88"/>
      <c r="T38" s="88"/>
      <c r="U38" s="88"/>
      <c r="V38" s="90"/>
      <c r="W38" s="33"/>
      <c r="X38" s="88"/>
      <c r="Y38" s="88"/>
      <c r="Z38" s="91"/>
      <c r="AA38" s="90"/>
      <c r="AB38" s="33"/>
    </row>
    <row r="39" spans="1:28" x14ac:dyDescent="0.3">
      <c r="A39" s="33"/>
      <c r="B39" s="33"/>
      <c r="C39" s="32"/>
      <c r="D39" s="32"/>
      <c r="E39" s="32"/>
      <c r="F39" s="34"/>
      <c r="G39" s="35"/>
      <c r="H39" s="88"/>
      <c r="I39" s="88"/>
      <c r="J39" s="89"/>
      <c r="K39" s="88"/>
      <c r="L39" s="90"/>
      <c r="M39" s="33"/>
      <c r="N39" s="88"/>
      <c r="O39" s="88"/>
      <c r="P39" s="88"/>
      <c r="Q39" s="90"/>
      <c r="R39" s="33"/>
      <c r="S39" s="88"/>
      <c r="T39" s="88"/>
      <c r="U39" s="88"/>
      <c r="V39" s="90"/>
      <c r="W39" s="33"/>
      <c r="X39" s="88"/>
      <c r="Y39" s="88"/>
      <c r="Z39" s="91"/>
      <c r="AA39" s="90"/>
      <c r="AB39" s="33"/>
    </row>
    <row r="40" spans="1:28" x14ac:dyDescent="0.3">
      <c r="A40" s="33"/>
      <c r="B40" s="33"/>
      <c r="C40" s="32"/>
      <c r="D40" s="32"/>
      <c r="E40" s="32"/>
      <c r="F40" s="34"/>
      <c r="G40" s="35"/>
      <c r="H40" s="88"/>
      <c r="I40" s="88"/>
      <c r="J40" s="89"/>
      <c r="K40" s="88"/>
      <c r="L40" s="90"/>
      <c r="M40" s="33"/>
      <c r="N40" s="88"/>
      <c r="O40" s="88"/>
      <c r="P40" s="88"/>
      <c r="Q40" s="90"/>
      <c r="R40" s="33"/>
      <c r="S40" s="88"/>
      <c r="T40" s="88"/>
      <c r="U40" s="88"/>
      <c r="V40" s="90"/>
      <c r="W40" s="33"/>
      <c r="X40" s="88"/>
      <c r="Y40" s="88"/>
      <c r="Z40" s="91"/>
      <c r="AA40" s="90"/>
      <c r="AB40" s="33"/>
    </row>
    <row r="41" spans="1:28" x14ac:dyDescent="0.3">
      <c r="A41" s="33"/>
      <c r="B41" s="33"/>
      <c r="C41" s="32"/>
      <c r="D41" s="32"/>
      <c r="E41" s="32"/>
      <c r="F41" s="34"/>
      <c r="G41" s="35"/>
      <c r="H41" s="88"/>
      <c r="I41" s="88"/>
      <c r="J41" s="89"/>
      <c r="K41" s="88"/>
      <c r="L41" s="90"/>
      <c r="M41" s="33"/>
      <c r="N41" s="88"/>
      <c r="O41" s="88"/>
      <c r="P41" s="88"/>
      <c r="Q41" s="90"/>
      <c r="R41" s="33"/>
      <c r="S41" s="88"/>
      <c r="T41" s="88"/>
      <c r="U41" s="88"/>
      <c r="V41" s="90"/>
      <c r="W41" s="33"/>
      <c r="X41" s="88"/>
      <c r="Y41" s="88"/>
      <c r="Z41" s="91"/>
      <c r="AA41" s="90"/>
      <c r="AB41" s="33"/>
    </row>
    <row r="42" spans="1:28" x14ac:dyDescent="0.3">
      <c r="A42" s="33"/>
      <c r="B42" s="33"/>
      <c r="C42" s="32"/>
      <c r="D42" s="32"/>
      <c r="E42" s="32"/>
      <c r="F42" s="34"/>
      <c r="G42" s="35"/>
      <c r="H42" s="88"/>
      <c r="I42" s="88"/>
      <c r="J42" s="89"/>
      <c r="K42" s="88"/>
      <c r="L42" s="90"/>
      <c r="M42" s="33"/>
      <c r="N42" s="88"/>
      <c r="O42" s="88"/>
      <c r="P42" s="88"/>
      <c r="Q42" s="90"/>
      <c r="R42" s="33"/>
      <c r="S42" s="88"/>
      <c r="T42" s="88"/>
      <c r="U42" s="88"/>
      <c r="V42" s="90"/>
      <c r="W42" s="33"/>
      <c r="X42" s="88"/>
      <c r="Y42" s="88"/>
      <c r="Z42" s="91"/>
      <c r="AA42" s="90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0"/>
      <c r="G52" s="31"/>
      <c r="H52" s="88"/>
      <c r="I52" s="88"/>
      <c r="J52" s="89"/>
      <c r="K52" s="88"/>
      <c r="L52" s="92"/>
      <c r="M52" s="97"/>
      <c r="N52" s="88"/>
      <c r="O52" s="88"/>
      <c r="P52" s="88"/>
      <c r="Q52" s="92"/>
      <c r="R52" s="97"/>
      <c r="S52" s="88"/>
      <c r="T52" s="88"/>
      <c r="U52" s="88"/>
      <c r="V52" s="92"/>
      <c r="W52" s="97"/>
      <c r="X52" s="88"/>
      <c r="Y52" s="88"/>
      <c r="Z52" s="91"/>
      <c r="AA52" s="92"/>
      <c r="AB52" s="97"/>
    </row>
    <row r="53" spans="1:28" x14ac:dyDescent="0.3">
      <c r="A53" s="33"/>
      <c r="B53" s="33"/>
      <c r="C53" s="32"/>
      <c r="D53" s="32"/>
      <c r="E53" s="32"/>
      <c r="F53" s="30"/>
      <c r="G53" s="31"/>
      <c r="H53" s="88"/>
      <c r="I53" s="88"/>
      <c r="J53" s="89"/>
      <c r="K53" s="88"/>
      <c r="L53" s="92"/>
      <c r="M53" s="97"/>
      <c r="N53" s="88"/>
      <c r="O53" s="88"/>
      <c r="P53" s="88"/>
      <c r="Q53" s="92"/>
      <c r="R53" s="97"/>
      <c r="S53" s="88"/>
      <c r="T53" s="88"/>
      <c r="U53" s="88"/>
      <c r="V53" s="92"/>
      <c r="W53" s="97"/>
      <c r="X53" s="88"/>
      <c r="Y53" s="88"/>
      <c r="Z53" s="91"/>
      <c r="AA53" s="92"/>
      <c r="AB53" s="97"/>
    </row>
    <row r="54" spans="1:28" x14ac:dyDescent="0.3">
      <c r="A54" s="33"/>
      <c r="B54" s="33"/>
      <c r="C54" s="32"/>
      <c r="D54" s="32"/>
      <c r="E54" s="32"/>
      <c r="F54" s="30"/>
      <c r="G54" s="31"/>
      <c r="H54" s="88"/>
      <c r="I54" s="88"/>
      <c r="J54" s="89"/>
      <c r="K54" s="88"/>
      <c r="L54" s="92"/>
      <c r="M54" s="97"/>
      <c r="N54" s="88"/>
      <c r="O54" s="88"/>
      <c r="P54" s="88"/>
      <c r="Q54" s="92"/>
      <c r="R54" s="97"/>
      <c r="S54" s="88"/>
      <c r="T54" s="88"/>
      <c r="U54" s="88"/>
      <c r="V54" s="92"/>
      <c r="W54" s="97"/>
      <c r="X54" s="88"/>
      <c r="Y54" s="88"/>
      <c r="Z54" s="91"/>
      <c r="AA54" s="92"/>
      <c r="AB54" s="97"/>
    </row>
    <row r="55" spans="1:28" x14ac:dyDescent="0.3">
      <c r="A55" s="33"/>
      <c r="B55" s="33"/>
      <c r="C55" s="32"/>
      <c r="D55" s="32"/>
      <c r="E55" s="32"/>
      <c r="F55" s="30"/>
      <c r="G55" s="31"/>
      <c r="H55" s="88"/>
      <c r="I55" s="88"/>
      <c r="J55" s="89"/>
      <c r="K55" s="88"/>
      <c r="L55" s="92"/>
      <c r="M55" s="97"/>
      <c r="N55" s="88"/>
      <c r="O55" s="88"/>
      <c r="P55" s="88"/>
      <c r="Q55" s="92"/>
      <c r="R55" s="97"/>
      <c r="S55" s="88"/>
      <c r="T55" s="88"/>
      <c r="U55" s="88"/>
      <c r="V55" s="92"/>
      <c r="W55" s="97"/>
      <c r="X55" s="88"/>
      <c r="Y55" s="88"/>
      <c r="Z55" s="91"/>
      <c r="AA55" s="92"/>
      <c r="AB55" s="97"/>
    </row>
    <row r="56" spans="1:28" x14ac:dyDescent="0.3">
      <c r="A56" s="33"/>
      <c r="B56" s="33"/>
      <c r="C56" s="32"/>
      <c r="D56" s="32"/>
      <c r="E56" s="32"/>
      <c r="F56" s="30"/>
      <c r="G56" s="31"/>
      <c r="H56" s="88"/>
      <c r="I56" s="88"/>
      <c r="J56" s="89"/>
      <c r="K56" s="88"/>
      <c r="L56" s="92"/>
      <c r="M56" s="97"/>
      <c r="N56" s="88"/>
      <c r="O56" s="88"/>
      <c r="P56" s="88"/>
      <c r="Q56" s="92"/>
      <c r="R56" s="97"/>
      <c r="S56" s="88"/>
      <c r="T56" s="88"/>
      <c r="U56" s="88"/>
      <c r="V56" s="92"/>
      <c r="W56" s="97"/>
      <c r="X56" s="88"/>
      <c r="Y56" s="88"/>
      <c r="Z56" s="91"/>
      <c r="AA56" s="92"/>
      <c r="AB56" s="97"/>
    </row>
    <row r="57" spans="1:28" x14ac:dyDescent="0.3">
      <c r="A57" s="33"/>
      <c r="B57" s="33"/>
      <c r="C57" s="32"/>
      <c r="D57" s="32"/>
      <c r="E57" s="32"/>
      <c r="F57" s="30"/>
      <c r="G57" s="31"/>
      <c r="H57" s="88"/>
      <c r="I57" s="88"/>
      <c r="J57" s="89"/>
      <c r="K57" s="88"/>
      <c r="L57" s="92"/>
      <c r="M57" s="97"/>
      <c r="N57" s="88"/>
      <c r="O57" s="88"/>
      <c r="P57" s="88"/>
      <c r="Q57" s="92"/>
      <c r="R57" s="97"/>
      <c r="S57" s="88"/>
      <c r="T57" s="88"/>
      <c r="U57" s="88"/>
      <c r="V57" s="92"/>
      <c r="W57" s="97"/>
      <c r="X57" s="88"/>
      <c r="Y57" s="88"/>
      <c r="Z57" s="91"/>
      <c r="AA57" s="92"/>
      <c r="AB57" s="97"/>
    </row>
    <row r="58" spans="1:28" x14ac:dyDescent="0.3">
      <c r="A58" s="33"/>
      <c r="B58" s="33"/>
      <c r="C58" s="32"/>
      <c r="D58" s="32"/>
      <c r="E58" s="32"/>
      <c r="F58" s="30"/>
      <c r="G58" s="31"/>
      <c r="H58" s="88"/>
      <c r="I58" s="88"/>
      <c r="J58" s="89"/>
      <c r="K58" s="88"/>
      <c r="L58" s="92"/>
      <c r="M58" s="97"/>
      <c r="N58" s="88"/>
      <c r="O58" s="88"/>
      <c r="P58" s="88"/>
      <c r="Q58" s="92"/>
      <c r="R58" s="97"/>
      <c r="S58" s="88"/>
      <c r="T58" s="88"/>
      <c r="U58" s="88"/>
      <c r="V58" s="92"/>
      <c r="W58" s="97"/>
      <c r="X58" s="88"/>
      <c r="Y58" s="88"/>
      <c r="Z58" s="91"/>
      <c r="AA58" s="92"/>
      <c r="AB58" s="97"/>
    </row>
    <row r="59" spans="1:28" x14ac:dyDescent="0.3">
      <c r="A59" s="33"/>
      <c r="B59" s="33"/>
      <c r="C59" s="32"/>
      <c r="D59" s="32"/>
      <c r="E59" s="32"/>
      <c r="F59" s="30"/>
      <c r="G59" s="31"/>
      <c r="H59" s="88"/>
      <c r="I59" s="88"/>
      <c r="J59" s="89"/>
      <c r="K59" s="88"/>
      <c r="L59" s="92"/>
      <c r="M59" s="97"/>
      <c r="N59" s="88"/>
      <c r="O59" s="88"/>
      <c r="P59" s="88"/>
      <c r="Q59" s="92"/>
      <c r="R59" s="97"/>
      <c r="S59" s="88"/>
      <c r="T59" s="88"/>
      <c r="U59" s="88"/>
      <c r="V59" s="92"/>
      <c r="W59" s="97"/>
      <c r="X59" s="88"/>
      <c r="Y59" s="88"/>
      <c r="Z59" s="91"/>
      <c r="AA59" s="92"/>
      <c r="AB59" s="97"/>
    </row>
    <row r="60" spans="1:28" x14ac:dyDescent="0.3">
      <c r="A60" s="33"/>
      <c r="B60" s="33"/>
      <c r="C60" s="32"/>
      <c r="D60" s="32"/>
      <c r="E60" s="32"/>
      <c r="F60" s="30"/>
      <c r="G60" s="31"/>
      <c r="H60" s="88"/>
      <c r="I60" s="88"/>
      <c r="J60" s="89"/>
      <c r="K60" s="88"/>
      <c r="L60" s="92"/>
      <c r="M60" s="97"/>
      <c r="N60" s="88"/>
      <c r="O60" s="88"/>
      <c r="P60" s="88"/>
      <c r="Q60" s="92"/>
      <c r="R60" s="97"/>
      <c r="S60" s="88"/>
      <c r="T60" s="88"/>
      <c r="U60" s="88"/>
      <c r="V60" s="92"/>
      <c r="W60" s="97"/>
      <c r="X60" s="88"/>
      <c r="Y60" s="88"/>
      <c r="Z60" s="91"/>
      <c r="AA60" s="92"/>
      <c r="AB60" s="97"/>
    </row>
    <row r="61" spans="1:28" x14ac:dyDescent="0.3">
      <c r="A61" s="33"/>
      <c r="B61" s="33"/>
      <c r="C61" s="32"/>
      <c r="D61" s="32"/>
      <c r="E61" s="32"/>
      <c r="F61" s="30"/>
      <c r="G61" s="31"/>
      <c r="H61" s="88"/>
      <c r="I61" s="88"/>
      <c r="J61" s="89"/>
      <c r="K61" s="88"/>
      <c r="L61" s="92"/>
      <c r="M61" s="97"/>
      <c r="N61" s="88"/>
      <c r="O61" s="88"/>
      <c r="P61" s="88"/>
      <c r="Q61" s="92"/>
      <c r="R61" s="97"/>
      <c r="S61" s="88"/>
      <c r="T61" s="88"/>
      <c r="U61" s="88"/>
      <c r="V61" s="92"/>
      <c r="W61" s="97"/>
      <c r="X61" s="88"/>
      <c r="Y61" s="88"/>
      <c r="Z61" s="91"/>
      <c r="AA61" s="92"/>
      <c r="AB61" s="97"/>
    </row>
    <row r="62" spans="1:28" x14ac:dyDescent="0.3">
      <c r="A62" s="33"/>
      <c r="B62" s="33"/>
      <c r="C62" s="32"/>
      <c r="D62" s="32"/>
      <c r="E62" s="32"/>
      <c r="F62" s="30"/>
      <c r="G62" s="31"/>
      <c r="H62" s="88"/>
      <c r="I62" s="88"/>
      <c r="J62" s="89"/>
      <c r="K62" s="88"/>
      <c r="L62" s="92"/>
      <c r="M62" s="97"/>
      <c r="N62" s="88"/>
      <c r="O62" s="88"/>
      <c r="P62" s="88"/>
      <c r="Q62" s="92"/>
      <c r="R62" s="97"/>
      <c r="S62" s="88"/>
      <c r="T62" s="88"/>
      <c r="U62" s="88"/>
      <c r="V62" s="92"/>
      <c r="W62" s="97"/>
      <c r="X62" s="88"/>
      <c r="Y62" s="88"/>
      <c r="Z62" s="91"/>
      <c r="AA62" s="92"/>
      <c r="AB62" s="97"/>
    </row>
  </sheetData>
  <sortState xmlns:xlrd2="http://schemas.microsoft.com/office/spreadsheetml/2017/richdata2" ref="A4:AA13">
    <sortCondition descending="1" ref="F4:F13"/>
  </sortState>
  <mergeCells count="4">
    <mergeCell ref="H2:M2"/>
    <mergeCell ref="N2:R2"/>
    <mergeCell ref="S2:W2"/>
    <mergeCell ref="X2:AB2"/>
  </mergeCells>
  <conditionalFormatting sqref="F4:F13">
    <cfRule type="duplicateValues" dxfId="45" priority="1"/>
  </conditionalFormatting>
  <conditionalFormatting sqref="G4:G13">
    <cfRule type="cellIs" dxfId="44" priority="4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563E-3E0D-46FB-8118-3751EDD02EB1}">
  <sheetPr>
    <pageSetUpPr fitToPage="1"/>
  </sheetPr>
  <dimension ref="A1:AB96"/>
  <sheetViews>
    <sheetView topLeftCell="A2" zoomScaleNormal="100" workbookViewId="0">
      <selection activeCell="C6" sqref="C6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9" customWidth="1"/>
    <col min="7" max="7" width="6.5546875" style="28" customWidth="1"/>
    <col min="8" max="8" width="5.44140625" style="78" bestFit="1" customWidth="1"/>
    <col min="9" max="9" width="5.6640625" style="78" bestFit="1" customWidth="1"/>
    <col min="10" max="10" width="5.66406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104" t="s">
        <v>274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603</v>
      </c>
      <c r="B4" t="str">
        <f>VLOOKUP($A4,'Diplomabestand individueel'!$A:$AC,B$1,FALSE)</f>
        <v>W1-B1</v>
      </c>
      <c r="C4" t="str">
        <f>VLOOKUP($A4,'Diplomabestand individueel'!$A:$AC,C$1,FALSE)</f>
        <v>Maren Kramer</v>
      </c>
      <c r="D4" t="str">
        <f>VLOOKUP($A4,'Diplomabestand individueel'!$A:$AC,D$1,FALSE)</f>
        <v>MB 4 Pup 1</v>
      </c>
      <c r="E4" t="str">
        <f>VLOOKUP($A4,'Diplomabestand individueel'!$A:$AC,E$1,FALSE)</f>
        <v>Swift</v>
      </c>
      <c r="F4" s="44">
        <f>VLOOKUP($A4,'Diplomabestand individueel'!$A:$AC,F$1,FALSE)</f>
        <v>41.375</v>
      </c>
      <c r="G4" s="41" t="e">
        <f t="shared" ref="G4:G29" si="0">RANK(F4,F$4:F$29)</f>
        <v>#N/A</v>
      </c>
      <c r="H4" s="82">
        <f>VLOOKUP($A4,'Diplomabestand individueel'!$A:$AC,H$1,FALSE)</f>
        <v>3.25</v>
      </c>
      <c r="I4" s="82">
        <f>VLOOKUP($A4,'Diplomabestand individueel'!$A:$AC,I$1,FALSE)</f>
        <v>7.7249999999999996</v>
      </c>
      <c r="J4" s="83">
        <f>VLOOKUP($A4,'Diplomabestand individueel'!$A:$AC,J$1,FALSE)</f>
        <v>0</v>
      </c>
      <c r="K4" s="82">
        <f>VLOOKUP($A4,'Diplomabestand individueel'!$A:$AC,K$1,FALSE)</f>
        <v>0.3</v>
      </c>
      <c r="L4" s="82">
        <f>VLOOKUP($A4,'Diplomabestand individueel'!$A:$AC,L$1,FALSE)</f>
        <v>11.275</v>
      </c>
      <c r="M4" s="41" t="e">
        <f t="shared" ref="M4:M29" si="1">RANK(L4,L$4:L$29)</f>
        <v>#N/A</v>
      </c>
      <c r="N4" s="82">
        <f>VLOOKUP($A4,'Diplomabestand individueel'!$A:$AC,N$1,FALSE)</f>
        <v>2.1</v>
      </c>
      <c r="O4" s="82">
        <f>VLOOKUP($A4,'Diplomabestand individueel'!$A:$AC,O$1,FALSE)</f>
        <v>8.0500000000000007</v>
      </c>
      <c r="P4" s="82">
        <f>VLOOKUP($A4,'Diplomabestand individueel'!$A:$AC,P$1,FALSE)</f>
        <v>0</v>
      </c>
      <c r="Q4" s="82">
        <f>VLOOKUP($A4,'Diplomabestand individueel'!$A:$AC,Q$1,FALSE)</f>
        <v>10.15</v>
      </c>
      <c r="R4" s="41" t="e">
        <f t="shared" ref="R4:R29" si="2">RANK(Q4,Q$4:Q$29)</f>
        <v>#N/A</v>
      </c>
      <c r="S4" s="82">
        <f>VLOOKUP($A4,'Diplomabestand individueel'!$A:$AC,S$1,FALSE)</f>
        <v>1.9</v>
      </c>
      <c r="T4" s="82">
        <f>VLOOKUP($A4,'Diplomabestand individueel'!$A:$AC,T$1,FALSE)</f>
        <v>6.4</v>
      </c>
      <c r="U4" s="82">
        <f>VLOOKUP($A4,'Diplomabestand individueel'!$A:$AC,U$1,FALSE)</f>
        <v>0</v>
      </c>
      <c r="V4" s="82">
        <f>VLOOKUP($A4,'Diplomabestand individueel'!$A:$AC,V$1,FALSE)</f>
        <v>8.3000000000000007</v>
      </c>
      <c r="W4" s="41" t="e">
        <f t="shared" ref="W4:W29" si="3">RANK(V4,V$4:V$29)</f>
        <v>#N/A</v>
      </c>
      <c r="X4" s="82">
        <f>VLOOKUP($A4,'Diplomabestand individueel'!$A:$AC,X$1,FALSE)</f>
        <v>4</v>
      </c>
      <c r="Y4" s="82">
        <f>VLOOKUP($A4,'Diplomabestand individueel'!$A:$AC,Y$1,FALSE)</f>
        <v>7.65</v>
      </c>
      <c r="Z4" s="82">
        <f>VLOOKUP($A4,'Diplomabestand individueel'!$A:$AC,Z$1,FALSE)</f>
        <v>0</v>
      </c>
      <c r="AA4" s="82">
        <f>VLOOKUP($A4,'Diplomabestand individueel'!$A:$AC,AA$1,FALSE)</f>
        <v>11.65</v>
      </c>
      <c r="AB4" s="41" t="e">
        <f t="shared" ref="AB4:AB29" si="4">RANK(AA4,AA$4:AA$29)</f>
        <v>#N/A</v>
      </c>
    </row>
    <row r="5" spans="1:28" x14ac:dyDescent="0.3">
      <c r="A5">
        <v>502</v>
      </c>
      <c r="B5" t="str">
        <f>VLOOKUP($A5,'Diplomabestand individueel'!$A:$AC,B$1,FALSE)</f>
        <v>afm</v>
      </c>
      <c r="C5" t="str">
        <f>VLOOKUP($A5,'Diplomabestand individueel'!$A:$AC,C$1,FALSE)</f>
        <v>Lara Szostak</v>
      </c>
      <c r="D5" t="str">
        <f>VLOOKUP($A5,'Diplomabestand individueel'!$A:$AC,D$1,FALSE)</f>
        <v>MB 4 Pup 2</v>
      </c>
      <c r="E5" t="str">
        <f>VLOOKUP($A5,'Diplomabestand individueel'!$A:$AC,E$1,FALSE)</f>
        <v>Jahn</v>
      </c>
      <c r="F5" s="44">
        <f>VLOOKUP($A5,'Diplomabestand individueel'!$A:$AC,F$1,FALSE)</f>
        <v>0</v>
      </c>
      <c r="G5" s="41" t="e">
        <f t="shared" si="0"/>
        <v>#N/A</v>
      </c>
      <c r="H5" s="82">
        <f>VLOOKUP($A5,'Diplomabestand individueel'!$A:$AC,H$1,FALSE)</f>
        <v>0</v>
      </c>
      <c r="I5" s="82">
        <f>VLOOKUP($A5,'Diplomabestand individueel'!$A:$AC,I$1,FALSE)</f>
        <v>0</v>
      </c>
      <c r="J5" s="83">
        <f>VLOOKUP($A5,'Diplomabestand individueel'!$A:$AC,J$1,FALSE)</f>
        <v>0</v>
      </c>
      <c r="K5" s="82">
        <f>VLOOKUP($A5,'Diplomabestand individueel'!$A:$AC,K$1,FALSE)</f>
        <v>0</v>
      </c>
      <c r="L5" s="82">
        <f>VLOOKUP($A5,'Diplomabestand individueel'!$A:$AC,L$1,FALSE)</f>
        <v>0</v>
      </c>
      <c r="M5" s="41" t="e">
        <f t="shared" si="1"/>
        <v>#N/A</v>
      </c>
      <c r="N5" s="82">
        <f>VLOOKUP($A5,'Diplomabestand individueel'!$A:$AC,N$1,FALSE)</f>
        <v>0</v>
      </c>
      <c r="O5" s="82">
        <f>VLOOKUP($A5,'Diplomabestand individueel'!$A:$AC,O$1,FALSE)</f>
        <v>0</v>
      </c>
      <c r="P5" s="82">
        <f>VLOOKUP($A5,'Diplomabestand individueel'!$A:$AC,P$1,FALSE)</f>
        <v>0</v>
      </c>
      <c r="Q5" s="82">
        <f>VLOOKUP($A5,'Diplomabestand individueel'!$A:$AC,Q$1,FALSE)</f>
        <v>0</v>
      </c>
      <c r="R5" s="41" t="e">
        <f t="shared" si="2"/>
        <v>#N/A</v>
      </c>
      <c r="S5" s="82">
        <f>VLOOKUP($A5,'Diplomabestand individueel'!$A:$AC,S$1,FALSE)</f>
        <v>0</v>
      </c>
      <c r="T5" s="82">
        <f>VLOOKUP($A5,'Diplomabestand individueel'!$A:$AC,T$1,FALSE)</f>
        <v>0</v>
      </c>
      <c r="U5" s="82">
        <f>VLOOKUP($A5,'Diplomabestand individueel'!$A:$AC,U$1,FALSE)</f>
        <v>0</v>
      </c>
      <c r="V5" s="82">
        <f>VLOOKUP($A5,'Diplomabestand individueel'!$A:$AC,V$1,FALSE)</f>
        <v>0</v>
      </c>
      <c r="W5" s="41" t="e">
        <f t="shared" si="3"/>
        <v>#N/A</v>
      </c>
      <c r="X5" s="82">
        <f>VLOOKUP($A5,'Diplomabestand individueel'!$A:$AC,X$1,FALSE)</f>
        <v>0</v>
      </c>
      <c r="Y5" s="82">
        <f>VLOOKUP($A5,'Diplomabestand individueel'!$A:$AC,Y$1,FALSE)</f>
        <v>0</v>
      </c>
      <c r="Z5" s="82">
        <f>VLOOKUP($A5,'Diplomabestand individueel'!$A:$AC,Z$1,FALSE)</f>
        <v>0</v>
      </c>
      <c r="AA5" s="82">
        <f>VLOOKUP($A5,'Diplomabestand individueel'!$A:$AC,AA$1,FALSE)</f>
        <v>0</v>
      </c>
      <c r="AB5" s="41" t="e">
        <f t="shared" si="4"/>
        <v>#N/A</v>
      </c>
    </row>
    <row r="6" spans="1:28" x14ac:dyDescent="0.3">
      <c r="A6">
        <v>503</v>
      </c>
      <c r="B6" t="str">
        <f>VLOOKUP($A6,'Diplomabestand individueel'!$A:$AC,B$1,FALSE)</f>
        <v>W1-B1</v>
      </c>
      <c r="C6" t="str">
        <f>VLOOKUP($A6,'Diplomabestand individueel'!$A:$AC,C$1,FALSE)</f>
        <v>Kee Zwanziger</v>
      </c>
      <c r="D6" t="str">
        <f>VLOOKUP($A6,'Diplomabestand individueel'!$A:$AC,D$1,FALSE)</f>
        <v>MB 4 Pup 2</v>
      </c>
      <c r="E6" t="str">
        <f>VLOOKUP($A6,'Diplomabestand individueel'!$A:$AC,E$1,FALSE)</f>
        <v>Jahn</v>
      </c>
      <c r="F6" s="44">
        <f>VLOOKUP($A6,'Diplomabestand individueel'!$A:$AC,F$1,FALSE)</f>
        <v>46.75</v>
      </c>
      <c r="G6" s="41" t="e">
        <f t="shared" si="0"/>
        <v>#N/A</v>
      </c>
      <c r="H6" s="82">
        <f>VLOOKUP($A6,'Diplomabestand individueel'!$A:$AC,H$1,FALSE)</f>
        <v>3.25</v>
      </c>
      <c r="I6" s="82">
        <f>VLOOKUP($A6,'Diplomabestand individueel'!$A:$AC,I$1,FALSE)</f>
        <v>8.9499999999999993</v>
      </c>
      <c r="J6" s="83">
        <f>VLOOKUP($A6,'Diplomabestand individueel'!$A:$AC,J$1,FALSE)</f>
        <v>0</v>
      </c>
      <c r="K6" s="82">
        <f>VLOOKUP($A6,'Diplomabestand individueel'!$A:$AC,K$1,FALSE)</f>
        <v>0.3</v>
      </c>
      <c r="L6" s="82">
        <f>VLOOKUP($A6,'Diplomabestand individueel'!$A:$AC,L$1,FALSE)</f>
        <v>12.5</v>
      </c>
      <c r="M6" s="41" t="e">
        <f t="shared" si="1"/>
        <v>#N/A</v>
      </c>
      <c r="N6" s="82">
        <f>VLOOKUP($A6,'Diplomabestand individueel'!$A:$AC,N$1,FALSE)</f>
        <v>2.4</v>
      </c>
      <c r="O6" s="82">
        <f>VLOOKUP($A6,'Diplomabestand individueel'!$A:$AC,O$1,FALSE)</f>
        <v>8.0500000000000007</v>
      </c>
      <c r="P6" s="82">
        <f>VLOOKUP($A6,'Diplomabestand individueel'!$A:$AC,P$1,FALSE)</f>
        <v>0</v>
      </c>
      <c r="Q6" s="82">
        <f>VLOOKUP($A6,'Diplomabestand individueel'!$A:$AC,Q$1,FALSE)</f>
        <v>10.45</v>
      </c>
      <c r="R6" s="41" t="e">
        <f t="shared" si="2"/>
        <v>#N/A</v>
      </c>
      <c r="S6" s="82">
        <f>VLOOKUP($A6,'Diplomabestand individueel'!$A:$AC,S$1,FALSE)</f>
        <v>4.2</v>
      </c>
      <c r="T6" s="82">
        <f>VLOOKUP($A6,'Diplomabestand individueel'!$A:$AC,T$1,FALSE)</f>
        <v>7.9</v>
      </c>
      <c r="U6" s="82">
        <f>VLOOKUP($A6,'Diplomabestand individueel'!$A:$AC,U$1,FALSE)</f>
        <v>0</v>
      </c>
      <c r="V6" s="82">
        <f>VLOOKUP($A6,'Diplomabestand individueel'!$A:$AC,V$1,FALSE)</f>
        <v>12.1</v>
      </c>
      <c r="W6" s="41" t="e">
        <f t="shared" si="3"/>
        <v>#N/A</v>
      </c>
      <c r="X6" s="82">
        <f>VLOOKUP($A6,'Diplomabestand individueel'!$A:$AC,X$1,FALSE)</f>
        <v>4.0999999999999996</v>
      </c>
      <c r="Y6" s="82">
        <f>VLOOKUP($A6,'Diplomabestand individueel'!$A:$AC,Y$1,FALSE)</f>
        <v>7.6</v>
      </c>
      <c r="Z6" s="82">
        <f>VLOOKUP($A6,'Diplomabestand individueel'!$A:$AC,Z$1,FALSE)</f>
        <v>0</v>
      </c>
      <c r="AA6" s="82">
        <f>VLOOKUP($A6,'Diplomabestand individueel'!$A:$AC,AA$1,FALSE)</f>
        <v>11.7</v>
      </c>
      <c r="AB6" s="41" t="e">
        <f t="shared" si="4"/>
        <v>#N/A</v>
      </c>
    </row>
    <row r="7" spans="1:28" x14ac:dyDescent="0.3">
      <c r="A7">
        <v>408</v>
      </c>
      <c r="B7" t="e">
        <f>VLOOKUP($A7,'Diplomabestand individueel'!$A:$AC,B$1,FALSE)</f>
        <v>#N/A</v>
      </c>
      <c r="C7" t="e">
        <f>VLOOKUP($A7,'Diplomabestand individueel'!$A:$AC,C$1,FALSE)</f>
        <v>#N/A</v>
      </c>
      <c r="D7" t="e">
        <f>VLOOKUP($A7,'Diplomabestand individueel'!$A:$AC,D$1,FALSE)</f>
        <v>#N/A</v>
      </c>
      <c r="E7" t="e">
        <f>VLOOKUP($A7,'Diplomabestand individueel'!$A:$AC,E$1,FALSE)</f>
        <v>#N/A</v>
      </c>
      <c r="F7" s="44" t="e">
        <f>VLOOKUP($A7,'Diplomabestand individueel'!$A:$AC,F$1,FALSE)</f>
        <v>#N/A</v>
      </c>
      <c r="G7" s="41" t="e">
        <f t="shared" si="0"/>
        <v>#N/A</v>
      </c>
      <c r="H7" s="82" t="e">
        <f>VLOOKUP($A7,'Diplomabestand individueel'!$A:$AC,H$1,FALSE)</f>
        <v>#N/A</v>
      </c>
      <c r="I7" s="82" t="e">
        <f>VLOOKUP($A7,'Diplomabestand individueel'!$A:$AC,I$1,FALSE)</f>
        <v>#N/A</v>
      </c>
      <c r="J7" s="83" t="e">
        <f>VLOOKUP($A7,'Diplomabestand individueel'!$A:$AC,J$1,FALSE)</f>
        <v>#N/A</v>
      </c>
      <c r="K7" s="82" t="e">
        <f>VLOOKUP($A7,'Diplomabestand individueel'!$A:$AC,K$1,FALSE)</f>
        <v>#N/A</v>
      </c>
      <c r="L7" s="82" t="e">
        <f>VLOOKUP($A7,'Diplomabestand individueel'!$A:$AC,L$1,FALSE)</f>
        <v>#N/A</v>
      </c>
      <c r="M7" s="41" t="e">
        <f t="shared" si="1"/>
        <v>#N/A</v>
      </c>
      <c r="N7" s="82" t="e">
        <f>VLOOKUP($A7,'Diplomabestand individueel'!$A:$AC,N$1,FALSE)</f>
        <v>#N/A</v>
      </c>
      <c r="O7" s="82" t="e">
        <f>VLOOKUP($A7,'Diplomabestand individueel'!$A:$AC,O$1,FALSE)</f>
        <v>#N/A</v>
      </c>
      <c r="P7" s="82" t="e">
        <f>VLOOKUP($A7,'Diplomabestand individueel'!$A:$AC,P$1,FALSE)</f>
        <v>#N/A</v>
      </c>
      <c r="Q7" s="82" t="e">
        <f>VLOOKUP($A7,'Diplomabestand individueel'!$A:$AC,Q$1,FALSE)</f>
        <v>#N/A</v>
      </c>
      <c r="R7" s="41" t="e">
        <f t="shared" si="2"/>
        <v>#N/A</v>
      </c>
      <c r="S7" s="82" t="e">
        <f>VLOOKUP($A7,'Diplomabestand individueel'!$A:$AC,S$1,FALSE)</f>
        <v>#N/A</v>
      </c>
      <c r="T7" s="82" t="e">
        <f>VLOOKUP($A7,'Diplomabestand individueel'!$A:$AC,T$1,FALSE)</f>
        <v>#N/A</v>
      </c>
      <c r="U7" s="82" t="e">
        <f>VLOOKUP($A7,'Diplomabestand individueel'!$A:$AC,U$1,FALSE)</f>
        <v>#N/A</v>
      </c>
      <c r="V7" s="82" t="e">
        <f>VLOOKUP($A7,'Diplomabestand individueel'!$A:$AC,V$1,FALSE)</f>
        <v>#N/A</v>
      </c>
      <c r="W7" s="41" t="e">
        <f t="shared" si="3"/>
        <v>#N/A</v>
      </c>
      <c r="X7" s="82" t="e">
        <f>VLOOKUP($A7,'Diplomabestand individueel'!$A:$AC,X$1,FALSE)</f>
        <v>#N/A</v>
      </c>
      <c r="Y7" s="82" t="e">
        <f>VLOOKUP($A7,'Diplomabestand individueel'!$A:$AC,Y$1,FALSE)</f>
        <v>#N/A</v>
      </c>
      <c r="Z7" s="82" t="e">
        <f>VLOOKUP($A7,'Diplomabestand individueel'!$A:$AC,Z$1,FALSE)</f>
        <v>#N/A</v>
      </c>
      <c r="AA7" s="82" t="e">
        <f>VLOOKUP($A7,'Diplomabestand individueel'!$A:$AC,AA$1,FALSE)</f>
        <v>#N/A</v>
      </c>
      <c r="AB7" s="41" t="e">
        <f t="shared" si="4"/>
        <v>#N/A</v>
      </c>
    </row>
    <row r="8" spans="1:28" x14ac:dyDescent="0.3">
      <c r="A8">
        <v>516</v>
      </c>
      <c r="B8" t="e">
        <f>VLOOKUP($A8,'Diplomabestand individueel'!$A:$AC,B$1,FALSE)</f>
        <v>#N/A</v>
      </c>
      <c r="C8" t="e">
        <f>VLOOKUP($A8,'Diplomabestand individueel'!$A:$AC,C$1,FALSE)</f>
        <v>#N/A</v>
      </c>
      <c r="D8" t="e">
        <f>VLOOKUP($A8,'Diplomabestand individueel'!$A:$AC,D$1,FALSE)</f>
        <v>#N/A</v>
      </c>
      <c r="E8" t="e">
        <f>VLOOKUP($A8,'Diplomabestand individueel'!$A:$AC,E$1,FALSE)</f>
        <v>#N/A</v>
      </c>
      <c r="F8" s="44" t="e">
        <f>VLOOKUP($A8,'Diplomabestand individueel'!$A:$AC,F$1,FALSE)</f>
        <v>#N/A</v>
      </c>
      <c r="G8" s="41" t="e">
        <f t="shared" si="0"/>
        <v>#N/A</v>
      </c>
      <c r="H8" s="82" t="e">
        <f>VLOOKUP($A8,'Diplomabestand individueel'!$A:$AC,H$1,FALSE)</f>
        <v>#N/A</v>
      </c>
      <c r="I8" s="82" t="e">
        <f>VLOOKUP($A8,'Diplomabestand individueel'!$A:$AC,I$1,FALSE)</f>
        <v>#N/A</v>
      </c>
      <c r="J8" s="83" t="e">
        <f>VLOOKUP($A8,'Diplomabestand individueel'!$A:$AC,J$1,FALSE)</f>
        <v>#N/A</v>
      </c>
      <c r="K8" s="82" t="e">
        <f>VLOOKUP($A8,'Diplomabestand individueel'!$A:$AC,K$1,FALSE)</f>
        <v>#N/A</v>
      </c>
      <c r="L8" s="82" t="e">
        <f>VLOOKUP($A8,'Diplomabestand individueel'!$A:$AC,L$1,FALSE)</f>
        <v>#N/A</v>
      </c>
      <c r="M8" s="41" t="e">
        <f t="shared" si="1"/>
        <v>#N/A</v>
      </c>
      <c r="N8" s="82" t="e">
        <f>VLOOKUP($A8,'Diplomabestand individueel'!$A:$AC,N$1,FALSE)</f>
        <v>#N/A</v>
      </c>
      <c r="O8" s="82" t="e">
        <f>VLOOKUP($A8,'Diplomabestand individueel'!$A:$AC,O$1,FALSE)</f>
        <v>#N/A</v>
      </c>
      <c r="P8" s="82" t="e">
        <f>VLOOKUP($A8,'Diplomabestand individueel'!$A:$AC,P$1,FALSE)</f>
        <v>#N/A</v>
      </c>
      <c r="Q8" s="82" t="e">
        <f>VLOOKUP($A8,'Diplomabestand individueel'!$A:$AC,Q$1,FALSE)</f>
        <v>#N/A</v>
      </c>
      <c r="R8" s="41" t="e">
        <f t="shared" si="2"/>
        <v>#N/A</v>
      </c>
      <c r="S8" s="82" t="e">
        <f>VLOOKUP($A8,'Diplomabestand individueel'!$A:$AC,S$1,FALSE)</f>
        <v>#N/A</v>
      </c>
      <c r="T8" s="82" t="e">
        <f>VLOOKUP($A8,'Diplomabestand individueel'!$A:$AC,T$1,FALSE)</f>
        <v>#N/A</v>
      </c>
      <c r="U8" s="82" t="e">
        <f>VLOOKUP($A8,'Diplomabestand individueel'!$A:$AC,U$1,FALSE)</f>
        <v>#N/A</v>
      </c>
      <c r="V8" s="82" t="e">
        <f>VLOOKUP($A8,'Diplomabestand individueel'!$A:$AC,V$1,FALSE)</f>
        <v>#N/A</v>
      </c>
      <c r="W8" s="41" t="e">
        <f t="shared" si="3"/>
        <v>#N/A</v>
      </c>
      <c r="X8" s="82" t="e">
        <f>VLOOKUP($A8,'Diplomabestand individueel'!$A:$AC,X$1,FALSE)</f>
        <v>#N/A</v>
      </c>
      <c r="Y8" s="82" t="e">
        <f>VLOOKUP($A8,'Diplomabestand individueel'!$A:$AC,Y$1,FALSE)</f>
        <v>#N/A</v>
      </c>
      <c r="Z8" s="82" t="e">
        <f>VLOOKUP($A8,'Diplomabestand individueel'!$A:$AC,Z$1,FALSE)</f>
        <v>#N/A</v>
      </c>
      <c r="AA8" s="82" t="e">
        <f>VLOOKUP($A8,'Diplomabestand individueel'!$A:$AC,AA$1,FALSE)</f>
        <v>#N/A</v>
      </c>
      <c r="AB8" s="41" t="e">
        <f t="shared" si="4"/>
        <v>#N/A</v>
      </c>
    </row>
    <row r="9" spans="1:28" x14ac:dyDescent="0.3">
      <c r="A9">
        <v>501</v>
      </c>
      <c r="B9" t="str">
        <f>VLOOKUP($A9,'Diplomabestand individueel'!$A:$AC,B$1,FALSE)</f>
        <v>W1-B1</v>
      </c>
      <c r="C9" t="str">
        <f>VLOOKUP($A9,'Diplomabestand individueel'!$A:$AC,C$1,FALSE)</f>
        <v>Kate Lupetto</v>
      </c>
      <c r="D9" t="str">
        <f>VLOOKUP($A9,'Diplomabestand individueel'!$A:$AC,D$1,FALSE)</f>
        <v>MB 4 Pup 2</v>
      </c>
      <c r="E9" t="str">
        <f>VLOOKUP($A9,'Diplomabestand individueel'!$A:$AC,E$1,FALSE)</f>
        <v>Jahn</v>
      </c>
      <c r="F9" s="44">
        <f>VLOOKUP($A9,'Diplomabestand individueel'!$A:$AC,F$1,FALSE)</f>
        <v>43.424999999999997</v>
      </c>
      <c r="G9" s="41" t="e">
        <f t="shared" si="0"/>
        <v>#N/A</v>
      </c>
      <c r="H9" s="82">
        <f>VLOOKUP($A9,'Diplomabestand individueel'!$A:$AC,H$1,FALSE)</f>
        <v>3</v>
      </c>
      <c r="I9" s="82">
        <f>VLOOKUP($A9,'Diplomabestand individueel'!$A:$AC,I$1,FALSE)</f>
        <v>7.9249999999999998</v>
      </c>
      <c r="J9" s="83">
        <f>VLOOKUP($A9,'Diplomabestand individueel'!$A:$AC,J$1,FALSE)</f>
        <v>0</v>
      </c>
      <c r="K9" s="82">
        <f>VLOOKUP($A9,'Diplomabestand individueel'!$A:$AC,K$1,FALSE)</f>
        <v>0.3</v>
      </c>
      <c r="L9" s="82">
        <f>VLOOKUP($A9,'Diplomabestand individueel'!$A:$AC,L$1,FALSE)</f>
        <v>11.225</v>
      </c>
      <c r="M9" s="41" t="e">
        <f t="shared" si="1"/>
        <v>#N/A</v>
      </c>
      <c r="N9" s="82">
        <f>VLOOKUP($A9,'Diplomabestand individueel'!$A:$AC,N$1,FALSE)</f>
        <v>3.5</v>
      </c>
      <c r="O9" s="82">
        <f>VLOOKUP($A9,'Diplomabestand individueel'!$A:$AC,O$1,FALSE)</f>
        <v>8.15</v>
      </c>
      <c r="P9" s="82">
        <f>VLOOKUP($A9,'Diplomabestand individueel'!$A:$AC,P$1,FALSE)</f>
        <v>0</v>
      </c>
      <c r="Q9" s="82">
        <f>VLOOKUP($A9,'Diplomabestand individueel'!$A:$AC,Q$1,FALSE)</f>
        <v>11.65</v>
      </c>
      <c r="R9" s="41" t="e">
        <f t="shared" si="2"/>
        <v>#N/A</v>
      </c>
      <c r="S9" s="82">
        <f>VLOOKUP($A9,'Diplomabestand individueel'!$A:$AC,S$1,FALSE)</f>
        <v>4</v>
      </c>
      <c r="T9" s="82">
        <f>VLOOKUP($A9,'Diplomabestand individueel'!$A:$AC,T$1,FALSE)</f>
        <v>6</v>
      </c>
      <c r="U9" s="82">
        <f>VLOOKUP($A9,'Diplomabestand individueel'!$A:$AC,U$1,FALSE)</f>
        <v>0</v>
      </c>
      <c r="V9" s="82">
        <f>VLOOKUP($A9,'Diplomabestand individueel'!$A:$AC,V$1,FALSE)</f>
        <v>10</v>
      </c>
      <c r="W9" s="41" t="e">
        <f t="shared" si="3"/>
        <v>#N/A</v>
      </c>
      <c r="X9" s="82">
        <f>VLOOKUP($A9,'Diplomabestand individueel'!$A:$AC,X$1,FALSE)</f>
        <v>3.7</v>
      </c>
      <c r="Y9" s="82">
        <f>VLOOKUP($A9,'Diplomabestand individueel'!$A:$AC,Y$1,FALSE)</f>
        <v>6.85</v>
      </c>
      <c r="Z9" s="82">
        <f>VLOOKUP($A9,'Diplomabestand individueel'!$A:$AC,Z$1,FALSE)</f>
        <v>0</v>
      </c>
      <c r="AA9" s="82">
        <f>VLOOKUP($A9,'Diplomabestand individueel'!$A:$AC,AA$1,FALSE)</f>
        <v>10.55</v>
      </c>
      <c r="AB9" s="41" t="e">
        <f t="shared" si="4"/>
        <v>#N/A</v>
      </c>
    </row>
    <row r="10" spans="1:28" x14ac:dyDescent="0.3">
      <c r="A10">
        <v>500</v>
      </c>
      <c r="B10" t="e">
        <f>VLOOKUP($A10,'Diplomabestand individueel'!$A:$AC,B$1,FALSE)</f>
        <v>#N/A</v>
      </c>
      <c r="C10" t="e">
        <f>VLOOKUP($A10,'Diplomabestand individueel'!$A:$AC,C$1,FALSE)</f>
        <v>#N/A</v>
      </c>
      <c r="D10" t="e">
        <f>VLOOKUP($A10,'Diplomabestand individueel'!$A:$AC,D$1,FALSE)</f>
        <v>#N/A</v>
      </c>
      <c r="E10" t="e">
        <f>VLOOKUP($A10,'Diplomabestand individueel'!$A:$AC,E$1,FALSE)</f>
        <v>#N/A</v>
      </c>
      <c r="F10" s="44" t="e">
        <f>VLOOKUP($A10,'Diplomabestand individueel'!$A:$AC,F$1,FALSE)</f>
        <v>#N/A</v>
      </c>
      <c r="G10" s="41" t="e">
        <f t="shared" si="0"/>
        <v>#N/A</v>
      </c>
      <c r="H10" s="82" t="e">
        <f>VLOOKUP($A10,'Diplomabestand individueel'!$A:$AC,H$1,FALSE)</f>
        <v>#N/A</v>
      </c>
      <c r="I10" s="82" t="e">
        <f>VLOOKUP($A10,'Diplomabestand individueel'!$A:$AC,I$1,FALSE)</f>
        <v>#N/A</v>
      </c>
      <c r="J10" s="83" t="e">
        <f>VLOOKUP($A10,'Diplomabestand individueel'!$A:$AC,J$1,FALSE)</f>
        <v>#N/A</v>
      </c>
      <c r="K10" s="82" t="e">
        <f>VLOOKUP($A10,'Diplomabestand individueel'!$A:$AC,K$1,FALSE)</f>
        <v>#N/A</v>
      </c>
      <c r="L10" s="82" t="e">
        <f>VLOOKUP($A10,'Diplomabestand individueel'!$A:$AC,L$1,FALSE)</f>
        <v>#N/A</v>
      </c>
      <c r="M10" s="41" t="e">
        <f t="shared" si="1"/>
        <v>#N/A</v>
      </c>
      <c r="N10" s="82" t="e">
        <f>VLOOKUP($A10,'Diplomabestand individueel'!$A:$AC,N$1,FALSE)</f>
        <v>#N/A</v>
      </c>
      <c r="O10" s="82" t="e">
        <f>VLOOKUP($A10,'Diplomabestand individueel'!$A:$AC,O$1,FALSE)</f>
        <v>#N/A</v>
      </c>
      <c r="P10" s="82" t="e">
        <f>VLOOKUP($A10,'Diplomabestand individueel'!$A:$AC,P$1,FALSE)</f>
        <v>#N/A</v>
      </c>
      <c r="Q10" s="82" t="e">
        <f>VLOOKUP($A10,'Diplomabestand individueel'!$A:$AC,Q$1,FALSE)</f>
        <v>#N/A</v>
      </c>
      <c r="R10" s="41" t="e">
        <f t="shared" si="2"/>
        <v>#N/A</v>
      </c>
      <c r="S10" s="82" t="e">
        <f>VLOOKUP($A10,'Diplomabestand individueel'!$A:$AC,S$1,FALSE)</f>
        <v>#N/A</v>
      </c>
      <c r="T10" s="82" t="e">
        <f>VLOOKUP($A10,'Diplomabestand individueel'!$A:$AC,T$1,FALSE)</f>
        <v>#N/A</v>
      </c>
      <c r="U10" s="82" t="e">
        <f>VLOOKUP($A10,'Diplomabestand individueel'!$A:$AC,U$1,FALSE)</f>
        <v>#N/A</v>
      </c>
      <c r="V10" s="82" t="e">
        <f>VLOOKUP($A10,'Diplomabestand individueel'!$A:$AC,V$1,FALSE)</f>
        <v>#N/A</v>
      </c>
      <c r="W10" s="41" t="e">
        <f t="shared" si="3"/>
        <v>#N/A</v>
      </c>
      <c r="X10" s="82" t="e">
        <f>VLOOKUP($A10,'Diplomabestand individueel'!$A:$AC,X$1,FALSE)</f>
        <v>#N/A</v>
      </c>
      <c r="Y10" s="82" t="e">
        <f>VLOOKUP($A10,'Diplomabestand individueel'!$A:$AC,Y$1,FALSE)</f>
        <v>#N/A</v>
      </c>
      <c r="Z10" s="82" t="e">
        <f>VLOOKUP($A10,'Diplomabestand individueel'!$A:$AC,Z$1,FALSE)</f>
        <v>#N/A</v>
      </c>
      <c r="AA10" s="82" t="e">
        <f>VLOOKUP($A10,'Diplomabestand individueel'!$A:$AC,AA$1,FALSE)</f>
        <v>#N/A</v>
      </c>
      <c r="AB10" s="41" t="e">
        <f t="shared" si="4"/>
        <v>#N/A</v>
      </c>
    </row>
    <row r="11" spans="1:28" x14ac:dyDescent="0.3">
      <c r="A11">
        <v>508</v>
      </c>
      <c r="B11" t="str">
        <f>VLOOKUP($A11,'Diplomabestand individueel'!$A:$AC,B$1,FALSE)</f>
        <v>W1-B1</v>
      </c>
      <c r="C11" t="str">
        <f>VLOOKUP($A11,'Diplomabestand individueel'!$A:$AC,C$1,FALSE)</f>
        <v>Lizzy Wildschut</v>
      </c>
      <c r="D11" t="str">
        <f>VLOOKUP($A11,'Diplomabestand individueel'!$A:$AC,D$1,FALSE)</f>
        <v>MB 4 Pup 2</v>
      </c>
      <c r="E11" t="str">
        <f>VLOOKUP($A11,'Diplomabestand individueel'!$A:$AC,E$1,FALSE)</f>
        <v>Turncademy</v>
      </c>
      <c r="F11" s="44">
        <f>VLOOKUP($A11,'Diplomabestand individueel'!$A:$AC,F$1,FALSE)</f>
        <v>29.4</v>
      </c>
      <c r="G11" s="41" t="e">
        <f t="shared" si="0"/>
        <v>#N/A</v>
      </c>
      <c r="H11" s="82">
        <f>VLOOKUP($A11,'Diplomabestand individueel'!$A:$AC,H$1,FALSE)</f>
        <v>0</v>
      </c>
      <c r="I11" s="82">
        <f>VLOOKUP($A11,'Diplomabestand individueel'!$A:$AC,I$1,FALSE)</f>
        <v>0</v>
      </c>
      <c r="J11" s="83">
        <f>VLOOKUP($A11,'Diplomabestand individueel'!$A:$AC,J$1,FALSE)</f>
        <v>0</v>
      </c>
      <c r="K11" s="82">
        <f>VLOOKUP($A11,'Diplomabestand individueel'!$A:$AC,K$1,FALSE)</f>
        <v>0</v>
      </c>
      <c r="L11" s="82">
        <f>VLOOKUP($A11,'Diplomabestand individueel'!$A:$AC,L$1,FALSE)</f>
        <v>0</v>
      </c>
      <c r="M11" s="41" t="e">
        <f t="shared" si="1"/>
        <v>#N/A</v>
      </c>
      <c r="N11" s="82">
        <f>VLOOKUP($A11,'Diplomabestand individueel'!$A:$AC,N$1,FALSE)</f>
        <v>4</v>
      </c>
      <c r="O11" s="82">
        <f>VLOOKUP($A11,'Diplomabestand individueel'!$A:$AC,O$1,FALSE)</f>
        <v>8.5</v>
      </c>
      <c r="P11" s="82">
        <f>VLOOKUP($A11,'Diplomabestand individueel'!$A:$AC,P$1,FALSE)</f>
        <v>0</v>
      </c>
      <c r="Q11" s="82">
        <f>VLOOKUP($A11,'Diplomabestand individueel'!$A:$AC,Q$1,FALSE)</f>
        <v>12.5</v>
      </c>
      <c r="R11" s="41" t="e">
        <f t="shared" si="2"/>
        <v>#N/A</v>
      </c>
      <c r="S11" s="82">
        <f>VLOOKUP($A11,'Diplomabestand individueel'!$A:$AC,S$1,FALSE)</f>
        <v>2.9</v>
      </c>
      <c r="T11" s="82">
        <f>VLOOKUP($A11,'Diplomabestand individueel'!$A:$AC,T$1,FALSE)</f>
        <v>7.45</v>
      </c>
      <c r="U11" s="82">
        <f>VLOOKUP($A11,'Diplomabestand individueel'!$A:$AC,U$1,FALSE)</f>
        <v>0</v>
      </c>
      <c r="V11" s="82">
        <f>VLOOKUP($A11,'Diplomabestand individueel'!$A:$AC,V$1,FALSE)</f>
        <v>10.35</v>
      </c>
      <c r="W11" s="41" t="e">
        <f t="shared" si="3"/>
        <v>#N/A</v>
      </c>
      <c r="X11" s="82">
        <f>VLOOKUP($A11,'Diplomabestand individueel'!$A:$AC,X$1,FALSE)</f>
        <v>1.6</v>
      </c>
      <c r="Y11" s="82">
        <f>VLOOKUP($A11,'Diplomabestand individueel'!$A:$AC,Y$1,FALSE)</f>
        <v>8.9499999999999993</v>
      </c>
      <c r="Z11" s="82">
        <f>VLOOKUP($A11,'Diplomabestand individueel'!$A:$AC,Z$1,FALSE)</f>
        <v>4</v>
      </c>
      <c r="AA11" s="82">
        <f>VLOOKUP($A11,'Diplomabestand individueel'!$A:$AC,AA$1,FALSE)</f>
        <v>6.55</v>
      </c>
      <c r="AB11" s="41" t="e">
        <f t="shared" si="4"/>
        <v>#N/A</v>
      </c>
    </row>
    <row r="12" spans="1:28" x14ac:dyDescent="0.3">
      <c r="A12">
        <v>417</v>
      </c>
      <c r="B12" t="e">
        <f>VLOOKUP($A12,'Diplomabestand individueel'!$A:$AC,B$1,FALSE)</f>
        <v>#N/A</v>
      </c>
      <c r="C12" t="e">
        <f>VLOOKUP($A12,'Diplomabestand individueel'!$A:$AC,C$1,FALSE)</f>
        <v>#N/A</v>
      </c>
      <c r="D12" t="e">
        <f>VLOOKUP($A12,'Diplomabestand individueel'!$A:$AC,D$1,FALSE)</f>
        <v>#N/A</v>
      </c>
      <c r="E12" t="e">
        <f>VLOOKUP($A12,'Diplomabestand individueel'!$A:$AC,E$1,FALSE)</f>
        <v>#N/A</v>
      </c>
      <c r="F12" s="44" t="e">
        <f>VLOOKUP($A12,'Diplomabestand individueel'!$A:$AC,F$1,FALSE)</f>
        <v>#N/A</v>
      </c>
      <c r="G12" s="41" t="e">
        <f t="shared" si="0"/>
        <v>#N/A</v>
      </c>
      <c r="H12" s="82" t="e">
        <f>VLOOKUP($A12,'Diplomabestand individueel'!$A:$AC,H$1,FALSE)</f>
        <v>#N/A</v>
      </c>
      <c r="I12" s="82" t="e">
        <f>VLOOKUP($A12,'Diplomabestand individueel'!$A:$AC,I$1,FALSE)</f>
        <v>#N/A</v>
      </c>
      <c r="J12" s="83" t="e">
        <f>VLOOKUP($A12,'Diplomabestand individueel'!$A:$AC,J$1,FALSE)</f>
        <v>#N/A</v>
      </c>
      <c r="K12" s="82" t="e">
        <f>VLOOKUP($A12,'Diplomabestand individueel'!$A:$AC,K$1,FALSE)</f>
        <v>#N/A</v>
      </c>
      <c r="L12" s="82" t="e">
        <f>VLOOKUP($A12,'Diplomabestand individueel'!$A:$AC,L$1,FALSE)</f>
        <v>#N/A</v>
      </c>
      <c r="M12" s="41" t="e">
        <f t="shared" si="1"/>
        <v>#N/A</v>
      </c>
      <c r="N12" s="82" t="e">
        <f>VLOOKUP($A12,'Diplomabestand individueel'!$A:$AC,N$1,FALSE)</f>
        <v>#N/A</v>
      </c>
      <c r="O12" s="82" t="e">
        <f>VLOOKUP($A12,'Diplomabestand individueel'!$A:$AC,O$1,FALSE)</f>
        <v>#N/A</v>
      </c>
      <c r="P12" s="82" t="e">
        <f>VLOOKUP($A12,'Diplomabestand individueel'!$A:$AC,P$1,FALSE)</f>
        <v>#N/A</v>
      </c>
      <c r="Q12" s="82" t="e">
        <f>VLOOKUP($A12,'Diplomabestand individueel'!$A:$AC,Q$1,FALSE)</f>
        <v>#N/A</v>
      </c>
      <c r="R12" s="41" t="e">
        <f t="shared" si="2"/>
        <v>#N/A</v>
      </c>
      <c r="S12" s="82" t="e">
        <f>VLOOKUP($A12,'Diplomabestand individueel'!$A:$AC,S$1,FALSE)</f>
        <v>#N/A</v>
      </c>
      <c r="T12" s="82" t="e">
        <f>VLOOKUP($A12,'Diplomabestand individueel'!$A:$AC,T$1,FALSE)</f>
        <v>#N/A</v>
      </c>
      <c r="U12" s="82" t="e">
        <f>VLOOKUP($A12,'Diplomabestand individueel'!$A:$AC,U$1,FALSE)</f>
        <v>#N/A</v>
      </c>
      <c r="V12" s="82" t="e">
        <f>VLOOKUP($A12,'Diplomabestand individueel'!$A:$AC,V$1,FALSE)</f>
        <v>#N/A</v>
      </c>
      <c r="W12" s="41" t="e">
        <f t="shared" si="3"/>
        <v>#N/A</v>
      </c>
      <c r="X12" s="82" t="e">
        <f>VLOOKUP($A12,'Diplomabestand individueel'!$A:$AC,X$1,FALSE)</f>
        <v>#N/A</v>
      </c>
      <c r="Y12" s="82" t="e">
        <f>VLOOKUP($A12,'Diplomabestand individueel'!$A:$AC,Y$1,FALSE)</f>
        <v>#N/A</v>
      </c>
      <c r="Z12" s="82" t="e">
        <f>VLOOKUP($A12,'Diplomabestand individueel'!$A:$AC,Z$1,FALSE)</f>
        <v>#N/A</v>
      </c>
      <c r="AA12" s="82" t="e">
        <f>VLOOKUP($A12,'Diplomabestand individueel'!$A:$AC,AA$1,FALSE)</f>
        <v>#N/A</v>
      </c>
      <c r="AB12" s="41" t="e">
        <f t="shared" si="4"/>
        <v>#N/A</v>
      </c>
    </row>
    <row r="13" spans="1:28" x14ac:dyDescent="0.3">
      <c r="A13">
        <v>402</v>
      </c>
      <c r="B13" t="str">
        <f>VLOOKUP($A13,'Diplomabestand individueel'!$A:$AC,B$1,FALSE)</f>
        <v>W1-B1</v>
      </c>
      <c r="C13" t="str">
        <f>VLOOKUP($A13,'Diplomabestand individueel'!$A:$AC,C$1,FALSE)</f>
        <v>Lara Snoek</v>
      </c>
      <c r="D13" t="str">
        <f>VLOOKUP($A13,'Diplomabestand individueel'!$A:$AC,D$1,FALSE)</f>
        <v>MB 4 Pup 3</v>
      </c>
      <c r="E13" t="str">
        <f>VLOOKUP($A13,'Diplomabestand individueel'!$A:$AC,E$1,FALSE)</f>
        <v>Sint Mauritius</v>
      </c>
      <c r="F13" s="44">
        <f>VLOOKUP($A13,'Diplomabestand individueel'!$A:$AC,F$1,FALSE)</f>
        <v>43.9</v>
      </c>
      <c r="G13" s="41" t="e">
        <f t="shared" si="0"/>
        <v>#N/A</v>
      </c>
      <c r="H13" s="82">
        <f>VLOOKUP($A13,'Diplomabestand individueel'!$A:$AC,H$1,FALSE)</f>
        <v>3.5</v>
      </c>
      <c r="I13" s="82">
        <f>VLOOKUP($A13,'Diplomabestand individueel'!$A:$AC,I$1,FALSE)</f>
        <v>8.9499999999999993</v>
      </c>
      <c r="J13" s="83">
        <f>VLOOKUP($A13,'Diplomabestand individueel'!$A:$AC,J$1,FALSE)</f>
        <v>0</v>
      </c>
      <c r="K13" s="82">
        <f>VLOOKUP($A13,'Diplomabestand individueel'!$A:$AC,K$1,FALSE)</f>
        <v>0</v>
      </c>
      <c r="L13" s="82">
        <f>VLOOKUP($A13,'Diplomabestand individueel'!$A:$AC,L$1,FALSE)</f>
        <v>12.45</v>
      </c>
      <c r="M13" s="41" t="e">
        <f t="shared" si="1"/>
        <v>#N/A</v>
      </c>
      <c r="N13" s="82">
        <f>VLOOKUP($A13,'Diplomabestand individueel'!$A:$AC,N$1,FALSE)</f>
        <v>2.4</v>
      </c>
      <c r="O13" s="82">
        <f>VLOOKUP($A13,'Diplomabestand individueel'!$A:$AC,O$1,FALSE)</f>
        <v>8.75</v>
      </c>
      <c r="P13" s="82">
        <f>VLOOKUP($A13,'Diplomabestand individueel'!$A:$AC,P$1,FALSE)</f>
        <v>0</v>
      </c>
      <c r="Q13" s="82">
        <f>VLOOKUP($A13,'Diplomabestand individueel'!$A:$AC,Q$1,FALSE)</f>
        <v>11.15</v>
      </c>
      <c r="R13" s="41" t="e">
        <f t="shared" si="2"/>
        <v>#N/A</v>
      </c>
      <c r="S13" s="82">
        <f>VLOOKUP($A13,'Diplomabestand individueel'!$A:$AC,S$1,FALSE)</f>
        <v>3.9</v>
      </c>
      <c r="T13" s="82">
        <f>VLOOKUP($A13,'Diplomabestand individueel'!$A:$AC,T$1,FALSE)</f>
        <v>5.95</v>
      </c>
      <c r="U13" s="82">
        <f>VLOOKUP($A13,'Diplomabestand individueel'!$A:$AC,U$1,FALSE)</f>
        <v>0</v>
      </c>
      <c r="V13" s="82">
        <f>VLOOKUP($A13,'Diplomabestand individueel'!$A:$AC,V$1,FALSE)</f>
        <v>9.85</v>
      </c>
      <c r="W13" s="41" t="e">
        <f t="shared" si="3"/>
        <v>#N/A</v>
      </c>
      <c r="X13" s="82">
        <f>VLOOKUP($A13,'Diplomabestand individueel'!$A:$AC,X$1,FALSE)</f>
        <v>3.1</v>
      </c>
      <c r="Y13" s="82">
        <f>VLOOKUP($A13,'Diplomabestand individueel'!$A:$AC,Y$1,FALSE)</f>
        <v>7.35</v>
      </c>
      <c r="Z13" s="82">
        <f>VLOOKUP($A13,'Diplomabestand individueel'!$A:$AC,Z$1,FALSE)</f>
        <v>0</v>
      </c>
      <c r="AA13" s="82">
        <f>VLOOKUP($A13,'Diplomabestand individueel'!$A:$AC,AA$1,FALSE)</f>
        <v>10.45</v>
      </c>
      <c r="AB13" s="41" t="e">
        <f t="shared" si="4"/>
        <v>#N/A</v>
      </c>
    </row>
    <row r="14" spans="1:28" x14ac:dyDescent="0.3">
      <c r="A14">
        <v>513</v>
      </c>
      <c r="B14" t="str">
        <f>VLOOKUP($A14,'Diplomabestand individueel'!$A:$AC,B$1,FALSE)</f>
        <v>W1-B1</v>
      </c>
      <c r="C14" t="str">
        <f>VLOOKUP($A14,'Diplomabestand individueel'!$A:$AC,C$1,FALSE)</f>
        <v>Keanna Nduwayezu</v>
      </c>
      <c r="D14" t="str">
        <f>VLOOKUP($A14,'Diplomabestand individueel'!$A:$AC,D$1,FALSE)</f>
        <v>MB 4 Pup 2</v>
      </c>
      <c r="E14" t="str">
        <f>VLOOKUP($A14,'Diplomabestand individueel'!$A:$AC,E$1,FALSE)</f>
        <v>Turncentrum Waterland</v>
      </c>
      <c r="F14" s="44">
        <f>VLOOKUP($A14,'Diplomabestand individueel'!$A:$AC,F$1,FALSE)</f>
        <v>47.357999999999997</v>
      </c>
      <c r="G14" s="41" t="e">
        <f t="shared" si="0"/>
        <v>#N/A</v>
      </c>
      <c r="H14" s="82">
        <f>VLOOKUP($A14,'Diplomabestand individueel'!$A:$AC,H$1,FALSE)</f>
        <v>3.5</v>
      </c>
      <c r="I14" s="82">
        <f>VLOOKUP($A14,'Diplomabestand individueel'!$A:$AC,I$1,FALSE)</f>
        <v>8.4250000000000007</v>
      </c>
      <c r="J14" s="83">
        <f>VLOOKUP($A14,'Diplomabestand individueel'!$A:$AC,J$1,FALSE)</f>
        <v>0</v>
      </c>
      <c r="K14" s="82">
        <f>VLOOKUP($A14,'Diplomabestand individueel'!$A:$AC,K$1,FALSE)</f>
        <v>0.3</v>
      </c>
      <c r="L14" s="82">
        <f>VLOOKUP($A14,'Diplomabestand individueel'!$A:$AC,L$1,FALSE)</f>
        <v>12.225</v>
      </c>
      <c r="M14" s="41" t="e">
        <f t="shared" si="1"/>
        <v>#N/A</v>
      </c>
      <c r="N14" s="82">
        <f>VLOOKUP($A14,'Diplomabestand individueel'!$A:$AC,N$1,FALSE)</f>
        <v>2.2000000000000002</v>
      </c>
      <c r="O14" s="82">
        <f>VLOOKUP($A14,'Diplomabestand individueel'!$A:$AC,O$1,FALSE)</f>
        <v>8.3000000000000007</v>
      </c>
      <c r="P14" s="82">
        <f>VLOOKUP($A14,'Diplomabestand individueel'!$A:$AC,P$1,FALSE)</f>
        <v>0</v>
      </c>
      <c r="Q14" s="82">
        <f>VLOOKUP($A14,'Diplomabestand individueel'!$A:$AC,Q$1,FALSE)</f>
        <v>10.5</v>
      </c>
      <c r="R14" s="41" t="e">
        <f t="shared" si="2"/>
        <v>#N/A</v>
      </c>
      <c r="S14" s="82">
        <f>VLOOKUP($A14,'Diplomabestand individueel'!$A:$AC,S$1,FALSE)</f>
        <v>3.8</v>
      </c>
      <c r="T14" s="82">
        <f>VLOOKUP($A14,'Diplomabestand individueel'!$A:$AC,T$1,FALSE)</f>
        <v>7.9</v>
      </c>
      <c r="U14" s="82">
        <f>VLOOKUP($A14,'Diplomabestand individueel'!$A:$AC,U$1,FALSE)</f>
        <v>0</v>
      </c>
      <c r="V14" s="82">
        <f>VLOOKUP($A14,'Diplomabestand individueel'!$A:$AC,V$1,FALSE)</f>
        <v>11.7</v>
      </c>
      <c r="W14" s="41" t="e">
        <f t="shared" si="3"/>
        <v>#N/A</v>
      </c>
      <c r="X14" s="82">
        <f>VLOOKUP($A14,'Diplomabestand individueel'!$A:$AC,X$1,FALSE)</f>
        <v>4.4000000000000004</v>
      </c>
      <c r="Y14" s="82">
        <f>VLOOKUP($A14,'Diplomabestand individueel'!$A:$AC,Y$1,FALSE)</f>
        <v>8.5329999999999995</v>
      </c>
      <c r="Z14" s="82">
        <f>VLOOKUP($A14,'Diplomabestand individueel'!$A:$AC,Z$1,FALSE)</f>
        <v>0</v>
      </c>
      <c r="AA14" s="82">
        <f>VLOOKUP($A14,'Diplomabestand individueel'!$A:$AC,AA$1,FALSE)</f>
        <v>12.933</v>
      </c>
      <c r="AB14" s="41" t="e">
        <f t="shared" si="4"/>
        <v>#N/A</v>
      </c>
    </row>
    <row r="15" spans="1:28" x14ac:dyDescent="0.3">
      <c r="A15">
        <v>524</v>
      </c>
      <c r="B15" t="str">
        <f>VLOOKUP($A15,'Diplomabestand individueel'!$A:$AC,B$1,FALSE)</f>
        <v>W4-B1</v>
      </c>
      <c r="C15" t="str">
        <f>VLOOKUP($A15,'Diplomabestand individueel'!$A:$AC,C$1,FALSE)</f>
        <v>Stacey Hut</v>
      </c>
      <c r="D15" t="str">
        <f>VLOOKUP($A15,'Diplomabestand individueel'!$A:$AC,D$1,FALSE)</f>
        <v>MB 5 Pup 2</v>
      </c>
      <c r="E15" t="str">
        <f>VLOOKUP($A15,'Diplomabestand individueel'!$A:$AC,E$1,FALSE)</f>
        <v>DEV</v>
      </c>
      <c r="F15" s="44">
        <f>VLOOKUP($A15,'Diplomabestand individueel'!$A:$AC,F$1,FALSE)</f>
        <v>47.3</v>
      </c>
      <c r="G15" s="41" t="e">
        <f t="shared" si="0"/>
        <v>#N/A</v>
      </c>
      <c r="H15" s="82">
        <f>VLOOKUP($A15,'Diplomabestand individueel'!$A:$AC,H$1,FALSE)</f>
        <v>3.25</v>
      </c>
      <c r="I15" s="82">
        <f>VLOOKUP($A15,'Diplomabestand individueel'!$A:$AC,I$1,FALSE)</f>
        <v>8.35</v>
      </c>
      <c r="J15" s="83">
        <f>VLOOKUP($A15,'Diplomabestand individueel'!$A:$AC,J$1,FALSE)</f>
        <v>0</v>
      </c>
      <c r="K15" s="82">
        <f>VLOOKUP($A15,'Diplomabestand individueel'!$A:$AC,K$1,FALSE)</f>
        <v>0.3</v>
      </c>
      <c r="L15" s="82">
        <f>VLOOKUP($A15,'Diplomabestand individueel'!$A:$AC,L$1,FALSE)</f>
        <v>11.9</v>
      </c>
      <c r="M15" s="41" t="e">
        <f t="shared" si="1"/>
        <v>#N/A</v>
      </c>
      <c r="N15" s="82">
        <f>VLOOKUP($A15,'Diplomabestand individueel'!$A:$AC,N$1,FALSE)</f>
        <v>3.5</v>
      </c>
      <c r="O15" s="82">
        <f>VLOOKUP($A15,'Diplomabestand individueel'!$A:$AC,O$1,FALSE)</f>
        <v>8.15</v>
      </c>
      <c r="P15" s="82">
        <f>VLOOKUP($A15,'Diplomabestand individueel'!$A:$AC,P$1,FALSE)</f>
        <v>0</v>
      </c>
      <c r="Q15" s="82">
        <f>VLOOKUP($A15,'Diplomabestand individueel'!$A:$AC,Q$1,FALSE)</f>
        <v>11.65</v>
      </c>
      <c r="R15" s="41" t="e">
        <f t="shared" si="2"/>
        <v>#N/A</v>
      </c>
      <c r="S15" s="82">
        <f>VLOOKUP($A15,'Diplomabestand individueel'!$A:$AC,S$1,FALSE)</f>
        <v>3.7</v>
      </c>
      <c r="T15" s="82">
        <f>VLOOKUP($A15,'Diplomabestand individueel'!$A:$AC,T$1,FALSE)</f>
        <v>7.6</v>
      </c>
      <c r="U15" s="82">
        <f>VLOOKUP($A15,'Diplomabestand individueel'!$A:$AC,U$1,FALSE)</f>
        <v>0</v>
      </c>
      <c r="V15" s="82">
        <f>VLOOKUP($A15,'Diplomabestand individueel'!$A:$AC,V$1,FALSE)</f>
        <v>11.3</v>
      </c>
      <c r="W15" s="41" t="e">
        <f t="shared" si="3"/>
        <v>#N/A</v>
      </c>
      <c r="X15" s="82">
        <f>VLOOKUP($A15,'Diplomabestand individueel'!$A:$AC,X$1,FALSE)</f>
        <v>4.3</v>
      </c>
      <c r="Y15" s="82">
        <f>VLOOKUP($A15,'Diplomabestand individueel'!$A:$AC,Y$1,FALSE)</f>
        <v>8.15</v>
      </c>
      <c r="Z15" s="82">
        <f>VLOOKUP($A15,'Diplomabestand individueel'!$A:$AC,Z$1,FALSE)</f>
        <v>0</v>
      </c>
      <c r="AA15" s="82">
        <f>VLOOKUP($A15,'Diplomabestand individueel'!$A:$AC,AA$1,FALSE)</f>
        <v>12.45</v>
      </c>
      <c r="AB15" s="41" t="e">
        <f t="shared" si="4"/>
        <v>#N/A</v>
      </c>
    </row>
    <row r="16" spans="1:28" x14ac:dyDescent="0.3">
      <c r="A16">
        <v>515</v>
      </c>
      <c r="B16" t="e">
        <f>VLOOKUP($A16,'Diplomabestand individueel'!$A:$AC,B$1,FALSE)</f>
        <v>#N/A</v>
      </c>
      <c r="C16" t="e">
        <f>VLOOKUP($A16,'Diplomabestand individueel'!$A:$AC,C$1,FALSE)</f>
        <v>#N/A</v>
      </c>
      <c r="D16" t="e">
        <f>VLOOKUP($A16,'Diplomabestand individueel'!$A:$AC,D$1,FALSE)</f>
        <v>#N/A</v>
      </c>
      <c r="E16" t="e">
        <f>VLOOKUP($A16,'Diplomabestand individueel'!$A:$AC,E$1,FALSE)</f>
        <v>#N/A</v>
      </c>
      <c r="F16" s="44" t="e">
        <f>VLOOKUP($A16,'Diplomabestand individueel'!$A:$AC,F$1,FALSE)</f>
        <v>#N/A</v>
      </c>
      <c r="G16" s="41" t="e">
        <f t="shared" si="0"/>
        <v>#N/A</v>
      </c>
      <c r="H16" s="82" t="e">
        <f>VLOOKUP($A16,'Diplomabestand individueel'!$A:$AC,H$1,FALSE)</f>
        <v>#N/A</v>
      </c>
      <c r="I16" s="82" t="e">
        <f>VLOOKUP($A16,'Diplomabestand individueel'!$A:$AC,I$1,FALSE)</f>
        <v>#N/A</v>
      </c>
      <c r="J16" s="83" t="e">
        <f>VLOOKUP($A16,'Diplomabestand individueel'!$A:$AC,J$1,FALSE)</f>
        <v>#N/A</v>
      </c>
      <c r="K16" s="82" t="e">
        <f>VLOOKUP($A16,'Diplomabestand individueel'!$A:$AC,K$1,FALSE)</f>
        <v>#N/A</v>
      </c>
      <c r="L16" s="82" t="e">
        <f>VLOOKUP($A16,'Diplomabestand individueel'!$A:$AC,L$1,FALSE)</f>
        <v>#N/A</v>
      </c>
      <c r="M16" s="41" t="e">
        <f t="shared" si="1"/>
        <v>#N/A</v>
      </c>
      <c r="N16" s="82" t="e">
        <f>VLOOKUP($A16,'Diplomabestand individueel'!$A:$AC,N$1,FALSE)</f>
        <v>#N/A</v>
      </c>
      <c r="O16" s="82" t="e">
        <f>VLOOKUP($A16,'Diplomabestand individueel'!$A:$AC,O$1,FALSE)</f>
        <v>#N/A</v>
      </c>
      <c r="P16" s="82" t="e">
        <f>VLOOKUP($A16,'Diplomabestand individueel'!$A:$AC,P$1,FALSE)</f>
        <v>#N/A</v>
      </c>
      <c r="Q16" s="82" t="e">
        <f>VLOOKUP($A16,'Diplomabestand individueel'!$A:$AC,Q$1,FALSE)</f>
        <v>#N/A</v>
      </c>
      <c r="R16" s="41" t="e">
        <f t="shared" si="2"/>
        <v>#N/A</v>
      </c>
      <c r="S16" s="82" t="e">
        <f>VLOOKUP($A16,'Diplomabestand individueel'!$A:$AC,S$1,FALSE)</f>
        <v>#N/A</v>
      </c>
      <c r="T16" s="82" t="e">
        <f>VLOOKUP($A16,'Diplomabestand individueel'!$A:$AC,T$1,FALSE)</f>
        <v>#N/A</v>
      </c>
      <c r="U16" s="82" t="e">
        <f>VLOOKUP($A16,'Diplomabestand individueel'!$A:$AC,U$1,FALSE)</f>
        <v>#N/A</v>
      </c>
      <c r="V16" s="82" t="e">
        <f>VLOOKUP($A16,'Diplomabestand individueel'!$A:$AC,V$1,FALSE)</f>
        <v>#N/A</v>
      </c>
      <c r="W16" s="41" t="e">
        <f t="shared" si="3"/>
        <v>#N/A</v>
      </c>
      <c r="X16" s="82" t="e">
        <f>VLOOKUP($A16,'Diplomabestand individueel'!$A:$AC,X$1,FALSE)</f>
        <v>#N/A</v>
      </c>
      <c r="Y16" s="82" t="e">
        <f>VLOOKUP($A16,'Diplomabestand individueel'!$A:$AC,Y$1,FALSE)</f>
        <v>#N/A</v>
      </c>
      <c r="Z16" s="82" t="e">
        <f>VLOOKUP($A16,'Diplomabestand individueel'!$A:$AC,Z$1,FALSE)</f>
        <v>#N/A</v>
      </c>
      <c r="AA16" s="82" t="e">
        <f>VLOOKUP($A16,'Diplomabestand individueel'!$A:$AC,AA$1,FALSE)</f>
        <v>#N/A</v>
      </c>
      <c r="AB16" s="41" t="e">
        <f t="shared" si="4"/>
        <v>#N/A</v>
      </c>
    </row>
    <row r="17" spans="1:28" x14ac:dyDescent="0.3">
      <c r="A17">
        <v>416</v>
      </c>
      <c r="B17" t="e">
        <f>VLOOKUP($A17,'Diplomabestand individueel'!$A:$AC,B$1,FALSE)</f>
        <v>#N/A</v>
      </c>
      <c r="C17" t="e">
        <f>VLOOKUP($A17,'Diplomabestand individueel'!$A:$AC,C$1,FALSE)</f>
        <v>#N/A</v>
      </c>
      <c r="D17" t="e">
        <f>VLOOKUP($A17,'Diplomabestand individueel'!$A:$AC,D$1,FALSE)</f>
        <v>#N/A</v>
      </c>
      <c r="E17" t="e">
        <f>VLOOKUP($A17,'Diplomabestand individueel'!$A:$AC,E$1,FALSE)</f>
        <v>#N/A</v>
      </c>
      <c r="F17" s="44" t="e">
        <f>VLOOKUP($A17,'Diplomabestand individueel'!$A:$AC,F$1,FALSE)</f>
        <v>#N/A</v>
      </c>
      <c r="G17" s="41" t="e">
        <f t="shared" si="0"/>
        <v>#N/A</v>
      </c>
      <c r="H17" s="82" t="e">
        <f>VLOOKUP($A17,'Diplomabestand individueel'!$A:$AC,H$1,FALSE)</f>
        <v>#N/A</v>
      </c>
      <c r="I17" s="82" t="e">
        <f>VLOOKUP($A17,'Diplomabestand individueel'!$A:$AC,I$1,FALSE)</f>
        <v>#N/A</v>
      </c>
      <c r="J17" s="83" t="e">
        <f>VLOOKUP($A17,'Diplomabestand individueel'!$A:$AC,J$1,FALSE)</f>
        <v>#N/A</v>
      </c>
      <c r="K17" s="82" t="e">
        <f>VLOOKUP($A17,'Diplomabestand individueel'!$A:$AC,K$1,FALSE)</f>
        <v>#N/A</v>
      </c>
      <c r="L17" s="82" t="e">
        <f>VLOOKUP($A17,'Diplomabestand individueel'!$A:$AC,L$1,FALSE)</f>
        <v>#N/A</v>
      </c>
      <c r="M17" s="41" t="e">
        <f t="shared" si="1"/>
        <v>#N/A</v>
      </c>
      <c r="N17" s="82" t="e">
        <f>VLOOKUP($A17,'Diplomabestand individueel'!$A:$AC,N$1,FALSE)</f>
        <v>#N/A</v>
      </c>
      <c r="O17" s="82" t="e">
        <f>VLOOKUP($A17,'Diplomabestand individueel'!$A:$AC,O$1,FALSE)</f>
        <v>#N/A</v>
      </c>
      <c r="P17" s="82" t="e">
        <f>VLOOKUP($A17,'Diplomabestand individueel'!$A:$AC,P$1,FALSE)</f>
        <v>#N/A</v>
      </c>
      <c r="Q17" s="82" t="e">
        <f>VLOOKUP($A17,'Diplomabestand individueel'!$A:$AC,Q$1,FALSE)</f>
        <v>#N/A</v>
      </c>
      <c r="R17" s="41" t="e">
        <f t="shared" si="2"/>
        <v>#N/A</v>
      </c>
      <c r="S17" s="82" t="e">
        <f>VLOOKUP($A17,'Diplomabestand individueel'!$A:$AC,S$1,FALSE)</f>
        <v>#N/A</v>
      </c>
      <c r="T17" s="82" t="e">
        <f>VLOOKUP($A17,'Diplomabestand individueel'!$A:$AC,T$1,FALSE)</f>
        <v>#N/A</v>
      </c>
      <c r="U17" s="82" t="e">
        <f>VLOOKUP($A17,'Diplomabestand individueel'!$A:$AC,U$1,FALSE)</f>
        <v>#N/A</v>
      </c>
      <c r="V17" s="82" t="e">
        <f>VLOOKUP($A17,'Diplomabestand individueel'!$A:$AC,V$1,FALSE)</f>
        <v>#N/A</v>
      </c>
      <c r="W17" s="41" t="e">
        <f t="shared" si="3"/>
        <v>#N/A</v>
      </c>
      <c r="X17" s="82" t="e">
        <f>VLOOKUP($A17,'Diplomabestand individueel'!$A:$AC,X$1,FALSE)</f>
        <v>#N/A</v>
      </c>
      <c r="Y17" s="82" t="e">
        <f>VLOOKUP($A17,'Diplomabestand individueel'!$A:$AC,Y$1,FALSE)</f>
        <v>#N/A</v>
      </c>
      <c r="Z17" s="82" t="e">
        <f>VLOOKUP($A17,'Diplomabestand individueel'!$A:$AC,Z$1,FALSE)</f>
        <v>#N/A</v>
      </c>
      <c r="AA17" s="82" t="e">
        <f>VLOOKUP($A17,'Diplomabestand individueel'!$A:$AC,AA$1,FALSE)</f>
        <v>#N/A</v>
      </c>
      <c r="AB17" s="41" t="e">
        <f t="shared" si="4"/>
        <v>#N/A</v>
      </c>
    </row>
    <row r="18" spans="1:28" x14ac:dyDescent="0.3">
      <c r="A18">
        <v>510</v>
      </c>
      <c r="B18" t="str">
        <f>VLOOKUP($A18,'Diplomabestand individueel'!$A:$AC,B$1,FALSE)</f>
        <v>W1-B1</v>
      </c>
      <c r="C18" t="str">
        <f>VLOOKUP($A18,'Diplomabestand individueel'!$A:$AC,C$1,FALSE)</f>
        <v>Marley Brunt</v>
      </c>
      <c r="D18" t="str">
        <f>VLOOKUP($A18,'Diplomabestand individueel'!$A:$AC,D$1,FALSE)</f>
        <v>MB 4 Pup 2</v>
      </c>
      <c r="E18" t="str">
        <f>VLOOKUP($A18,'Diplomabestand individueel'!$A:$AC,E$1,FALSE)</f>
        <v>Turncentrum Waterland</v>
      </c>
      <c r="F18" s="44">
        <f>VLOOKUP($A18,'Diplomabestand individueel'!$A:$AC,F$1,FALSE)</f>
        <v>40.674999999999997</v>
      </c>
      <c r="G18" s="41" t="e">
        <f t="shared" si="0"/>
        <v>#N/A</v>
      </c>
      <c r="H18" s="82">
        <f>VLOOKUP($A18,'Diplomabestand individueel'!$A:$AC,H$1,FALSE)</f>
        <v>3.25</v>
      </c>
      <c r="I18" s="82">
        <f>VLOOKUP($A18,'Diplomabestand individueel'!$A:$AC,I$1,FALSE)</f>
        <v>7.875</v>
      </c>
      <c r="J18" s="83">
        <f>VLOOKUP($A18,'Diplomabestand individueel'!$A:$AC,J$1,FALSE)</f>
        <v>0</v>
      </c>
      <c r="K18" s="82">
        <f>VLOOKUP($A18,'Diplomabestand individueel'!$A:$AC,K$1,FALSE)</f>
        <v>0.3</v>
      </c>
      <c r="L18" s="82">
        <f>VLOOKUP($A18,'Diplomabestand individueel'!$A:$AC,L$1,FALSE)</f>
        <v>11.425000000000001</v>
      </c>
      <c r="M18" s="41" t="e">
        <f t="shared" si="1"/>
        <v>#N/A</v>
      </c>
      <c r="N18" s="82">
        <f>VLOOKUP($A18,'Diplomabestand individueel'!$A:$AC,N$1,FALSE)</f>
        <v>2.1</v>
      </c>
      <c r="O18" s="82">
        <f>VLOOKUP($A18,'Diplomabestand individueel'!$A:$AC,O$1,FALSE)</f>
        <v>7.85</v>
      </c>
      <c r="P18" s="82">
        <f>VLOOKUP($A18,'Diplomabestand individueel'!$A:$AC,P$1,FALSE)</f>
        <v>0</v>
      </c>
      <c r="Q18" s="82">
        <f>VLOOKUP($A18,'Diplomabestand individueel'!$A:$AC,Q$1,FALSE)</f>
        <v>9.9499999999999993</v>
      </c>
      <c r="R18" s="41" t="e">
        <f t="shared" si="2"/>
        <v>#N/A</v>
      </c>
      <c r="S18" s="82">
        <f>VLOOKUP($A18,'Diplomabestand individueel'!$A:$AC,S$1,FALSE)</f>
        <v>1.9</v>
      </c>
      <c r="T18" s="82">
        <f>VLOOKUP($A18,'Diplomabestand individueel'!$A:$AC,T$1,FALSE)</f>
        <v>5.65</v>
      </c>
      <c r="U18" s="82">
        <f>VLOOKUP($A18,'Diplomabestand individueel'!$A:$AC,U$1,FALSE)</f>
        <v>0</v>
      </c>
      <c r="V18" s="82">
        <f>VLOOKUP($A18,'Diplomabestand individueel'!$A:$AC,V$1,FALSE)</f>
        <v>7.55</v>
      </c>
      <c r="W18" s="41" t="e">
        <f t="shared" si="3"/>
        <v>#N/A</v>
      </c>
      <c r="X18" s="82">
        <f>VLOOKUP($A18,'Diplomabestand individueel'!$A:$AC,X$1,FALSE)</f>
        <v>4.0999999999999996</v>
      </c>
      <c r="Y18" s="82">
        <f>VLOOKUP($A18,'Diplomabestand individueel'!$A:$AC,Y$1,FALSE)</f>
        <v>7.65</v>
      </c>
      <c r="Z18" s="82">
        <f>VLOOKUP($A18,'Diplomabestand individueel'!$A:$AC,Z$1,FALSE)</f>
        <v>0</v>
      </c>
      <c r="AA18" s="82">
        <f>VLOOKUP($A18,'Diplomabestand individueel'!$A:$AC,AA$1,FALSE)</f>
        <v>11.75</v>
      </c>
      <c r="AB18" s="41" t="e">
        <f t="shared" si="4"/>
        <v>#N/A</v>
      </c>
    </row>
    <row r="19" spans="1:28" x14ac:dyDescent="0.3">
      <c r="A19">
        <v>403</v>
      </c>
      <c r="B19" t="str">
        <f>VLOOKUP($A19,'Diplomabestand individueel'!$A:$AC,B$1,FALSE)</f>
        <v>W1-B1</v>
      </c>
      <c r="C19" t="str">
        <f>VLOOKUP($A19,'Diplomabestand individueel'!$A:$AC,C$1,FALSE)</f>
        <v>Maud Everaars</v>
      </c>
      <c r="D19" t="str">
        <f>VLOOKUP($A19,'Diplomabestand individueel'!$A:$AC,D$1,FALSE)</f>
        <v>MB 4 Pup 3</v>
      </c>
      <c r="E19" t="str">
        <f>VLOOKUP($A19,'Diplomabestand individueel'!$A:$AC,E$1,FALSE)</f>
        <v>Sint Mauritius</v>
      </c>
      <c r="F19" s="44">
        <f>VLOOKUP($A19,'Diplomabestand individueel'!$A:$AC,F$1,FALSE)</f>
        <v>43.024999999999999</v>
      </c>
      <c r="G19" s="41" t="e">
        <f t="shared" si="0"/>
        <v>#N/A</v>
      </c>
      <c r="H19" s="82">
        <f>VLOOKUP($A19,'Diplomabestand individueel'!$A:$AC,H$1,FALSE)</f>
        <v>3.25</v>
      </c>
      <c r="I19" s="82">
        <f>VLOOKUP($A19,'Diplomabestand individueel'!$A:$AC,I$1,FALSE)</f>
        <v>8.3249999999999993</v>
      </c>
      <c r="J19" s="83">
        <f>VLOOKUP($A19,'Diplomabestand individueel'!$A:$AC,J$1,FALSE)</f>
        <v>0</v>
      </c>
      <c r="K19" s="82">
        <f>VLOOKUP($A19,'Diplomabestand individueel'!$A:$AC,K$1,FALSE)</f>
        <v>0.3</v>
      </c>
      <c r="L19" s="82">
        <f>VLOOKUP($A19,'Diplomabestand individueel'!$A:$AC,L$1,FALSE)</f>
        <v>11.875</v>
      </c>
      <c r="M19" s="41" t="e">
        <f t="shared" si="1"/>
        <v>#N/A</v>
      </c>
      <c r="N19" s="82">
        <f>VLOOKUP($A19,'Diplomabestand individueel'!$A:$AC,N$1,FALSE)</f>
        <v>2.4</v>
      </c>
      <c r="O19" s="82">
        <f>VLOOKUP($A19,'Diplomabestand individueel'!$A:$AC,O$1,FALSE)</f>
        <v>6.55</v>
      </c>
      <c r="P19" s="82">
        <f>VLOOKUP($A19,'Diplomabestand individueel'!$A:$AC,P$1,FALSE)</f>
        <v>0</v>
      </c>
      <c r="Q19" s="82">
        <f>VLOOKUP($A19,'Diplomabestand individueel'!$A:$AC,Q$1,FALSE)</f>
        <v>8.9499999999999993</v>
      </c>
      <c r="R19" s="41" t="e">
        <f t="shared" si="2"/>
        <v>#N/A</v>
      </c>
      <c r="S19" s="82">
        <f>VLOOKUP($A19,'Diplomabestand individueel'!$A:$AC,S$1,FALSE)</f>
        <v>3.3</v>
      </c>
      <c r="T19" s="82">
        <f>VLOOKUP($A19,'Diplomabestand individueel'!$A:$AC,T$1,FALSE)</f>
        <v>7.25</v>
      </c>
      <c r="U19" s="82">
        <f>VLOOKUP($A19,'Diplomabestand individueel'!$A:$AC,U$1,FALSE)</f>
        <v>0</v>
      </c>
      <c r="V19" s="82">
        <f>VLOOKUP($A19,'Diplomabestand individueel'!$A:$AC,V$1,FALSE)</f>
        <v>10.55</v>
      </c>
      <c r="W19" s="41" t="e">
        <f t="shared" si="3"/>
        <v>#N/A</v>
      </c>
      <c r="X19" s="82">
        <f>VLOOKUP($A19,'Diplomabestand individueel'!$A:$AC,X$1,FALSE)</f>
        <v>3.8</v>
      </c>
      <c r="Y19" s="82">
        <f>VLOOKUP($A19,'Diplomabestand individueel'!$A:$AC,Y$1,FALSE)</f>
        <v>7.85</v>
      </c>
      <c r="Z19" s="82">
        <f>VLOOKUP($A19,'Diplomabestand individueel'!$A:$AC,Z$1,FALSE)</f>
        <v>0</v>
      </c>
      <c r="AA19" s="82">
        <f>VLOOKUP($A19,'Diplomabestand individueel'!$A:$AC,AA$1,FALSE)</f>
        <v>11.65</v>
      </c>
      <c r="AB19" s="41" t="e">
        <f t="shared" si="4"/>
        <v>#N/A</v>
      </c>
    </row>
    <row r="20" spans="1:28" x14ac:dyDescent="0.3">
      <c r="A20">
        <v>602</v>
      </c>
      <c r="B20" t="str">
        <f>VLOOKUP($A20,'Diplomabestand individueel'!$A:$AC,B$1,FALSE)</f>
        <v>W1-B1</v>
      </c>
      <c r="C20" t="str">
        <f>VLOOKUP($A20,'Diplomabestand individueel'!$A:$AC,C$1,FALSE)</f>
        <v>Indy Moolhuizen</v>
      </c>
      <c r="D20" t="str">
        <f>VLOOKUP($A20,'Diplomabestand individueel'!$A:$AC,D$1,FALSE)</f>
        <v>MB 4 Pup 1</v>
      </c>
      <c r="E20" t="str">
        <f>VLOOKUP($A20,'Diplomabestand individueel'!$A:$AC,E$1,FALSE)</f>
        <v>Jahn</v>
      </c>
      <c r="F20" s="44">
        <f>VLOOKUP($A20,'Diplomabestand individueel'!$A:$AC,F$1,FALSE)</f>
        <v>42.55</v>
      </c>
      <c r="G20" s="41" t="e">
        <f t="shared" si="0"/>
        <v>#N/A</v>
      </c>
      <c r="H20" s="82">
        <f>VLOOKUP($A20,'Diplomabestand individueel'!$A:$AC,H$1,FALSE)</f>
        <v>3.25</v>
      </c>
      <c r="I20" s="82">
        <f>VLOOKUP($A20,'Diplomabestand individueel'!$A:$AC,I$1,FALSE)</f>
        <v>8.85</v>
      </c>
      <c r="J20" s="83">
        <f>VLOOKUP($A20,'Diplomabestand individueel'!$A:$AC,J$1,FALSE)</f>
        <v>0</v>
      </c>
      <c r="K20" s="82">
        <f>VLOOKUP($A20,'Diplomabestand individueel'!$A:$AC,K$1,FALSE)</f>
        <v>0.3</v>
      </c>
      <c r="L20" s="82">
        <f>VLOOKUP($A20,'Diplomabestand individueel'!$A:$AC,L$1,FALSE)</f>
        <v>12.4</v>
      </c>
      <c r="M20" s="41" t="e">
        <f t="shared" si="1"/>
        <v>#N/A</v>
      </c>
      <c r="N20" s="82">
        <f>VLOOKUP($A20,'Diplomabestand individueel'!$A:$AC,N$1,FALSE)</f>
        <v>3</v>
      </c>
      <c r="O20" s="82">
        <f>VLOOKUP($A20,'Diplomabestand individueel'!$A:$AC,O$1,FALSE)</f>
        <v>6.75</v>
      </c>
      <c r="P20" s="82">
        <f>VLOOKUP($A20,'Diplomabestand individueel'!$A:$AC,P$1,FALSE)</f>
        <v>0</v>
      </c>
      <c r="Q20" s="82">
        <f>VLOOKUP($A20,'Diplomabestand individueel'!$A:$AC,Q$1,FALSE)</f>
        <v>9.75</v>
      </c>
      <c r="R20" s="41" t="e">
        <f t="shared" si="2"/>
        <v>#N/A</v>
      </c>
      <c r="S20" s="82">
        <f>VLOOKUP($A20,'Diplomabestand individueel'!$A:$AC,S$1,FALSE)</f>
        <v>3.2</v>
      </c>
      <c r="T20" s="82">
        <f>VLOOKUP($A20,'Diplomabestand individueel'!$A:$AC,T$1,FALSE)</f>
        <v>6.9</v>
      </c>
      <c r="U20" s="82">
        <f>VLOOKUP($A20,'Diplomabestand individueel'!$A:$AC,U$1,FALSE)</f>
        <v>0</v>
      </c>
      <c r="V20" s="82">
        <f>VLOOKUP($A20,'Diplomabestand individueel'!$A:$AC,V$1,FALSE)</f>
        <v>10.1</v>
      </c>
      <c r="W20" s="41" t="e">
        <f t="shared" si="3"/>
        <v>#N/A</v>
      </c>
      <c r="X20" s="82">
        <f>VLOOKUP($A20,'Diplomabestand individueel'!$A:$AC,X$1,FALSE)</f>
        <v>3.4</v>
      </c>
      <c r="Y20" s="82">
        <f>VLOOKUP($A20,'Diplomabestand individueel'!$A:$AC,Y$1,FALSE)</f>
        <v>6.9</v>
      </c>
      <c r="Z20" s="82">
        <f>VLOOKUP($A20,'Diplomabestand individueel'!$A:$AC,Z$1,FALSE)</f>
        <v>0</v>
      </c>
      <c r="AA20" s="82">
        <f>VLOOKUP($A20,'Diplomabestand individueel'!$A:$AC,AA$1,FALSE)</f>
        <v>10.3</v>
      </c>
      <c r="AB20" s="41" t="e">
        <f t="shared" si="4"/>
        <v>#N/A</v>
      </c>
    </row>
    <row r="21" spans="1:28" x14ac:dyDescent="0.3">
      <c r="A21">
        <v>601</v>
      </c>
      <c r="B21" t="str">
        <f>VLOOKUP($A21,'Diplomabestand individueel'!$A:$AC,B$1,FALSE)</f>
        <v>W1-B1</v>
      </c>
      <c r="C21" t="str">
        <f>VLOOKUP($A21,'Diplomabestand individueel'!$A:$AC,C$1,FALSE)</f>
        <v>Scottie van den Berg</v>
      </c>
      <c r="D21" t="str">
        <f>VLOOKUP($A21,'Diplomabestand individueel'!$A:$AC,D$1,FALSE)</f>
        <v>MB 4 Pup 1</v>
      </c>
      <c r="E21" t="str">
        <f>VLOOKUP($A21,'Diplomabestand individueel'!$A:$AC,E$1,FALSE)</f>
        <v>Jahn</v>
      </c>
      <c r="F21" s="44">
        <f>VLOOKUP($A21,'Diplomabestand individueel'!$A:$AC,F$1,FALSE)</f>
        <v>45.25</v>
      </c>
      <c r="G21" s="41" t="e">
        <f t="shared" si="0"/>
        <v>#N/A</v>
      </c>
      <c r="H21" s="82">
        <f>VLOOKUP($A21,'Diplomabestand individueel'!$A:$AC,H$1,FALSE)</f>
        <v>3</v>
      </c>
      <c r="I21" s="82">
        <f>VLOOKUP($A21,'Diplomabestand individueel'!$A:$AC,I$1,FALSE)</f>
        <v>8.6</v>
      </c>
      <c r="J21" s="83">
        <f>VLOOKUP($A21,'Diplomabestand individueel'!$A:$AC,J$1,FALSE)</f>
        <v>0</v>
      </c>
      <c r="K21" s="82">
        <f>VLOOKUP($A21,'Diplomabestand individueel'!$A:$AC,K$1,FALSE)</f>
        <v>0.3</v>
      </c>
      <c r="L21" s="82">
        <f>VLOOKUP($A21,'Diplomabestand individueel'!$A:$AC,L$1,FALSE)</f>
        <v>11.9</v>
      </c>
      <c r="M21" s="41" t="e">
        <f t="shared" si="1"/>
        <v>#N/A</v>
      </c>
      <c r="N21" s="82">
        <f>VLOOKUP($A21,'Diplomabestand individueel'!$A:$AC,N$1,FALSE)</f>
        <v>2.4</v>
      </c>
      <c r="O21" s="82">
        <f>VLOOKUP($A21,'Diplomabestand individueel'!$A:$AC,O$1,FALSE)</f>
        <v>8.1999999999999993</v>
      </c>
      <c r="P21" s="82">
        <f>VLOOKUP($A21,'Diplomabestand individueel'!$A:$AC,P$1,FALSE)</f>
        <v>0</v>
      </c>
      <c r="Q21" s="82">
        <f>VLOOKUP($A21,'Diplomabestand individueel'!$A:$AC,Q$1,FALSE)</f>
        <v>10.6</v>
      </c>
      <c r="R21" s="41" t="e">
        <f t="shared" si="2"/>
        <v>#N/A</v>
      </c>
      <c r="S21" s="82">
        <f>VLOOKUP($A21,'Diplomabestand individueel'!$A:$AC,S$1,FALSE)</f>
        <v>3.9</v>
      </c>
      <c r="T21" s="82">
        <f>VLOOKUP($A21,'Diplomabestand individueel'!$A:$AC,T$1,FALSE)</f>
        <v>7</v>
      </c>
      <c r="U21" s="82">
        <f>VLOOKUP($A21,'Diplomabestand individueel'!$A:$AC,U$1,FALSE)</f>
        <v>0</v>
      </c>
      <c r="V21" s="82">
        <f>VLOOKUP($A21,'Diplomabestand individueel'!$A:$AC,V$1,FALSE)</f>
        <v>10.9</v>
      </c>
      <c r="W21" s="41" t="e">
        <f t="shared" si="3"/>
        <v>#N/A</v>
      </c>
      <c r="X21" s="82">
        <f>VLOOKUP($A21,'Diplomabestand individueel'!$A:$AC,X$1,FALSE)</f>
        <v>4.0999999999999996</v>
      </c>
      <c r="Y21" s="82">
        <f>VLOOKUP($A21,'Diplomabestand individueel'!$A:$AC,Y$1,FALSE)</f>
        <v>7.75</v>
      </c>
      <c r="Z21" s="82">
        <f>VLOOKUP($A21,'Diplomabestand individueel'!$A:$AC,Z$1,FALSE)</f>
        <v>0</v>
      </c>
      <c r="AA21" s="82">
        <f>VLOOKUP($A21,'Diplomabestand individueel'!$A:$AC,AA$1,FALSE)</f>
        <v>11.85</v>
      </c>
      <c r="AB21" s="41" t="e">
        <f t="shared" si="4"/>
        <v>#N/A</v>
      </c>
    </row>
    <row r="22" spans="1:28" x14ac:dyDescent="0.3">
      <c r="A22">
        <v>523</v>
      </c>
      <c r="B22" t="str">
        <f>VLOOKUP($A22,'Diplomabestand individueel'!$A:$AC,B$1,FALSE)</f>
        <v>W4-B1</v>
      </c>
      <c r="C22" t="str">
        <f>VLOOKUP($A22,'Diplomabestand individueel'!$A:$AC,C$1,FALSE)</f>
        <v>Saly Hermans</v>
      </c>
      <c r="D22" t="str">
        <f>VLOOKUP($A22,'Diplomabestand individueel'!$A:$AC,D$1,FALSE)</f>
        <v>MB 5 Pup 2</v>
      </c>
      <c r="E22" t="str">
        <f>VLOOKUP($A22,'Diplomabestand individueel'!$A:$AC,E$1,FALSE)</f>
        <v>DEV</v>
      </c>
      <c r="F22" s="44">
        <f>VLOOKUP($A22,'Diplomabestand individueel'!$A:$AC,F$1,FALSE)</f>
        <v>9.9499999999999993</v>
      </c>
      <c r="G22" s="41" t="e">
        <f t="shared" si="0"/>
        <v>#N/A</v>
      </c>
      <c r="H22" s="82">
        <f>VLOOKUP($A22,'Diplomabestand individueel'!$A:$AC,H$1,FALSE)</f>
        <v>0</v>
      </c>
      <c r="I22" s="82">
        <f>VLOOKUP($A22,'Diplomabestand individueel'!$A:$AC,I$1,FALSE)</f>
        <v>0</v>
      </c>
      <c r="J22" s="83">
        <f>VLOOKUP($A22,'Diplomabestand individueel'!$A:$AC,J$1,FALSE)</f>
        <v>0</v>
      </c>
      <c r="K22" s="82">
        <f>VLOOKUP($A22,'Diplomabestand individueel'!$A:$AC,K$1,FALSE)</f>
        <v>0</v>
      </c>
      <c r="L22" s="82">
        <f>VLOOKUP($A22,'Diplomabestand individueel'!$A:$AC,L$1,FALSE)</f>
        <v>0</v>
      </c>
      <c r="M22" s="41" t="e">
        <f t="shared" si="1"/>
        <v>#N/A</v>
      </c>
      <c r="N22" s="82">
        <f>VLOOKUP($A22,'Diplomabestand individueel'!$A:$AC,N$1,FALSE)</f>
        <v>3.5</v>
      </c>
      <c r="O22" s="82">
        <f>VLOOKUP($A22,'Diplomabestand individueel'!$A:$AC,O$1,FALSE)</f>
        <v>6.45</v>
      </c>
      <c r="P22" s="82">
        <f>VLOOKUP($A22,'Diplomabestand individueel'!$A:$AC,P$1,FALSE)</f>
        <v>0</v>
      </c>
      <c r="Q22" s="82">
        <f>VLOOKUP($A22,'Diplomabestand individueel'!$A:$AC,Q$1,FALSE)</f>
        <v>9.9499999999999993</v>
      </c>
      <c r="R22" s="41" t="e">
        <f t="shared" si="2"/>
        <v>#N/A</v>
      </c>
      <c r="S22" s="82">
        <f>VLOOKUP($A22,'Diplomabestand individueel'!$A:$AC,S$1,FALSE)</f>
        <v>0</v>
      </c>
      <c r="T22" s="82">
        <f>VLOOKUP($A22,'Diplomabestand individueel'!$A:$AC,T$1,FALSE)</f>
        <v>0</v>
      </c>
      <c r="U22" s="82">
        <f>VLOOKUP($A22,'Diplomabestand individueel'!$A:$AC,U$1,FALSE)</f>
        <v>0</v>
      </c>
      <c r="V22" s="82">
        <f>VLOOKUP($A22,'Diplomabestand individueel'!$A:$AC,V$1,FALSE)</f>
        <v>0</v>
      </c>
      <c r="W22" s="41" t="e">
        <f t="shared" si="3"/>
        <v>#N/A</v>
      </c>
      <c r="X22" s="82">
        <f>VLOOKUP($A22,'Diplomabestand individueel'!$A:$AC,X$1,FALSE)</f>
        <v>0</v>
      </c>
      <c r="Y22" s="82">
        <f>VLOOKUP($A22,'Diplomabestand individueel'!$A:$AC,Y$1,FALSE)</f>
        <v>0</v>
      </c>
      <c r="Z22" s="82">
        <f>VLOOKUP($A22,'Diplomabestand individueel'!$A:$AC,Z$1,FALSE)</f>
        <v>0</v>
      </c>
      <c r="AA22" s="82">
        <f>VLOOKUP($A22,'Diplomabestand individueel'!$A:$AC,AA$1,FALSE)</f>
        <v>0</v>
      </c>
      <c r="AB22" s="41" t="e">
        <f t="shared" si="4"/>
        <v>#N/A</v>
      </c>
    </row>
    <row r="23" spans="1:28" x14ac:dyDescent="0.3">
      <c r="A23">
        <v>514</v>
      </c>
      <c r="B23" t="e">
        <f>VLOOKUP($A23,'Diplomabestand individueel'!$A:$AC,B$1,FALSE)</f>
        <v>#N/A</v>
      </c>
      <c r="C23" t="e">
        <f>VLOOKUP($A23,'Diplomabestand individueel'!$A:$AC,C$1,FALSE)</f>
        <v>#N/A</v>
      </c>
      <c r="D23" t="e">
        <f>VLOOKUP($A23,'Diplomabestand individueel'!$A:$AC,D$1,FALSE)</f>
        <v>#N/A</v>
      </c>
      <c r="E23" t="e">
        <f>VLOOKUP($A23,'Diplomabestand individueel'!$A:$AC,E$1,FALSE)</f>
        <v>#N/A</v>
      </c>
      <c r="F23" s="44" t="e">
        <f>VLOOKUP($A23,'Diplomabestand individueel'!$A:$AC,F$1,FALSE)</f>
        <v>#N/A</v>
      </c>
      <c r="G23" s="41" t="e">
        <f t="shared" si="0"/>
        <v>#N/A</v>
      </c>
      <c r="H23" s="82" t="e">
        <f>VLOOKUP($A23,'Diplomabestand individueel'!$A:$AC,H$1,FALSE)</f>
        <v>#N/A</v>
      </c>
      <c r="I23" s="82" t="e">
        <f>VLOOKUP($A23,'Diplomabestand individueel'!$A:$AC,I$1,FALSE)</f>
        <v>#N/A</v>
      </c>
      <c r="J23" s="83" t="e">
        <f>VLOOKUP($A23,'Diplomabestand individueel'!$A:$AC,J$1,FALSE)</f>
        <v>#N/A</v>
      </c>
      <c r="K23" s="82" t="e">
        <f>VLOOKUP($A23,'Diplomabestand individueel'!$A:$AC,K$1,FALSE)</f>
        <v>#N/A</v>
      </c>
      <c r="L23" s="82" t="e">
        <f>VLOOKUP($A23,'Diplomabestand individueel'!$A:$AC,L$1,FALSE)</f>
        <v>#N/A</v>
      </c>
      <c r="M23" s="41" t="e">
        <f t="shared" si="1"/>
        <v>#N/A</v>
      </c>
      <c r="N23" s="82" t="e">
        <f>VLOOKUP($A23,'Diplomabestand individueel'!$A:$AC,N$1,FALSE)</f>
        <v>#N/A</v>
      </c>
      <c r="O23" s="82" t="e">
        <f>VLOOKUP($A23,'Diplomabestand individueel'!$A:$AC,O$1,FALSE)</f>
        <v>#N/A</v>
      </c>
      <c r="P23" s="82" t="e">
        <f>VLOOKUP($A23,'Diplomabestand individueel'!$A:$AC,P$1,FALSE)</f>
        <v>#N/A</v>
      </c>
      <c r="Q23" s="82" t="e">
        <f>VLOOKUP($A23,'Diplomabestand individueel'!$A:$AC,Q$1,FALSE)</f>
        <v>#N/A</v>
      </c>
      <c r="R23" s="41" t="e">
        <f t="shared" si="2"/>
        <v>#N/A</v>
      </c>
      <c r="S23" s="82" t="e">
        <f>VLOOKUP($A23,'Diplomabestand individueel'!$A:$AC,S$1,FALSE)</f>
        <v>#N/A</v>
      </c>
      <c r="T23" s="82" t="e">
        <f>VLOOKUP($A23,'Diplomabestand individueel'!$A:$AC,T$1,FALSE)</f>
        <v>#N/A</v>
      </c>
      <c r="U23" s="82" t="e">
        <f>VLOOKUP($A23,'Diplomabestand individueel'!$A:$AC,U$1,FALSE)</f>
        <v>#N/A</v>
      </c>
      <c r="V23" s="82" t="e">
        <f>VLOOKUP($A23,'Diplomabestand individueel'!$A:$AC,V$1,FALSE)</f>
        <v>#N/A</v>
      </c>
      <c r="W23" s="41" t="e">
        <f t="shared" si="3"/>
        <v>#N/A</v>
      </c>
      <c r="X23" s="82" t="e">
        <f>VLOOKUP($A23,'Diplomabestand individueel'!$A:$AC,X$1,FALSE)</f>
        <v>#N/A</v>
      </c>
      <c r="Y23" s="82" t="e">
        <f>VLOOKUP($A23,'Diplomabestand individueel'!$A:$AC,Y$1,FALSE)</f>
        <v>#N/A</v>
      </c>
      <c r="Z23" s="82" t="e">
        <f>VLOOKUP($A23,'Diplomabestand individueel'!$A:$AC,Z$1,FALSE)</f>
        <v>#N/A</v>
      </c>
      <c r="AA23" s="82" t="e">
        <f>VLOOKUP($A23,'Diplomabestand individueel'!$A:$AC,AA$1,FALSE)</f>
        <v>#N/A</v>
      </c>
      <c r="AB23" s="41" t="e">
        <f t="shared" si="4"/>
        <v>#N/A</v>
      </c>
    </row>
    <row r="24" spans="1:28" x14ac:dyDescent="0.3">
      <c r="A24">
        <v>509</v>
      </c>
      <c r="B24" t="str">
        <f>VLOOKUP($A24,'Diplomabestand individueel'!$A:$AC,B$1,FALSE)</f>
        <v>W1-B1</v>
      </c>
      <c r="C24" t="str">
        <f>VLOOKUP($A24,'Diplomabestand individueel'!$A:$AC,C$1,FALSE)</f>
        <v>Chloé Willms</v>
      </c>
      <c r="D24" t="str">
        <f>VLOOKUP($A24,'Diplomabestand individueel'!$A:$AC,D$1,FALSE)</f>
        <v>MB 4 Pup 2</v>
      </c>
      <c r="E24" t="str">
        <f>VLOOKUP($A24,'Diplomabestand individueel'!$A:$AC,E$1,FALSE)</f>
        <v>Turncentrum Waterland</v>
      </c>
      <c r="F24" s="44">
        <f>VLOOKUP($A24,'Diplomabestand individueel'!$A:$AC,F$1,FALSE)</f>
        <v>41.674999999999997</v>
      </c>
      <c r="G24" s="41" t="e">
        <f t="shared" si="0"/>
        <v>#N/A</v>
      </c>
      <c r="H24" s="82">
        <f>VLOOKUP($A24,'Diplomabestand individueel'!$A:$AC,H$1,FALSE)</f>
        <v>3</v>
      </c>
      <c r="I24" s="82">
        <f>VLOOKUP($A24,'Diplomabestand individueel'!$A:$AC,I$1,FALSE)</f>
        <v>8.5250000000000004</v>
      </c>
      <c r="J24" s="83">
        <f>VLOOKUP($A24,'Diplomabestand individueel'!$A:$AC,J$1,FALSE)</f>
        <v>0.5</v>
      </c>
      <c r="K24" s="82">
        <f>VLOOKUP($A24,'Diplomabestand individueel'!$A:$AC,K$1,FALSE)</f>
        <v>0.3</v>
      </c>
      <c r="L24" s="82">
        <f>VLOOKUP($A24,'Diplomabestand individueel'!$A:$AC,L$1,FALSE)</f>
        <v>11.324999999999999</v>
      </c>
      <c r="M24" s="41" t="e">
        <f t="shared" si="1"/>
        <v>#N/A</v>
      </c>
      <c r="N24" s="82">
        <f>VLOOKUP($A24,'Diplomabestand individueel'!$A:$AC,N$1,FALSE)</f>
        <v>2.1</v>
      </c>
      <c r="O24" s="82">
        <f>VLOOKUP($A24,'Diplomabestand individueel'!$A:$AC,O$1,FALSE)</f>
        <v>7.3</v>
      </c>
      <c r="P24" s="82">
        <f>VLOOKUP($A24,'Diplomabestand individueel'!$A:$AC,P$1,FALSE)</f>
        <v>0</v>
      </c>
      <c r="Q24" s="82">
        <f>VLOOKUP($A24,'Diplomabestand individueel'!$A:$AC,Q$1,FALSE)</f>
        <v>9.4</v>
      </c>
      <c r="R24" s="41" t="e">
        <f t="shared" si="2"/>
        <v>#N/A</v>
      </c>
      <c r="S24" s="82">
        <f>VLOOKUP($A24,'Diplomabestand individueel'!$A:$AC,S$1,FALSE)</f>
        <v>2.4</v>
      </c>
      <c r="T24" s="82">
        <f>VLOOKUP($A24,'Diplomabestand individueel'!$A:$AC,T$1,FALSE)</f>
        <v>7.1</v>
      </c>
      <c r="U24" s="82">
        <f>VLOOKUP($A24,'Diplomabestand individueel'!$A:$AC,U$1,FALSE)</f>
        <v>0</v>
      </c>
      <c r="V24" s="82">
        <f>VLOOKUP($A24,'Diplomabestand individueel'!$A:$AC,V$1,FALSE)</f>
        <v>9.5</v>
      </c>
      <c r="W24" s="41" t="e">
        <f t="shared" si="3"/>
        <v>#N/A</v>
      </c>
      <c r="X24" s="82">
        <f>VLOOKUP($A24,'Diplomabestand individueel'!$A:$AC,X$1,FALSE)</f>
        <v>4.0999999999999996</v>
      </c>
      <c r="Y24" s="82">
        <f>VLOOKUP($A24,'Diplomabestand individueel'!$A:$AC,Y$1,FALSE)</f>
        <v>7.35</v>
      </c>
      <c r="Z24" s="82">
        <f>VLOOKUP($A24,'Diplomabestand individueel'!$A:$AC,Z$1,FALSE)</f>
        <v>0</v>
      </c>
      <c r="AA24" s="82">
        <f>VLOOKUP($A24,'Diplomabestand individueel'!$A:$AC,AA$1,FALSE)</f>
        <v>11.45</v>
      </c>
      <c r="AB24" s="41" t="e">
        <f t="shared" si="4"/>
        <v>#N/A</v>
      </c>
    </row>
    <row r="25" spans="1:28" x14ac:dyDescent="0.3">
      <c r="A25">
        <v>600</v>
      </c>
      <c r="B25" t="e">
        <f>VLOOKUP($A25,'Diplomabestand individueel'!$A:$AC,B$1,FALSE)</f>
        <v>#N/A</v>
      </c>
      <c r="C25" t="e">
        <f>VLOOKUP($A25,'Diplomabestand individueel'!$A:$AC,C$1,FALSE)</f>
        <v>#N/A</v>
      </c>
      <c r="D25" t="e">
        <f>VLOOKUP($A25,'Diplomabestand individueel'!$A:$AC,D$1,FALSE)</f>
        <v>#N/A</v>
      </c>
      <c r="E25" t="e">
        <f>VLOOKUP($A25,'Diplomabestand individueel'!$A:$AC,E$1,FALSE)</f>
        <v>#N/A</v>
      </c>
      <c r="F25" s="44" t="e">
        <f>VLOOKUP($A25,'Diplomabestand individueel'!$A:$AC,F$1,FALSE)</f>
        <v>#N/A</v>
      </c>
      <c r="G25" s="41" t="e">
        <f t="shared" si="0"/>
        <v>#N/A</v>
      </c>
      <c r="H25" s="82" t="e">
        <f>VLOOKUP($A25,'Diplomabestand individueel'!$A:$AC,H$1,FALSE)</f>
        <v>#N/A</v>
      </c>
      <c r="I25" s="82" t="e">
        <f>VLOOKUP($A25,'Diplomabestand individueel'!$A:$AC,I$1,FALSE)</f>
        <v>#N/A</v>
      </c>
      <c r="J25" s="83" t="e">
        <f>VLOOKUP($A25,'Diplomabestand individueel'!$A:$AC,J$1,FALSE)</f>
        <v>#N/A</v>
      </c>
      <c r="K25" s="82" t="e">
        <f>VLOOKUP($A25,'Diplomabestand individueel'!$A:$AC,K$1,FALSE)</f>
        <v>#N/A</v>
      </c>
      <c r="L25" s="82" t="e">
        <f>VLOOKUP($A25,'Diplomabestand individueel'!$A:$AC,L$1,FALSE)</f>
        <v>#N/A</v>
      </c>
      <c r="M25" s="41" t="e">
        <f t="shared" si="1"/>
        <v>#N/A</v>
      </c>
      <c r="N25" s="82" t="e">
        <f>VLOOKUP($A25,'Diplomabestand individueel'!$A:$AC,N$1,FALSE)</f>
        <v>#N/A</v>
      </c>
      <c r="O25" s="82" t="e">
        <f>VLOOKUP($A25,'Diplomabestand individueel'!$A:$AC,O$1,FALSE)</f>
        <v>#N/A</v>
      </c>
      <c r="P25" s="82" t="e">
        <f>VLOOKUP($A25,'Diplomabestand individueel'!$A:$AC,P$1,FALSE)</f>
        <v>#N/A</v>
      </c>
      <c r="Q25" s="82" t="e">
        <f>VLOOKUP($A25,'Diplomabestand individueel'!$A:$AC,Q$1,FALSE)</f>
        <v>#N/A</v>
      </c>
      <c r="R25" s="41" t="e">
        <f t="shared" si="2"/>
        <v>#N/A</v>
      </c>
      <c r="S25" s="82" t="e">
        <f>VLOOKUP($A25,'Diplomabestand individueel'!$A:$AC,S$1,FALSE)</f>
        <v>#N/A</v>
      </c>
      <c r="T25" s="82" t="e">
        <f>VLOOKUP($A25,'Diplomabestand individueel'!$A:$AC,T$1,FALSE)</f>
        <v>#N/A</v>
      </c>
      <c r="U25" s="82" t="e">
        <f>VLOOKUP($A25,'Diplomabestand individueel'!$A:$AC,U$1,FALSE)</f>
        <v>#N/A</v>
      </c>
      <c r="V25" s="82" t="e">
        <f>VLOOKUP($A25,'Diplomabestand individueel'!$A:$AC,V$1,FALSE)</f>
        <v>#N/A</v>
      </c>
      <c r="W25" s="41" t="e">
        <f t="shared" si="3"/>
        <v>#N/A</v>
      </c>
      <c r="X25" s="82" t="e">
        <f>VLOOKUP($A25,'Diplomabestand individueel'!$A:$AC,X$1,FALSE)</f>
        <v>#N/A</v>
      </c>
      <c r="Y25" s="82" t="e">
        <f>VLOOKUP($A25,'Diplomabestand individueel'!$A:$AC,Y$1,FALSE)</f>
        <v>#N/A</v>
      </c>
      <c r="Z25" s="82" t="e">
        <f>VLOOKUP($A25,'Diplomabestand individueel'!$A:$AC,Z$1,FALSE)</f>
        <v>#N/A</v>
      </c>
      <c r="AA25" s="82" t="e">
        <f>VLOOKUP($A25,'Diplomabestand individueel'!$A:$AC,AA$1,FALSE)</f>
        <v>#N/A</v>
      </c>
      <c r="AB25" s="41" t="e">
        <f t="shared" si="4"/>
        <v>#N/A</v>
      </c>
    </row>
    <row r="26" spans="1:28" x14ac:dyDescent="0.3">
      <c r="A26">
        <v>522</v>
      </c>
      <c r="B26" t="str">
        <f>VLOOKUP($A26,'Diplomabestand individueel'!$A:$AC,B$1,FALSE)</f>
        <v>W4-B1</v>
      </c>
      <c r="C26" t="str">
        <f>VLOOKUP($A26,'Diplomabestand individueel'!$A:$AC,C$1,FALSE)</f>
        <v>Puck Verstappen</v>
      </c>
      <c r="D26" t="str">
        <f>VLOOKUP($A26,'Diplomabestand individueel'!$A:$AC,D$1,FALSE)</f>
        <v>MB 5 Pup 2</v>
      </c>
      <c r="E26" t="str">
        <f>VLOOKUP($A26,'Diplomabestand individueel'!$A:$AC,E$1,FALSE)</f>
        <v>K&amp;V</v>
      </c>
      <c r="F26" s="44">
        <f>VLOOKUP($A26,'Diplomabestand individueel'!$A:$AC,F$1,FALSE)</f>
        <v>50.25</v>
      </c>
      <c r="G26" s="41" t="e">
        <f t="shared" si="0"/>
        <v>#N/A</v>
      </c>
      <c r="H26" s="82">
        <f>VLOOKUP($A26,'Diplomabestand individueel'!$A:$AC,H$1,FALSE)</f>
        <v>3.25</v>
      </c>
      <c r="I26" s="82">
        <f>VLOOKUP($A26,'Diplomabestand individueel'!$A:$AC,I$1,FALSE)</f>
        <v>9.0500000000000007</v>
      </c>
      <c r="J26" s="83">
        <f>VLOOKUP($A26,'Diplomabestand individueel'!$A:$AC,J$1,FALSE)</f>
        <v>0</v>
      </c>
      <c r="K26" s="82">
        <f>VLOOKUP($A26,'Diplomabestand individueel'!$A:$AC,K$1,FALSE)</f>
        <v>0.3</v>
      </c>
      <c r="L26" s="82">
        <f>VLOOKUP($A26,'Diplomabestand individueel'!$A:$AC,L$1,FALSE)</f>
        <v>12.6</v>
      </c>
      <c r="M26" s="41" t="e">
        <f t="shared" si="1"/>
        <v>#N/A</v>
      </c>
      <c r="N26" s="82">
        <f>VLOOKUP($A26,'Diplomabestand individueel'!$A:$AC,N$1,FALSE)</f>
        <v>4.3</v>
      </c>
      <c r="O26" s="82">
        <f>VLOOKUP($A26,'Diplomabestand individueel'!$A:$AC,O$1,FALSE)</f>
        <v>9.1999999999999993</v>
      </c>
      <c r="P26" s="82">
        <f>VLOOKUP($A26,'Diplomabestand individueel'!$A:$AC,P$1,FALSE)</f>
        <v>0</v>
      </c>
      <c r="Q26" s="82">
        <f>VLOOKUP($A26,'Diplomabestand individueel'!$A:$AC,Q$1,FALSE)</f>
        <v>13.5</v>
      </c>
      <c r="R26" s="41" t="e">
        <f t="shared" si="2"/>
        <v>#N/A</v>
      </c>
      <c r="S26" s="82">
        <f>VLOOKUP($A26,'Diplomabestand individueel'!$A:$AC,S$1,FALSE)</f>
        <v>4.3</v>
      </c>
      <c r="T26" s="82">
        <f>VLOOKUP($A26,'Diplomabestand individueel'!$A:$AC,T$1,FALSE)</f>
        <v>7.6</v>
      </c>
      <c r="U26" s="82">
        <f>VLOOKUP($A26,'Diplomabestand individueel'!$A:$AC,U$1,FALSE)</f>
        <v>0</v>
      </c>
      <c r="V26" s="82">
        <f>VLOOKUP($A26,'Diplomabestand individueel'!$A:$AC,V$1,FALSE)</f>
        <v>11.9</v>
      </c>
      <c r="W26" s="41" t="e">
        <f t="shared" si="3"/>
        <v>#N/A</v>
      </c>
      <c r="X26" s="82">
        <f>VLOOKUP($A26,'Diplomabestand individueel'!$A:$AC,X$1,FALSE)</f>
        <v>4</v>
      </c>
      <c r="Y26" s="82">
        <f>VLOOKUP($A26,'Diplomabestand individueel'!$A:$AC,Y$1,FALSE)</f>
        <v>8.25</v>
      </c>
      <c r="Z26" s="82">
        <f>VLOOKUP($A26,'Diplomabestand individueel'!$A:$AC,Z$1,FALSE)</f>
        <v>0</v>
      </c>
      <c r="AA26" s="82">
        <f>VLOOKUP($A26,'Diplomabestand individueel'!$A:$AC,AA$1,FALSE)</f>
        <v>12.25</v>
      </c>
      <c r="AB26" s="41" t="e">
        <f t="shared" si="4"/>
        <v>#N/A</v>
      </c>
    </row>
    <row r="27" spans="1:28" x14ac:dyDescent="0.3">
      <c r="A27">
        <v>521</v>
      </c>
      <c r="B27" t="str">
        <f>VLOOKUP($A27,'Diplomabestand individueel'!$A:$AC,B$1,FALSE)</f>
        <v>W3-B1</v>
      </c>
      <c r="C27" t="str">
        <f>VLOOKUP($A27,'Diplomabestand individueel'!$A:$AC,C$1,FALSE)</f>
        <v>Lindsey Boonekamp</v>
      </c>
      <c r="D27" t="str">
        <f>VLOOKUP($A27,'Diplomabestand individueel'!$A:$AC,D$1,FALSE)</f>
        <v>MB 5 Pup 2</v>
      </c>
      <c r="E27" t="str">
        <f>VLOOKUP($A27,'Diplomabestand individueel'!$A:$AC,E$1,FALSE)</f>
        <v>K&amp;V</v>
      </c>
      <c r="F27" s="44">
        <f>VLOOKUP($A27,'Diplomabestand individueel'!$A:$AC,F$1,FALSE)</f>
        <v>49</v>
      </c>
      <c r="G27" s="41" t="e">
        <f t="shared" si="0"/>
        <v>#N/A</v>
      </c>
      <c r="H27" s="82">
        <f>VLOOKUP($A27,'Diplomabestand individueel'!$A:$AC,H$1,FALSE)</f>
        <v>3</v>
      </c>
      <c r="I27" s="82">
        <f>VLOOKUP($A27,'Diplomabestand individueel'!$A:$AC,I$1,FALSE)</f>
        <v>9.1000000000000014</v>
      </c>
      <c r="J27" s="83">
        <f>VLOOKUP($A27,'Diplomabestand individueel'!$A:$AC,J$1,FALSE)</f>
        <v>0</v>
      </c>
      <c r="K27" s="82">
        <f>VLOOKUP($A27,'Diplomabestand individueel'!$A:$AC,K$1,FALSE)</f>
        <v>0.3</v>
      </c>
      <c r="L27" s="82">
        <f>VLOOKUP($A27,'Diplomabestand individueel'!$A:$AC,L$1,FALSE)</f>
        <v>12.4</v>
      </c>
      <c r="M27" s="41" t="e">
        <f t="shared" si="1"/>
        <v>#N/A</v>
      </c>
      <c r="N27" s="82">
        <f>VLOOKUP($A27,'Diplomabestand individueel'!$A:$AC,N$1,FALSE)</f>
        <v>4</v>
      </c>
      <c r="O27" s="82">
        <f>VLOOKUP($A27,'Diplomabestand individueel'!$A:$AC,O$1,FALSE)</f>
        <v>8.8000000000000007</v>
      </c>
      <c r="P27" s="82">
        <f>VLOOKUP($A27,'Diplomabestand individueel'!$A:$AC,P$1,FALSE)</f>
        <v>0</v>
      </c>
      <c r="Q27" s="82">
        <f>VLOOKUP($A27,'Diplomabestand individueel'!$A:$AC,Q$1,FALSE)</f>
        <v>12.8</v>
      </c>
      <c r="R27" s="41" t="e">
        <f t="shared" si="2"/>
        <v>#N/A</v>
      </c>
      <c r="S27" s="82">
        <f>VLOOKUP($A27,'Diplomabestand individueel'!$A:$AC,S$1,FALSE)</f>
        <v>3.2</v>
      </c>
      <c r="T27" s="82">
        <f>VLOOKUP($A27,'Diplomabestand individueel'!$A:$AC,T$1,FALSE)</f>
        <v>8.6999999999999993</v>
      </c>
      <c r="U27" s="82">
        <f>VLOOKUP($A27,'Diplomabestand individueel'!$A:$AC,U$1,FALSE)</f>
        <v>0</v>
      </c>
      <c r="V27" s="82">
        <f>VLOOKUP($A27,'Diplomabestand individueel'!$A:$AC,V$1,FALSE)</f>
        <v>11.9</v>
      </c>
      <c r="W27" s="41" t="e">
        <f t="shared" si="3"/>
        <v>#N/A</v>
      </c>
      <c r="X27" s="82">
        <f>VLOOKUP($A27,'Diplomabestand individueel'!$A:$AC,X$1,FALSE)</f>
        <v>3.5</v>
      </c>
      <c r="Y27" s="82">
        <f>VLOOKUP($A27,'Diplomabestand individueel'!$A:$AC,Y$1,FALSE)</f>
        <v>8.4</v>
      </c>
      <c r="Z27" s="82">
        <f>VLOOKUP($A27,'Diplomabestand individueel'!$A:$AC,Z$1,FALSE)</f>
        <v>0</v>
      </c>
      <c r="AA27" s="82">
        <f>VLOOKUP($A27,'Diplomabestand individueel'!$A:$AC,AA$1,FALSE)</f>
        <v>11.9</v>
      </c>
      <c r="AB27" s="41" t="e">
        <f t="shared" si="4"/>
        <v>#N/A</v>
      </c>
    </row>
    <row r="28" spans="1:28" x14ac:dyDescent="0.3">
      <c r="A28">
        <v>604</v>
      </c>
      <c r="B28" t="str">
        <f>VLOOKUP($A28,'Diplomabestand individueel'!$A:$AC,B$1,FALSE)</f>
        <v>W1-B1</v>
      </c>
      <c r="C28" t="str">
        <f>VLOOKUP($A28,'Diplomabestand individueel'!$A:$AC,C$1,FALSE)</f>
        <v>Nayeli van Rootzelaar</v>
      </c>
      <c r="D28" t="str">
        <f>VLOOKUP($A28,'Diplomabestand individueel'!$A:$AC,D$1,FALSE)</f>
        <v>MB 4 Pup 1</v>
      </c>
      <c r="E28" t="str">
        <f>VLOOKUP($A28,'Diplomabestand individueel'!$A:$AC,E$1,FALSE)</f>
        <v>Swift</v>
      </c>
      <c r="F28" s="44">
        <f>VLOOKUP($A28,'Diplomabestand individueel'!$A:$AC,F$1,FALSE)</f>
        <v>48</v>
      </c>
      <c r="G28" s="41" t="e">
        <f t="shared" si="0"/>
        <v>#N/A</v>
      </c>
      <c r="H28" s="82">
        <f>VLOOKUP($A28,'Diplomabestand individueel'!$A:$AC,H$1,FALSE)</f>
        <v>3.5</v>
      </c>
      <c r="I28" s="82">
        <f>VLOOKUP($A28,'Diplomabestand individueel'!$A:$AC,I$1,FALSE)</f>
        <v>9.25</v>
      </c>
      <c r="J28" s="83">
        <f>VLOOKUP($A28,'Diplomabestand individueel'!$A:$AC,J$1,FALSE)</f>
        <v>0</v>
      </c>
      <c r="K28" s="82">
        <f>VLOOKUP($A28,'Diplomabestand individueel'!$A:$AC,K$1,FALSE)</f>
        <v>0.3</v>
      </c>
      <c r="L28" s="82">
        <f>VLOOKUP($A28,'Diplomabestand individueel'!$A:$AC,L$1,FALSE)</f>
        <v>13.05</v>
      </c>
      <c r="M28" s="41" t="e">
        <f t="shared" si="1"/>
        <v>#N/A</v>
      </c>
      <c r="N28" s="82">
        <f>VLOOKUP($A28,'Diplomabestand individueel'!$A:$AC,N$1,FALSE)</f>
        <v>4</v>
      </c>
      <c r="O28" s="82">
        <f>VLOOKUP($A28,'Diplomabestand individueel'!$A:$AC,O$1,FALSE)</f>
        <v>8.1</v>
      </c>
      <c r="P28" s="82">
        <f>VLOOKUP($A28,'Diplomabestand individueel'!$A:$AC,P$1,FALSE)</f>
        <v>0</v>
      </c>
      <c r="Q28" s="82">
        <f>VLOOKUP($A28,'Diplomabestand individueel'!$A:$AC,Q$1,FALSE)</f>
        <v>12.1</v>
      </c>
      <c r="R28" s="41" t="e">
        <f t="shared" si="2"/>
        <v>#N/A</v>
      </c>
      <c r="S28" s="82">
        <f>VLOOKUP($A28,'Diplomabestand individueel'!$A:$AC,S$1,FALSE)</f>
        <v>3.2</v>
      </c>
      <c r="T28" s="82">
        <f>VLOOKUP($A28,'Diplomabestand individueel'!$A:$AC,T$1,FALSE)</f>
        <v>7.35</v>
      </c>
      <c r="U28" s="82">
        <f>VLOOKUP($A28,'Diplomabestand individueel'!$A:$AC,U$1,FALSE)</f>
        <v>0</v>
      </c>
      <c r="V28" s="82">
        <f>VLOOKUP($A28,'Diplomabestand individueel'!$A:$AC,V$1,FALSE)</f>
        <v>10.55</v>
      </c>
      <c r="W28" s="41" t="e">
        <f t="shared" si="3"/>
        <v>#N/A</v>
      </c>
      <c r="X28" s="82">
        <f>VLOOKUP($A28,'Diplomabestand individueel'!$A:$AC,X$1,FALSE)</f>
        <v>4.4000000000000004</v>
      </c>
      <c r="Y28" s="82">
        <f>VLOOKUP($A28,'Diplomabestand individueel'!$A:$AC,Y$1,FALSE)</f>
        <v>7.9</v>
      </c>
      <c r="Z28" s="82">
        <f>VLOOKUP($A28,'Diplomabestand individueel'!$A:$AC,Z$1,FALSE)</f>
        <v>0</v>
      </c>
      <c r="AA28" s="82">
        <f>VLOOKUP($A28,'Diplomabestand individueel'!$A:$AC,AA$1,FALSE)</f>
        <v>12.3</v>
      </c>
      <c r="AB28" s="41" t="e">
        <f t="shared" si="4"/>
        <v>#N/A</v>
      </c>
    </row>
    <row r="29" spans="1:28" x14ac:dyDescent="0.3">
      <c r="A29">
        <v>409</v>
      </c>
      <c r="B29" t="e">
        <f>VLOOKUP($A29,'Diplomabestand individueel'!$A:$AC,B$1,FALSE)</f>
        <v>#N/A</v>
      </c>
      <c r="C29" t="e">
        <f>VLOOKUP($A29,'Diplomabestand individueel'!$A:$AC,C$1,FALSE)</f>
        <v>#N/A</v>
      </c>
      <c r="D29" t="e">
        <f>VLOOKUP($A29,'Diplomabestand individueel'!$A:$AC,D$1,FALSE)</f>
        <v>#N/A</v>
      </c>
      <c r="E29" t="e">
        <f>VLOOKUP($A29,'Diplomabestand individueel'!$A:$AC,E$1,FALSE)</f>
        <v>#N/A</v>
      </c>
      <c r="F29" s="44" t="e">
        <f>VLOOKUP($A29,'Diplomabestand individueel'!$A:$AC,F$1,FALSE)</f>
        <v>#N/A</v>
      </c>
      <c r="G29" s="41" t="e">
        <f t="shared" si="0"/>
        <v>#N/A</v>
      </c>
      <c r="H29" s="82" t="e">
        <f>VLOOKUP($A29,'Diplomabestand individueel'!$A:$AC,H$1,FALSE)</f>
        <v>#N/A</v>
      </c>
      <c r="I29" s="82" t="e">
        <f>VLOOKUP($A29,'Diplomabestand individueel'!$A:$AC,I$1,FALSE)</f>
        <v>#N/A</v>
      </c>
      <c r="J29" s="83" t="e">
        <f>VLOOKUP($A29,'Diplomabestand individueel'!$A:$AC,J$1,FALSE)</f>
        <v>#N/A</v>
      </c>
      <c r="K29" s="82" t="e">
        <f>VLOOKUP($A29,'Diplomabestand individueel'!$A:$AC,K$1,FALSE)</f>
        <v>#N/A</v>
      </c>
      <c r="L29" s="82" t="e">
        <f>VLOOKUP($A29,'Diplomabestand individueel'!$A:$AC,L$1,FALSE)</f>
        <v>#N/A</v>
      </c>
      <c r="M29" s="41" t="e">
        <f t="shared" si="1"/>
        <v>#N/A</v>
      </c>
      <c r="N29" s="82" t="e">
        <f>VLOOKUP($A29,'Diplomabestand individueel'!$A:$AC,N$1,FALSE)</f>
        <v>#N/A</v>
      </c>
      <c r="O29" s="82" t="e">
        <f>VLOOKUP($A29,'Diplomabestand individueel'!$A:$AC,O$1,FALSE)</f>
        <v>#N/A</v>
      </c>
      <c r="P29" s="82" t="e">
        <f>VLOOKUP($A29,'Diplomabestand individueel'!$A:$AC,P$1,FALSE)</f>
        <v>#N/A</v>
      </c>
      <c r="Q29" s="82" t="e">
        <f>VLOOKUP($A29,'Diplomabestand individueel'!$A:$AC,Q$1,FALSE)</f>
        <v>#N/A</v>
      </c>
      <c r="R29" s="41" t="e">
        <f t="shared" si="2"/>
        <v>#N/A</v>
      </c>
      <c r="S29" s="82" t="e">
        <f>VLOOKUP($A29,'Diplomabestand individueel'!$A:$AC,S$1,FALSE)</f>
        <v>#N/A</v>
      </c>
      <c r="T29" s="82" t="e">
        <f>VLOOKUP($A29,'Diplomabestand individueel'!$A:$AC,T$1,FALSE)</f>
        <v>#N/A</v>
      </c>
      <c r="U29" s="82" t="e">
        <f>VLOOKUP($A29,'Diplomabestand individueel'!$A:$AC,U$1,FALSE)</f>
        <v>#N/A</v>
      </c>
      <c r="V29" s="82" t="e">
        <f>VLOOKUP($A29,'Diplomabestand individueel'!$A:$AC,V$1,FALSE)</f>
        <v>#N/A</v>
      </c>
      <c r="W29" s="41" t="e">
        <f t="shared" si="3"/>
        <v>#N/A</v>
      </c>
      <c r="X29" s="82" t="e">
        <f>VLOOKUP($A29,'Diplomabestand individueel'!$A:$AC,X$1,FALSE)</f>
        <v>#N/A</v>
      </c>
      <c r="Y29" s="82" t="e">
        <f>VLOOKUP($A29,'Diplomabestand individueel'!$A:$AC,Y$1,FALSE)</f>
        <v>#N/A</v>
      </c>
      <c r="Z29" s="82" t="e">
        <f>VLOOKUP($A29,'Diplomabestand individueel'!$A:$AC,Z$1,FALSE)</f>
        <v>#N/A</v>
      </c>
      <c r="AA29" s="82" t="e">
        <f>VLOOKUP($A29,'Diplomabestand individueel'!$A:$AC,AA$1,FALSE)</f>
        <v>#N/A</v>
      </c>
      <c r="AB29" s="41" t="e">
        <f t="shared" si="4"/>
        <v>#N/A</v>
      </c>
    </row>
    <row r="30" spans="1:28" x14ac:dyDescent="0.3">
      <c r="A30" s="33"/>
      <c r="F30" s="42"/>
      <c r="G30" s="39"/>
      <c r="H30" s="84"/>
      <c r="I30" s="84"/>
      <c r="J30" s="85"/>
      <c r="K30" s="84"/>
      <c r="L30" s="86"/>
      <c r="M30" s="96"/>
      <c r="N30" s="84"/>
      <c r="O30" s="84"/>
      <c r="P30" s="84"/>
      <c r="Q30" s="86"/>
      <c r="R30" s="96"/>
      <c r="S30" s="84"/>
      <c r="T30" s="84"/>
      <c r="U30" s="84"/>
      <c r="V30" s="86"/>
      <c r="W30" s="96"/>
      <c r="X30" s="84"/>
      <c r="Y30" s="84"/>
      <c r="Z30" s="87"/>
      <c r="AA30" s="86"/>
      <c r="AB30" s="29"/>
    </row>
    <row r="31" spans="1:28" x14ac:dyDescent="0.3">
      <c r="F31" s="42"/>
      <c r="G31" s="39"/>
      <c r="H31" s="84"/>
      <c r="I31" s="84"/>
      <c r="J31" s="85"/>
      <c r="K31" s="84"/>
      <c r="L31" s="86"/>
      <c r="M31" s="96"/>
      <c r="N31" s="84"/>
      <c r="O31" s="84"/>
      <c r="P31" s="84"/>
      <c r="Q31" s="86"/>
      <c r="R31" s="96"/>
      <c r="S31" s="84"/>
      <c r="T31" s="84"/>
      <c r="U31" s="84"/>
      <c r="V31" s="86"/>
      <c r="W31" s="96"/>
      <c r="X31" s="84"/>
      <c r="Y31" s="84"/>
      <c r="Z31" s="87"/>
      <c r="AA31" s="86"/>
      <c r="AB31" s="29"/>
    </row>
    <row r="32" spans="1:28" x14ac:dyDescent="0.3">
      <c r="F32" s="42"/>
      <c r="G32" s="39"/>
      <c r="H32" s="84"/>
      <c r="I32" s="84"/>
      <c r="J32" s="85"/>
      <c r="K32" s="84"/>
      <c r="L32" s="86"/>
      <c r="M32" s="96"/>
      <c r="N32" s="84"/>
      <c r="O32" s="84"/>
      <c r="P32" s="84"/>
      <c r="Q32" s="86"/>
      <c r="R32" s="96"/>
      <c r="S32" s="84"/>
      <c r="T32" s="84"/>
      <c r="U32" s="84"/>
      <c r="V32" s="86"/>
      <c r="W32" s="96"/>
      <c r="X32" s="84"/>
      <c r="Y32" s="84"/>
      <c r="Z32" s="87"/>
      <c r="AA32" s="86"/>
      <c r="AB32" s="29"/>
    </row>
    <row r="33" spans="1:28" x14ac:dyDescent="0.3">
      <c r="F33" s="42"/>
      <c r="G33" s="39"/>
      <c r="H33" s="84"/>
      <c r="I33" s="84"/>
      <c r="J33" s="85"/>
      <c r="K33" s="84"/>
      <c r="L33" s="86"/>
      <c r="M33" s="96"/>
      <c r="N33" s="84"/>
      <c r="O33" s="84"/>
      <c r="P33" s="84"/>
      <c r="Q33" s="86"/>
      <c r="R33" s="96"/>
      <c r="S33" s="84"/>
      <c r="T33" s="84"/>
      <c r="U33" s="84"/>
      <c r="V33" s="86"/>
      <c r="W33" s="96"/>
      <c r="X33" s="84"/>
      <c r="Y33" s="84"/>
      <c r="Z33" s="87"/>
      <c r="AA33" s="86"/>
      <c r="AB33" s="29"/>
    </row>
    <row r="34" spans="1:28" x14ac:dyDescent="0.3">
      <c r="A34" s="33"/>
      <c r="F34" s="42"/>
      <c r="G34" s="39"/>
      <c r="H34" s="84"/>
      <c r="I34" s="84"/>
      <c r="J34" s="85"/>
      <c r="K34" s="84"/>
      <c r="L34" s="86"/>
      <c r="M34" s="96"/>
      <c r="N34" s="84"/>
      <c r="O34" s="84"/>
      <c r="P34" s="84"/>
      <c r="Q34" s="86"/>
      <c r="R34" s="96"/>
      <c r="S34" s="84"/>
      <c r="T34" s="84"/>
      <c r="U34" s="84"/>
      <c r="V34" s="86"/>
      <c r="W34" s="96"/>
      <c r="X34" s="84"/>
      <c r="Y34" s="84"/>
      <c r="Z34" s="87"/>
      <c r="AA34" s="86"/>
      <c r="AB34" s="29"/>
    </row>
    <row r="35" spans="1:28" x14ac:dyDescent="0.3">
      <c r="A35" s="33"/>
      <c r="F35" s="42"/>
      <c r="G35" s="39"/>
      <c r="H35" s="84"/>
      <c r="I35" s="84"/>
      <c r="J35" s="85"/>
      <c r="K35" s="84"/>
      <c r="L35" s="86"/>
      <c r="M35" s="96"/>
      <c r="N35" s="84"/>
      <c r="O35" s="84"/>
      <c r="P35" s="84"/>
      <c r="Q35" s="86"/>
      <c r="R35" s="96"/>
      <c r="S35" s="84"/>
      <c r="T35" s="84"/>
      <c r="U35" s="84"/>
      <c r="V35" s="86"/>
      <c r="W35" s="96"/>
      <c r="X35" s="84"/>
      <c r="Y35" s="84"/>
      <c r="Z35" s="87"/>
      <c r="AA35" s="86"/>
      <c r="AB35" s="29"/>
    </row>
    <row r="36" spans="1:28" x14ac:dyDescent="0.3">
      <c r="F36" s="42"/>
      <c r="G36" s="39"/>
      <c r="H36" s="84"/>
      <c r="I36" s="84"/>
      <c r="J36" s="85"/>
      <c r="K36" s="84"/>
      <c r="L36" s="86"/>
      <c r="M36" s="96"/>
      <c r="N36" s="84"/>
      <c r="O36" s="84"/>
      <c r="P36" s="84"/>
      <c r="Q36" s="86"/>
      <c r="R36" s="96"/>
      <c r="S36" s="84"/>
      <c r="T36" s="84"/>
      <c r="U36" s="84"/>
      <c r="V36" s="86"/>
      <c r="W36" s="96"/>
      <c r="X36" s="84"/>
      <c r="Y36" s="84"/>
      <c r="Z36" s="87"/>
      <c r="AA36" s="86"/>
      <c r="AB36" s="29"/>
    </row>
    <row r="37" spans="1:28" x14ac:dyDescent="0.3">
      <c r="A37" s="33"/>
      <c r="F37" s="42"/>
      <c r="G37" s="39"/>
      <c r="H37" s="84"/>
      <c r="I37" s="84"/>
      <c r="J37" s="85"/>
      <c r="K37" s="84"/>
      <c r="L37" s="86"/>
      <c r="M37" s="96"/>
      <c r="N37" s="84"/>
      <c r="O37" s="84"/>
      <c r="P37" s="84"/>
      <c r="Q37" s="86"/>
      <c r="R37" s="96"/>
      <c r="S37" s="84"/>
      <c r="T37" s="84"/>
      <c r="U37" s="84"/>
      <c r="V37" s="86"/>
      <c r="W37" s="96"/>
      <c r="X37" s="84"/>
      <c r="Y37" s="84"/>
      <c r="Z37" s="87"/>
      <c r="AA37" s="86"/>
      <c r="AB37" s="33"/>
    </row>
    <row r="38" spans="1:28" x14ac:dyDescent="0.3">
      <c r="F38" s="42"/>
      <c r="G38" s="39"/>
      <c r="H38" s="84"/>
      <c r="I38" s="84"/>
      <c r="J38" s="85"/>
      <c r="K38" s="84"/>
      <c r="L38" s="86"/>
      <c r="M38" s="96"/>
      <c r="N38" s="84"/>
      <c r="O38" s="84"/>
      <c r="P38" s="84"/>
      <c r="Q38" s="86"/>
      <c r="R38" s="96"/>
      <c r="S38" s="84"/>
      <c r="T38" s="84"/>
      <c r="U38" s="84"/>
      <c r="V38" s="86"/>
      <c r="W38" s="96"/>
      <c r="X38" s="84"/>
      <c r="Y38" s="84"/>
      <c r="Z38" s="87"/>
      <c r="AA38" s="86"/>
      <c r="AB38" s="33"/>
    </row>
    <row r="39" spans="1:28" x14ac:dyDescent="0.3">
      <c r="F39" s="42"/>
      <c r="G39" s="39"/>
      <c r="H39" s="84"/>
      <c r="I39" s="84"/>
      <c r="J39" s="85"/>
      <c r="K39" s="84"/>
      <c r="L39" s="86"/>
      <c r="M39" s="96"/>
      <c r="N39" s="84"/>
      <c r="O39" s="84"/>
      <c r="P39" s="84"/>
      <c r="Q39" s="86"/>
      <c r="R39" s="96"/>
      <c r="S39" s="84"/>
      <c r="T39" s="84"/>
      <c r="U39" s="84"/>
      <c r="V39" s="86"/>
      <c r="W39" s="96"/>
      <c r="X39" s="84"/>
      <c r="Y39" s="84"/>
      <c r="Z39" s="87"/>
      <c r="AA39" s="86"/>
      <c r="AB39" s="33"/>
    </row>
    <row r="40" spans="1:28" x14ac:dyDescent="0.3">
      <c r="F40" s="42"/>
      <c r="G40" s="39"/>
      <c r="H40" s="84"/>
      <c r="I40" s="84"/>
      <c r="J40" s="85"/>
      <c r="K40" s="84"/>
      <c r="L40" s="86"/>
      <c r="M40" s="96"/>
      <c r="N40" s="84"/>
      <c r="O40" s="84"/>
      <c r="P40" s="84"/>
      <c r="Q40" s="86"/>
      <c r="R40" s="96"/>
      <c r="S40" s="84"/>
      <c r="T40" s="84"/>
      <c r="U40" s="84"/>
      <c r="V40" s="86"/>
      <c r="W40" s="96"/>
      <c r="X40" s="84"/>
      <c r="Y40" s="84"/>
      <c r="Z40" s="87"/>
      <c r="AA40" s="86"/>
      <c r="AB40" s="33"/>
    </row>
    <row r="41" spans="1:28" x14ac:dyDescent="0.3">
      <c r="A41" s="33"/>
      <c r="B41" s="33"/>
      <c r="C41" s="32"/>
      <c r="D41" s="32"/>
      <c r="E41" s="32"/>
      <c r="F41" s="34"/>
      <c r="G41" s="35"/>
      <c r="H41" s="88"/>
      <c r="I41" s="88"/>
      <c r="J41" s="89"/>
      <c r="K41" s="88"/>
      <c r="L41" s="90"/>
      <c r="M41" s="33"/>
      <c r="N41" s="88"/>
      <c r="O41" s="88"/>
      <c r="P41" s="88"/>
      <c r="Q41" s="90"/>
      <c r="R41" s="33"/>
      <c r="S41" s="88"/>
      <c r="T41" s="88"/>
      <c r="U41" s="88"/>
      <c r="V41" s="90"/>
      <c r="W41" s="33"/>
      <c r="X41" s="88"/>
      <c r="Y41" s="88"/>
      <c r="Z41" s="91"/>
      <c r="AA41" s="90"/>
      <c r="AB41" s="33"/>
    </row>
    <row r="42" spans="1:28" x14ac:dyDescent="0.3">
      <c r="A42" s="33"/>
      <c r="B42" s="33"/>
      <c r="C42" s="32"/>
      <c r="D42" s="32"/>
      <c r="E42" s="32"/>
      <c r="F42" s="34"/>
      <c r="G42" s="35"/>
      <c r="H42" s="88"/>
      <c r="I42" s="88"/>
      <c r="J42" s="89"/>
      <c r="K42" s="88"/>
      <c r="L42" s="90"/>
      <c r="M42" s="33"/>
      <c r="N42" s="88"/>
      <c r="O42" s="88"/>
      <c r="P42" s="88"/>
      <c r="Q42" s="90"/>
      <c r="R42" s="33"/>
      <c r="S42" s="88"/>
      <c r="T42" s="88"/>
      <c r="U42" s="88"/>
      <c r="V42" s="90"/>
      <c r="W42" s="33"/>
      <c r="X42" s="88"/>
      <c r="Y42" s="88"/>
      <c r="Z42" s="91"/>
      <c r="AA42" s="90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4"/>
      <c r="G71" s="35"/>
      <c r="H71" s="88"/>
      <c r="I71" s="88"/>
      <c r="J71" s="89"/>
      <c r="K71" s="88"/>
      <c r="L71" s="90"/>
      <c r="M71" s="33"/>
      <c r="N71" s="88"/>
      <c r="O71" s="88"/>
      <c r="P71" s="88"/>
      <c r="Q71" s="90"/>
      <c r="R71" s="33"/>
      <c r="S71" s="88"/>
      <c r="T71" s="88"/>
      <c r="U71" s="88"/>
      <c r="V71" s="90"/>
      <c r="W71" s="33"/>
      <c r="X71" s="88"/>
      <c r="Y71" s="88"/>
      <c r="Z71" s="91"/>
      <c r="AA71" s="90"/>
      <c r="AB71" s="33"/>
    </row>
    <row r="72" spans="1:28" x14ac:dyDescent="0.3">
      <c r="A72" s="33"/>
      <c r="B72" s="33"/>
      <c r="C72" s="32"/>
      <c r="D72" s="32"/>
      <c r="E72" s="32"/>
      <c r="F72" s="34"/>
      <c r="G72" s="35"/>
      <c r="H72" s="88"/>
      <c r="I72" s="88"/>
      <c r="J72" s="89"/>
      <c r="K72" s="88"/>
      <c r="L72" s="90"/>
      <c r="M72" s="33"/>
      <c r="N72" s="88"/>
      <c r="O72" s="88"/>
      <c r="P72" s="88"/>
      <c r="Q72" s="90"/>
      <c r="R72" s="33"/>
      <c r="S72" s="88"/>
      <c r="T72" s="88"/>
      <c r="U72" s="88"/>
      <c r="V72" s="90"/>
      <c r="W72" s="33"/>
      <c r="X72" s="88"/>
      <c r="Y72" s="88"/>
      <c r="Z72" s="91"/>
      <c r="AA72" s="90"/>
      <c r="AB72" s="33"/>
    </row>
    <row r="73" spans="1:28" x14ac:dyDescent="0.3">
      <c r="A73" s="33"/>
      <c r="B73" s="33"/>
      <c r="C73" s="32"/>
      <c r="D73" s="32"/>
      <c r="E73" s="32"/>
      <c r="F73" s="34"/>
      <c r="G73" s="35"/>
      <c r="H73" s="88"/>
      <c r="I73" s="88"/>
      <c r="J73" s="89"/>
      <c r="K73" s="88"/>
      <c r="L73" s="90"/>
      <c r="M73" s="33"/>
      <c r="N73" s="88"/>
      <c r="O73" s="88"/>
      <c r="P73" s="88"/>
      <c r="Q73" s="90"/>
      <c r="R73" s="33"/>
      <c r="S73" s="88"/>
      <c r="T73" s="88"/>
      <c r="U73" s="88"/>
      <c r="V73" s="90"/>
      <c r="W73" s="33"/>
      <c r="X73" s="88"/>
      <c r="Y73" s="88"/>
      <c r="Z73" s="91"/>
      <c r="AA73" s="90"/>
      <c r="AB73" s="33"/>
    </row>
    <row r="74" spans="1:28" x14ac:dyDescent="0.3">
      <c r="A74" s="33"/>
      <c r="B74" s="33"/>
      <c r="C74" s="32"/>
      <c r="D74" s="32"/>
      <c r="E74" s="32"/>
      <c r="F74" s="34"/>
      <c r="G74" s="35"/>
      <c r="H74" s="88"/>
      <c r="I74" s="88"/>
      <c r="J74" s="89"/>
      <c r="K74" s="88"/>
      <c r="L74" s="90"/>
      <c r="M74" s="33"/>
      <c r="N74" s="88"/>
      <c r="O74" s="88"/>
      <c r="P74" s="88"/>
      <c r="Q74" s="90"/>
      <c r="R74" s="33"/>
      <c r="S74" s="88"/>
      <c r="T74" s="88"/>
      <c r="U74" s="88"/>
      <c r="V74" s="90"/>
      <c r="W74" s="33"/>
      <c r="X74" s="88"/>
      <c r="Y74" s="88"/>
      <c r="Z74" s="91"/>
      <c r="AA74" s="90"/>
      <c r="AB74" s="33"/>
    </row>
    <row r="75" spans="1:28" x14ac:dyDescent="0.3">
      <c r="A75" s="33"/>
      <c r="B75" s="33"/>
      <c r="C75" s="32"/>
      <c r="D75" s="32"/>
      <c r="E75" s="32"/>
      <c r="F75" s="34"/>
      <c r="G75" s="35"/>
      <c r="H75" s="88"/>
      <c r="I75" s="88"/>
      <c r="J75" s="89"/>
      <c r="K75" s="88"/>
      <c r="L75" s="90"/>
      <c r="M75" s="33"/>
      <c r="N75" s="88"/>
      <c r="O75" s="88"/>
      <c r="P75" s="88"/>
      <c r="Q75" s="90"/>
      <c r="R75" s="33"/>
      <c r="S75" s="88"/>
      <c r="T75" s="88"/>
      <c r="U75" s="88"/>
      <c r="V75" s="90"/>
      <c r="W75" s="33"/>
      <c r="X75" s="88"/>
      <c r="Y75" s="88"/>
      <c r="Z75" s="91"/>
      <c r="AA75" s="90"/>
      <c r="AB75" s="33"/>
    </row>
    <row r="76" spans="1:28" x14ac:dyDescent="0.3">
      <c r="A76" s="33"/>
      <c r="B76" s="33"/>
      <c r="C76" s="32"/>
      <c r="D76" s="32"/>
      <c r="E76" s="32"/>
      <c r="F76" s="34"/>
      <c r="G76" s="35"/>
      <c r="H76" s="88"/>
      <c r="I76" s="88"/>
      <c r="J76" s="89"/>
      <c r="K76" s="88"/>
      <c r="L76" s="90"/>
      <c r="M76" s="33"/>
      <c r="N76" s="88"/>
      <c r="O76" s="88"/>
      <c r="P76" s="88"/>
      <c r="Q76" s="90"/>
      <c r="R76" s="33"/>
      <c r="S76" s="88"/>
      <c r="T76" s="88"/>
      <c r="U76" s="88"/>
      <c r="V76" s="90"/>
      <c r="W76" s="33"/>
      <c r="X76" s="88"/>
      <c r="Y76" s="88"/>
      <c r="Z76" s="91"/>
      <c r="AA76" s="90"/>
      <c r="AB76" s="33"/>
    </row>
    <row r="77" spans="1:28" x14ac:dyDescent="0.3">
      <c r="A77" s="33"/>
      <c r="B77" s="33"/>
      <c r="C77" s="32"/>
      <c r="D77" s="32"/>
      <c r="E77" s="32"/>
      <c r="F77" s="34"/>
      <c r="G77" s="35"/>
      <c r="H77" s="88"/>
      <c r="I77" s="88"/>
      <c r="J77" s="89"/>
      <c r="K77" s="88"/>
      <c r="L77" s="90"/>
      <c r="M77" s="33"/>
      <c r="N77" s="88"/>
      <c r="O77" s="88"/>
      <c r="P77" s="88"/>
      <c r="Q77" s="90"/>
      <c r="R77" s="33"/>
      <c r="S77" s="88"/>
      <c r="T77" s="88"/>
      <c r="U77" s="88"/>
      <c r="V77" s="90"/>
      <c r="W77" s="33"/>
      <c r="X77" s="88"/>
      <c r="Y77" s="88"/>
      <c r="Z77" s="91"/>
      <c r="AA77" s="90"/>
      <c r="AB77" s="33"/>
    </row>
    <row r="78" spans="1:28" x14ac:dyDescent="0.3">
      <c r="A78" s="33"/>
      <c r="B78" s="33"/>
      <c r="C78" s="32"/>
      <c r="D78" s="32"/>
      <c r="E78" s="32"/>
      <c r="F78" s="34"/>
      <c r="G78" s="35"/>
      <c r="H78" s="88"/>
      <c r="I78" s="88"/>
      <c r="J78" s="89"/>
      <c r="K78" s="88"/>
      <c r="L78" s="90"/>
      <c r="M78" s="33"/>
      <c r="N78" s="88"/>
      <c r="O78" s="88"/>
      <c r="P78" s="88"/>
      <c r="Q78" s="90"/>
      <c r="R78" s="33"/>
      <c r="S78" s="88"/>
      <c r="T78" s="88"/>
      <c r="U78" s="88"/>
      <c r="V78" s="90"/>
      <c r="W78" s="33"/>
      <c r="X78" s="88"/>
      <c r="Y78" s="88"/>
      <c r="Z78" s="91"/>
      <c r="AA78" s="90"/>
      <c r="AB78" s="33"/>
    </row>
    <row r="79" spans="1:28" x14ac:dyDescent="0.3">
      <c r="A79" s="33"/>
      <c r="B79" s="33"/>
      <c r="C79" s="32"/>
      <c r="D79" s="32"/>
      <c r="E79" s="32"/>
      <c r="F79" s="34"/>
      <c r="G79" s="35"/>
      <c r="H79" s="88"/>
      <c r="I79" s="88"/>
      <c r="J79" s="89"/>
      <c r="K79" s="88"/>
      <c r="L79" s="90"/>
      <c r="M79" s="33"/>
      <c r="N79" s="88"/>
      <c r="O79" s="88"/>
      <c r="P79" s="88"/>
      <c r="Q79" s="90"/>
      <c r="R79" s="33"/>
      <c r="S79" s="88"/>
      <c r="T79" s="88"/>
      <c r="U79" s="88"/>
      <c r="V79" s="90"/>
      <c r="W79" s="33"/>
      <c r="X79" s="88"/>
      <c r="Y79" s="88"/>
      <c r="Z79" s="91"/>
      <c r="AA79" s="90"/>
      <c r="AB79" s="33"/>
    </row>
    <row r="80" spans="1:28" x14ac:dyDescent="0.3">
      <c r="A80" s="33"/>
      <c r="B80" s="33"/>
      <c r="C80" s="32"/>
      <c r="D80" s="32"/>
      <c r="E80" s="32"/>
      <c r="F80" s="34"/>
      <c r="G80" s="35"/>
      <c r="H80" s="88"/>
      <c r="I80" s="88"/>
      <c r="J80" s="89"/>
      <c r="K80" s="88"/>
      <c r="L80" s="90"/>
      <c r="M80" s="33"/>
      <c r="N80" s="88"/>
      <c r="O80" s="88"/>
      <c r="P80" s="88"/>
      <c r="Q80" s="90"/>
      <c r="R80" s="33"/>
      <c r="S80" s="88"/>
      <c r="T80" s="88"/>
      <c r="U80" s="88"/>
      <c r="V80" s="90"/>
      <c r="W80" s="33"/>
      <c r="X80" s="88"/>
      <c r="Y80" s="88"/>
      <c r="Z80" s="91"/>
      <c r="AA80" s="90"/>
      <c r="AB80" s="33"/>
    </row>
    <row r="81" spans="1:28" x14ac:dyDescent="0.3">
      <c r="A81" s="33"/>
      <c r="B81" s="33"/>
      <c r="C81" s="32"/>
      <c r="D81" s="32"/>
      <c r="E81" s="32"/>
      <c r="F81" s="34"/>
      <c r="G81" s="35"/>
      <c r="H81" s="88"/>
      <c r="I81" s="88"/>
      <c r="J81" s="89"/>
      <c r="K81" s="88"/>
      <c r="L81" s="90"/>
      <c r="M81" s="33"/>
      <c r="N81" s="88"/>
      <c r="O81" s="88"/>
      <c r="P81" s="88"/>
      <c r="Q81" s="90"/>
      <c r="R81" s="33"/>
      <c r="S81" s="88"/>
      <c r="T81" s="88"/>
      <c r="U81" s="88"/>
      <c r="V81" s="90"/>
      <c r="W81" s="33"/>
      <c r="X81" s="88"/>
      <c r="Y81" s="88"/>
      <c r="Z81" s="91"/>
      <c r="AA81" s="90"/>
      <c r="AB81" s="33"/>
    </row>
    <row r="82" spans="1:28" x14ac:dyDescent="0.3">
      <c r="A82" s="33"/>
      <c r="B82" s="33"/>
      <c r="C82" s="32"/>
      <c r="D82" s="32"/>
      <c r="E82" s="32"/>
      <c r="F82" s="34"/>
      <c r="G82" s="35"/>
      <c r="H82" s="88"/>
      <c r="I82" s="88"/>
      <c r="J82" s="89"/>
      <c r="K82" s="88"/>
      <c r="L82" s="90"/>
      <c r="M82" s="33"/>
      <c r="N82" s="88"/>
      <c r="O82" s="88"/>
      <c r="P82" s="88"/>
      <c r="Q82" s="90"/>
      <c r="R82" s="33"/>
      <c r="S82" s="88"/>
      <c r="T82" s="88"/>
      <c r="U82" s="88"/>
      <c r="V82" s="90"/>
      <c r="W82" s="33"/>
      <c r="X82" s="88"/>
      <c r="Y82" s="88"/>
      <c r="Z82" s="91"/>
      <c r="AA82" s="90"/>
      <c r="AB82" s="33"/>
    </row>
    <row r="83" spans="1:28" x14ac:dyDescent="0.3">
      <c r="A83" s="33"/>
      <c r="B83" s="33"/>
      <c r="C83" s="32"/>
      <c r="D83" s="32"/>
      <c r="E83" s="32"/>
      <c r="F83" s="34"/>
      <c r="G83" s="35"/>
      <c r="H83" s="88"/>
      <c r="I83" s="88"/>
      <c r="J83" s="89"/>
      <c r="K83" s="88"/>
      <c r="L83" s="90"/>
      <c r="M83" s="33"/>
      <c r="N83" s="88"/>
      <c r="O83" s="88"/>
      <c r="P83" s="88"/>
      <c r="Q83" s="90"/>
      <c r="R83" s="33"/>
      <c r="S83" s="88"/>
      <c r="T83" s="88"/>
      <c r="U83" s="88"/>
      <c r="V83" s="90"/>
      <c r="W83" s="33"/>
      <c r="X83" s="88"/>
      <c r="Y83" s="88"/>
      <c r="Z83" s="91"/>
      <c r="AA83" s="90"/>
      <c r="AB83" s="33"/>
    </row>
    <row r="84" spans="1:28" x14ac:dyDescent="0.3">
      <c r="A84" s="33"/>
      <c r="B84" s="33"/>
      <c r="C84" s="32"/>
      <c r="D84" s="32"/>
      <c r="E84" s="32"/>
      <c r="F84" s="34"/>
      <c r="G84" s="35"/>
      <c r="H84" s="88"/>
      <c r="I84" s="88"/>
      <c r="J84" s="89"/>
      <c r="K84" s="88"/>
      <c r="L84" s="90"/>
      <c r="M84" s="33"/>
      <c r="N84" s="88"/>
      <c r="O84" s="88"/>
      <c r="P84" s="88"/>
      <c r="Q84" s="90"/>
      <c r="R84" s="33"/>
      <c r="S84" s="88"/>
      <c r="T84" s="88"/>
      <c r="U84" s="88"/>
      <c r="V84" s="90"/>
      <c r="W84" s="33"/>
      <c r="X84" s="88"/>
      <c r="Y84" s="88"/>
      <c r="Z84" s="91"/>
      <c r="AA84" s="90"/>
      <c r="AB84" s="33"/>
    </row>
    <row r="85" spans="1:28" x14ac:dyDescent="0.3">
      <c r="A85" s="33"/>
      <c r="B85" s="33"/>
      <c r="C85" s="32"/>
      <c r="D85" s="32"/>
      <c r="E85" s="32"/>
      <c r="F85" s="34"/>
      <c r="G85" s="35"/>
      <c r="H85" s="88"/>
      <c r="I85" s="88"/>
      <c r="J85" s="89"/>
      <c r="K85" s="88"/>
      <c r="L85" s="90"/>
      <c r="M85" s="33"/>
      <c r="N85" s="88"/>
      <c r="O85" s="88"/>
      <c r="P85" s="88"/>
      <c r="Q85" s="90"/>
      <c r="R85" s="33"/>
      <c r="S85" s="88"/>
      <c r="T85" s="88"/>
      <c r="U85" s="88"/>
      <c r="V85" s="90"/>
      <c r="W85" s="33"/>
      <c r="X85" s="88"/>
      <c r="Y85" s="88"/>
      <c r="Z85" s="91"/>
      <c r="AA85" s="90"/>
      <c r="AB85" s="33"/>
    </row>
    <row r="86" spans="1:28" x14ac:dyDescent="0.3">
      <c r="A86" s="33"/>
      <c r="B86" s="33"/>
      <c r="C86" s="32"/>
      <c r="D86" s="32"/>
      <c r="E86" s="32"/>
      <c r="F86" s="30"/>
      <c r="G86" s="31"/>
      <c r="H86" s="88"/>
      <c r="I86" s="88"/>
      <c r="J86" s="89"/>
      <c r="K86" s="88"/>
      <c r="L86" s="92"/>
      <c r="M86" s="97"/>
      <c r="N86" s="88"/>
      <c r="O86" s="88"/>
      <c r="P86" s="88"/>
      <c r="Q86" s="92"/>
      <c r="R86" s="97"/>
      <c r="S86" s="88"/>
      <c r="T86" s="88"/>
      <c r="U86" s="88"/>
      <c r="V86" s="92"/>
      <c r="W86" s="97"/>
      <c r="X86" s="88"/>
      <c r="Y86" s="88"/>
      <c r="Z86" s="91"/>
      <c r="AA86" s="92"/>
      <c r="AB86" s="97"/>
    </row>
    <row r="87" spans="1:28" x14ac:dyDescent="0.3">
      <c r="A87" s="33"/>
      <c r="B87" s="33"/>
      <c r="C87" s="32"/>
      <c r="D87" s="32"/>
      <c r="E87" s="32"/>
      <c r="F87" s="30"/>
      <c r="G87" s="31"/>
      <c r="H87" s="88"/>
      <c r="I87" s="88"/>
      <c r="J87" s="89"/>
      <c r="K87" s="88"/>
      <c r="L87" s="92"/>
      <c r="M87" s="97"/>
      <c r="N87" s="88"/>
      <c r="O87" s="88"/>
      <c r="P87" s="88"/>
      <c r="Q87" s="92"/>
      <c r="R87" s="97"/>
      <c r="S87" s="88"/>
      <c r="T87" s="88"/>
      <c r="U87" s="88"/>
      <c r="V87" s="92"/>
      <c r="W87" s="97"/>
      <c r="X87" s="88"/>
      <c r="Y87" s="88"/>
      <c r="Z87" s="91"/>
      <c r="AA87" s="92"/>
      <c r="AB87" s="97"/>
    </row>
    <row r="88" spans="1:28" x14ac:dyDescent="0.3">
      <c r="A88" s="33"/>
      <c r="B88" s="33"/>
      <c r="C88" s="32"/>
      <c r="D88" s="32"/>
      <c r="E88" s="32"/>
      <c r="F88" s="30"/>
      <c r="G88" s="31"/>
      <c r="H88" s="88"/>
      <c r="I88" s="88"/>
      <c r="J88" s="89"/>
      <c r="K88" s="88"/>
      <c r="L88" s="92"/>
      <c r="M88" s="97"/>
      <c r="N88" s="88"/>
      <c r="O88" s="88"/>
      <c r="P88" s="88"/>
      <c r="Q88" s="92"/>
      <c r="R88" s="97"/>
      <c r="S88" s="88"/>
      <c r="T88" s="88"/>
      <c r="U88" s="88"/>
      <c r="V88" s="92"/>
      <c r="W88" s="97"/>
      <c r="X88" s="88"/>
      <c r="Y88" s="88"/>
      <c r="Z88" s="91"/>
      <c r="AA88" s="92"/>
      <c r="AB88" s="97"/>
    </row>
    <row r="89" spans="1:28" x14ac:dyDescent="0.3">
      <c r="A89" s="33"/>
      <c r="B89" s="33"/>
      <c r="C89" s="32"/>
      <c r="D89" s="32"/>
      <c r="E89" s="32"/>
      <c r="F89" s="30"/>
      <c r="G89" s="31"/>
      <c r="H89" s="88"/>
      <c r="I89" s="88"/>
      <c r="J89" s="89"/>
      <c r="K89" s="88"/>
      <c r="L89" s="92"/>
      <c r="M89" s="97"/>
      <c r="N89" s="88"/>
      <c r="O89" s="88"/>
      <c r="P89" s="88"/>
      <c r="Q89" s="92"/>
      <c r="R89" s="97"/>
      <c r="S89" s="88"/>
      <c r="T89" s="88"/>
      <c r="U89" s="88"/>
      <c r="V89" s="92"/>
      <c r="W89" s="97"/>
      <c r="X89" s="88"/>
      <c r="Y89" s="88"/>
      <c r="Z89" s="91"/>
      <c r="AA89" s="92"/>
      <c r="AB89" s="97"/>
    </row>
    <row r="90" spans="1:28" x14ac:dyDescent="0.3">
      <c r="A90" s="33"/>
      <c r="B90" s="33"/>
      <c r="C90" s="32"/>
      <c r="D90" s="32"/>
      <c r="E90" s="32"/>
      <c r="F90" s="30"/>
      <c r="G90" s="31"/>
      <c r="H90" s="88"/>
      <c r="I90" s="88"/>
      <c r="J90" s="89"/>
      <c r="K90" s="88"/>
      <c r="L90" s="92"/>
      <c r="M90" s="97"/>
      <c r="N90" s="88"/>
      <c r="O90" s="88"/>
      <c r="P90" s="88"/>
      <c r="Q90" s="92"/>
      <c r="R90" s="97"/>
      <c r="S90" s="88"/>
      <c r="T90" s="88"/>
      <c r="U90" s="88"/>
      <c r="V90" s="92"/>
      <c r="W90" s="97"/>
      <c r="X90" s="88"/>
      <c r="Y90" s="88"/>
      <c r="Z90" s="91"/>
      <c r="AA90" s="92"/>
      <c r="AB90" s="97"/>
    </row>
    <row r="91" spans="1:28" x14ac:dyDescent="0.3">
      <c r="A91" s="33"/>
      <c r="B91" s="33"/>
      <c r="C91" s="32"/>
      <c r="D91" s="32"/>
      <c r="E91" s="32"/>
      <c r="F91" s="30"/>
      <c r="G91" s="31"/>
      <c r="H91" s="88"/>
      <c r="I91" s="88"/>
      <c r="J91" s="89"/>
      <c r="K91" s="88"/>
      <c r="L91" s="92"/>
      <c r="M91" s="97"/>
      <c r="N91" s="88"/>
      <c r="O91" s="88"/>
      <c r="P91" s="88"/>
      <c r="Q91" s="92"/>
      <c r="R91" s="97"/>
      <c r="S91" s="88"/>
      <c r="T91" s="88"/>
      <c r="U91" s="88"/>
      <c r="V91" s="92"/>
      <c r="W91" s="97"/>
      <c r="X91" s="88"/>
      <c r="Y91" s="88"/>
      <c r="Z91" s="91"/>
      <c r="AA91" s="92"/>
      <c r="AB91" s="97"/>
    </row>
    <row r="92" spans="1:28" x14ac:dyDescent="0.3">
      <c r="A92" s="33"/>
      <c r="B92" s="33"/>
      <c r="C92" s="32"/>
      <c r="D92" s="32"/>
      <c r="E92" s="32"/>
      <c r="F92" s="30"/>
      <c r="G92" s="31"/>
      <c r="H92" s="88"/>
      <c r="I92" s="88"/>
      <c r="J92" s="89"/>
      <c r="K92" s="88"/>
      <c r="L92" s="92"/>
      <c r="M92" s="97"/>
      <c r="N92" s="88"/>
      <c r="O92" s="88"/>
      <c r="P92" s="88"/>
      <c r="Q92" s="92"/>
      <c r="R92" s="97"/>
      <c r="S92" s="88"/>
      <c r="T92" s="88"/>
      <c r="U92" s="88"/>
      <c r="V92" s="92"/>
      <c r="W92" s="97"/>
      <c r="X92" s="88"/>
      <c r="Y92" s="88"/>
      <c r="Z92" s="91"/>
      <c r="AA92" s="92"/>
      <c r="AB92" s="97"/>
    </row>
    <row r="93" spans="1:28" x14ac:dyDescent="0.3">
      <c r="A93" s="33"/>
      <c r="B93" s="33"/>
      <c r="C93" s="32"/>
      <c r="D93" s="32"/>
      <c r="E93" s="32"/>
      <c r="F93" s="30"/>
      <c r="G93" s="31"/>
      <c r="H93" s="88"/>
      <c r="I93" s="88"/>
      <c r="J93" s="89"/>
      <c r="K93" s="88"/>
      <c r="L93" s="92"/>
      <c r="M93" s="97"/>
      <c r="N93" s="88"/>
      <c r="O93" s="88"/>
      <c r="P93" s="88"/>
      <c r="Q93" s="92"/>
      <c r="R93" s="97"/>
      <c r="S93" s="88"/>
      <c r="T93" s="88"/>
      <c r="U93" s="88"/>
      <c r="V93" s="92"/>
      <c r="W93" s="97"/>
      <c r="X93" s="88"/>
      <c r="Y93" s="88"/>
      <c r="Z93" s="91"/>
      <c r="AA93" s="92"/>
      <c r="AB93" s="97"/>
    </row>
    <row r="94" spans="1:28" x14ac:dyDescent="0.3">
      <c r="A94" s="33"/>
      <c r="B94" s="33"/>
      <c r="C94" s="32"/>
      <c r="D94" s="32"/>
      <c r="E94" s="32"/>
      <c r="F94" s="30"/>
      <c r="G94" s="31"/>
      <c r="H94" s="88"/>
      <c r="I94" s="88"/>
      <c r="J94" s="89"/>
      <c r="K94" s="88"/>
      <c r="L94" s="92"/>
      <c r="M94" s="97"/>
      <c r="N94" s="88"/>
      <c r="O94" s="88"/>
      <c r="P94" s="88"/>
      <c r="Q94" s="92"/>
      <c r="R94" s="97"/>
      <c r="S94" s="88"/>
      <c r="T94" s="88"/>
      <c r="U94" s="88"/>
      <c r="V94" s="92"/>
      <c r="W94" s="97"/>
      <c r="X94" s="88"/>
      <c r="Y94" s="88"/>
      <c r="Z94" s="91"/>
      <c r="AA94" s="92"/>
      <c r="AB94" s="97"/>
    </row>
    <row r="95" spans="1:28" x14ac:dyDescent="0.3">
      <c r="A95" s="33"/>
      <c r="B95" s="33"/>
      <c r="C95" s="32"/>
      <c r="D95" s="32"/>
      <c r="E95" s="32"/>
      <c r="F95" s="30"/>
      <c r="G95" s="31"/>
      <c r="H95" s="88"/>
      <c r="I95" s="88"/>
      <c r="J95" s="89"/>
      <c r="K95" s="88"/>
      <c r="L95" s="92"/>
      <c r="M95" s="97"/>
      <c r="N95" s="88"/>
      <c r="O95" s="88"/>
      <c r="P95" s="88"/>
      <c r="Q95" s="92"/>
      <c r="R95" s="97"/>
      <c r="S95" s="88"/>
      <c r="T95" s="88"/>
      <c r="U95" s="88"/>
      <c r="V95" s="92"/>
      <c r="W95" s="97"/>
      <c r="X95" s="88"/>
      <c r="Y95" s="88"/>
      <c r="Z95" s="91"/>
      <c r="AA95" s="92"/>
      <c r="AB95" s="97"/>
    </row>
    <row r="96" spans="1:28" x14ac:dyDescent="0.3">
      <c r="A96" s="33"/>
      <c r="B96" s="33"/>
      <c r="C96" s="32"/>
      <c r="D96" s="32"/>
      <c r="E96" s="32"/>
      <c r="F96" s="30"/>
      <c r="G96" s="31"/>
      <c r="H96" s="88"/>
      <c r="I96" s="88"/>
      <c r="J96" s="89"/>
      <c r="K96" s="88"/>
      <c r="L96" s="92"/>
      <c r="M96" s="97"/>
      <c r="N96" s="88"/>
      <c r="O96" s="88"/>
      <c r="P96" s="88"/>
      <c r="Q96" s="92"/>
      <c r="R96" s="97"/>
      <c r="S96" s="88"/>
      <c r="T96" s="88"/>
      <c r="U96" s="88"/>
      <c r="V96" s="92"/>
      <c r="W96" s="97"/>
      <c r="X96" s="88"/>
      <c r="Y96" s="88"/>
      <c r="Z96" s="91"/>
      <c r="AA96" s="92"/>
      <c r="AB96" s="97"/>
    </row>
  </sheetData>
  <sortState xmlns:xlrd2="http://schemas.microsoft.com/office/spreadsheetml/2017/richdata2" ref="A4:AA29">
    <sortCondition descending="1" ref="F4:F29"/>
  </sortState>
  <mergeCells count="4">
    <mergeCell ref="H2:M2"/>
    <mergeCell ref="N2:R2"/>
    <mergeCell ref="S2:W2"/>
    <mergeCell ref="X2:AB2"/>
  </mergeCells>
  <conditionalFormatting sqref="F4:F29">
    <cfRule type="duplicateValues" dxfId="43" priority="1"/>
  </conditionalFormatting>
  <conditionalFormatting sqref="G4:G29">
    <cfRule type="cellIs" dxfId="42" priority="2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03F3-B098-4D17-9FC3-D8FC65ECB576}">
  <sheetPr>
    <pageSetUpPr fitToPage="1"/>
  </sheetPr>
  <dimension ref="A1:AB71"/>
  <sheetViews>
    <sheetView topLeftCell="A2" zoomScaleNormal="100" workbookViewId="0">
      <selection activeCell="AA26" sqref="AA26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9" customWidth="1"/>
    <col min="7" max="7" width="6.5546875" style="28" customWidth="1"/>
    <col min="8" max="8" width="8.33203125" style="78" bestFit="1" customWidth="1"/>
    <col min="9" max="9" width="5.6640625" style="78" bestFit="1" customWidth="1"/>
    <col min="10" max="10" width="8.332031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4" width="8.33203125" style="78" bestFit="1" customWidth="1"/>
    <col min="15" max="15" width="7.109375" style="78" bestFit="1" customWidth="1"/>
    <col min="16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73" t="str">
        <f>D4</f>
        <v>Junior F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221</v>
      </c>
      <c r="B4" t="str">
        <f>VLOOKUP($A4,'Diplomabestand individueel'!$A:$AC,B$1,FALSE)</f>
        <v>afm</v>
      </c>
      <c r="C4" t="str">
        <f>VLOOKUP($A4,'Diplomabestand individueel'!$A:$AC,C$1,FALSE)</f>
        <v>Jordan de Haan</v>
      </c>
      <c r="D4" t="str">
        <f>VLOOKUP($A4,'Diplomabestand individueel'!$A:$AC,D$1,FALSE)</f>
        <v>Junior F</v>
      </c>
      <c r="E4" t="str">
        <f>VLOOKUP($A4,'Diplomabestand individueel'!$A:$AC,E$1,FALSE)</f>
        <v>LH</v>
      </c>
      <c r="F4" s="44">
        <f>VLOOKUP($A4,'Diplomabestand individueel'!$A:$AC,F$1,FALSE)</f>
        <v>0</v>
      </c>
      <c r="G4" s="41" t="e">
        <f t="shared" ref="G4:G18" si="0">RANK(F4,F$4:F$18)</f>
        <v>#N/A</v>
      </c>
      <c r="H4" s="82">
        <f>VLOOKUP($A4,'Diplomabestand individueel'!$A:$AC,H$1,FALSE)</f>
        <v>0</v>
      </c>
      <c r="I4" s="82">
        <f>VLOOKUP($A4,'Diplomabestand individueel'!$A:$AC,I$1,FALSE)</f>
        <v>0</v>
      </c>
      <c r="J4" s="83">
        <f>VLOOKUP($A4,'Diplomabestand individueel'!$A:$AC,J$1,FALSE)</f>
        <v>0</v>
      </c>
      <c r="K4" s="82">
        <f>VLOOKUP($A4,'Diplomabestand individueel'!$A:$AC,K$1,FALSE)</f>
        <v>0</v>
      </c>
      <c r="L4" s="82">
        <f>VLOOKUP($A4,'Diplomabestand individueel'!$A:$AC,L$1,FALSE)</f>
        <v>0</v>
      </c>
      <c r="M4" s="41" t="e">
        <f t="shared" ref="M4:M18" si="1">RANK(L4,L$4:L$18)</f>
        <v>#N/A</v>
      </c>
      <c r="N4" s="82">
        <f>VLOOKUP($A4,'Diplomabestand individueel'!$A:$AC,N$1,FALSE)</f>
        <v>0</v>
      </c>
      <c r="O4" s="82">
        <f>VLOOKUP($A4,'Diplomabestand individueel'!$A:$AC,O$1,FALSE)</f>
        <v>0</v>
      </c>
      <c r="P4" s="82">
        <f>VLOOKUP($A4,'Diplomabestand individueel'!$A:$AC,P$1,FALSE)</f>
        <v>0</v>
      </c>
      <c r="Q4" s="82">
        <f>VLOOKUP($A4,'Diplomabestand individueel'!$A:$AC,Q$1,FALSE)</f>
        <v>0</v>
      </c>
      <c r="R4" s="41" t="e">
        <f t="shared" ref="R4:R18" si="2">RANK(Q4,Q$4:Q$18)</f>
        <v>#N/A</v>
      </c>
      <c r="S4" s="82">
        <f>VLOOKUP($A4,'Diplomabestand individueel'!$A:$AC,S$1,FALSE)</f>
        <v>0</v>
      </c>
      <c r="T4" s="82">
        <f>VLOOKUP($A4,'Diplomabestand individueel'!$A:$AC,T$1,FALSE)</f>
        <v>0</v>
      </c>
      <c r="U4" s="82">
        <f>VLOOKUP($A4,'Diplomabestand individueel'!$A:$AC,U$1,FALSE)</f>
        <v>0</v>
      </c>
      <c r="V4" s="82">
        <f>VLOOKUP($A4,'Diplomabestand individueel'!$A:$AC,V$1,FALSE)</f>
        <v>0</v>
      </c>
      <c r="W4" s="41" t="e">
        <f t="shared" ref="W4:W18" si="3">RANK(V4,V$4:V$18)</f>
        <v>#N/A</v>
      </c>
      <c r="X4" s="82">
        <f>VLOOKUP($A4,'Diplomabestand individueel'!$A:$AC,X$1,FALSE)</f>
        <v>0</v>
      </c>
      <c r="Y4" s="82">
        <f>VLOOKUP($A4,'Diplomabestand individueel'!$A:$AC,Y$1,FALSE)</f>
        <v>0</v>
      </c>
      <c r="Z4" s="82">
        <f>VLOOKUP($A4,'Diplomabestand individueel'!$A:$AC,Z$1,FALSE)</f>
        <v>0</v>
      </c>
      <c r="AA4" s="82">
        <f>VLOOKUP($A4,'Diplomabestand individueel'!$A:$AC,AA$1,FALSE)</f>
        <v>0</v>
      </c>
      <c r="AB4" s="41" t="e">
        <f t="shared" ref="AB4:AB18" si="4">RANK(AA4,AA$4:AA$18)</f>
        <v>#N/A</v>
      </c>
    </row>
    <row r="5" spans="1:28" x14ac:dyDescent="0.3">
      <c r="A5">
        <v>208</v>
      </c>
      <c r="B5" t="str">
        <f>VLOOKUP($A5,'Diplomabestand individueel'!$A:$AC,B$1,FALSE)</f>
        <v>W1-B2</v>
      </c>
      <c r="C5" t="str">
        <f>VLOOKUP($A5,'Diplomabestand individueel'!$A:$AC,C$1,FALSE)</f>
        <v>Sophie Bok</v>
      </c>
      <c r="D5" t="str">
        <f>VLOOKUP($A5,'Diplomabestand individueel'!$A:$AC,D$1,FALSE)</f>
        <v>Junior E</v>
      </c>
      <c r="E5" t="str">
        <f>VLOOKUP($A5,'Diplomabestand individueel'!$A:$AC,E$1,FALSE)</f>
        <v>Turncentrum Waterland</v>
      </c>
      <c r="F5" s="44">
        <f>VLOOKUP($A5,'Diplomabestand individueel'!$A:$AC,F$1,FALSE)</f>
        <v>39.75</v>
      </c>
      <c r="G5" s="41" t="e">
        <f t="shared" si="0"/>
        <v>#N/A</v>
      </c>
      <c r="H5" s="82">
        <f>VLOOKUP($A5,'Diplomabestand individueel'!$A:$AC,H$1,FALSE)</f>
        <v>2</v>
      </c>
      <c r="I5" s="82">
        <f>VLOOKUP($A5,'Diplomabestand individueel'!$A:$AC,I$1,FALSE)</f>
        <v>7.65</v>
      </c>
      <c r="J5" s="83">
        <f>VLOOKUP($A5,'Diplomabestand individueel'!$A:$AC,J$1,FALSE)</f>
        <v>0</v>
      </c>
      <c r="K5" s="82">
        <f>VLOOKUP($A5,'Diplomabestand individueel'!$A:$AC,K$1,FALSE)</f>
        <v>0</v>
      </c>
      <c r="L5" s="82">
        <f>VLOOKUP($A5,'Diplomabestand individueel'!$A:$AC,L$1,FALSE)</f>
        <v>9.65</v>
      </c>
      <c r="M5" s="41" t="e">
        <f t="shared" si="1"/>
        <v>#N/A</v>
      </c>
      <c r="N5" s="82">
        <f>VLOOKUP($A5,'Diplomabestand individueel'!$A:$AC,N$1,FALSE)</f>
        <v>2.2000000000000002</v>
      </c>
      <c r="O5" s="82">
        <f>VLOOKUP($A5,'Diplomabestand individueel'!$A:$AC,O$1,FALSE)</f>
        <v>7.25</v>
      </c>
      <c r="P5" s="82">
        <f>VLOOKUP($A5,'Diplomabestand individueel'!$A:$AC,P$1,FALSE)</f>
        <v>0</v>
      </c>
      <c r="Q5" s="82">
        <f>VLOOKUP($A5,'Diplomabestand individueel'!$A:$AC,Q$1,FALSE)</f>
        <v>9.4499999999999993</v>
      </c>
      <c r="R5" s="41" t="e">
        <f t="shared" si="2"/>
        <v>#N/A</v>
      </c>
      <c r="S5" s="82">
        <f>VLOOKUP($A5,'Diplomabestand individueel'!$A:$AC,S$1,FALSE)</f>
        <v>3</v>
      </c>
      <c r="T5" s="82">
        <f>VLOOKUP($A5,'Diplomabestand individueel'!$A:$AC,T$1,FALSE)</f>
        <v>7.75</v>
      </c>
      <c r="U5" s="82">
        <f>VLOOKUP($A5,'Diplomabestand individueel'!$A:$AC,U$1,FALSE)</f>
        <v>0</v>
      </c>
      <c r="V5" s="82">
        <f>VLOOKUP($A5,'Diplomabestand individueel'!$A:$AC,V$1,FALSE)</f>
        <v>10.75</v>
      </c>
      <c r="W5" s="41" t="e">
        <f t="shared" si="3"/>
        <v>#N/A</v>
      </c>
      <c r="X5" s="82">
        <f>VLOOKUP($A5,'Diplomabestand individueel'!$A:$AC,X$1,FALSE)</f>
        <v>2.9</v>
      </c>
      <c r="Y5" s="82">
        <f>VLOOKUP($A5,'Diplomabestand individueel'!$A:$AC,Y$1,FALSE)</f>
        <v>7</v>
      </c>
      <c r="Z5" s="82">
        <f>VLOOKUP($A5,'Diplomabestand individueel'!$A:$AC,Z$1,FALSE)</f>
        <v>0</v>
      </c>
      <c r="AA5" s="82">
        <f>VLOOKUP($A5,'Diplomabestand individueel'!$A:$AC,AA$1,FALSE)</f>
        <v>9.9</v>
      </c>
      <c r="AB5" s="41" t="e">
        <f t="shared" si="4"/>
        <v>#N/A</v>
      </c>
    </row>
    <row r="6" spans="1:28" x14ac:dyDescent="0.3">
      <c r="A6">
        <v>202</v>
      </c>
      <c r="B6" t="str">
        <f>VLOOKUP($A6,'Diplomabestand individueel'!$A:$AC,B$1,FALSE)</f>
        <v>W1-B2</v>
      </c>
      <c r="C6" t="str">
        <f>VLOOKUP($A6,'Diplomabestand individueel'!$A:$AC,C$1,FALSE)</f>
        <v>Esmee Meeues</v>
      </c>
      <c r="D6" t="str">
        <f>VLOOKUP($A6,'Diplomabestand individueel'!$A:$AC,D$1,FALSE)</f>
        <v>Junior E</v>
      </c>
      <c r="E6" t="str">
        <f>VLOOKUP($A6,'Diplomabestand individueel'!$A:$AC,E$1,FALSE)</f>
        <v>Swift</v>
      </c>
      <c r="F6" s="44">
        <f>VLOOKUP($A6,'Diplomabestand individueel'!$A:$AC,F$1,FALSE)</f>
        <v>45.4</v>
      </c>
      <c r="G6" s="41" t="e">
        <f t="shared" si="0"/>
        <v>#N/A</v>
      </c>
      <c r="H6" s="82">
        <f>VLOOKUP($A6,'Diplomabestand individueel'!$A:$AC,H$1,FALSE)</f>
        <v>2.4</v>
      </c>
      <c r="I6" s="82">
        <f>VLOOKUP($A6,'Diplomabestand individueel'!$A:$AC,I$1,FALSE)</f>
        <v>8.8000000000000007</v>
      </c>
      <c r="J6" s="83">
        <f>VLOOKUP($A6,'Diplomabestand individueel'!$A:$AC,J$1,FALSE)</f>
        <v>0</v>
      </c>
      <c r="K6" s="82">
        <f>VLOOKUP($A6,'Diplomabestand individueel'!$A:$AC,K$1,FALSE)</f>
        <v>0</v>
      </c>
      <c r="L6" s="82">
        <f>VLOOKUP($A6,'Diplomabestand individueel'!$A:$AC,L$1,FALSE)</f>
        <v>11.2</v>
      </c>
      <c r="M6" s="41" t="e">
        <f t="shared" si="1"/>
        <v>#N/A</v>
      </c>
      <c r="N6" s="82">
        <f>VLOOKUP($A6,'Diplomabestand individueel'!$A:$AC,N$1,FALSE)</f>
        <v>2.7</v>
      </c>
      <c r="O6" s="82">
        <f>VLOOKUP($A6,'Diplomabestand individueel'!$A:$AC,O$1,FALSE)</f>
        <v>8.35</v>
      </c>
      <c r="P6" s="82">
        <f>VLOOKUP($A6,'Diplomabestand individueel'!$A:$AC,P$1,FALSE)</f>
        <v>0</v>
      </c>
      <c r="Q6" s="82">
        <f>VLOOKUP($A6,'Diplomabestand individueel'!$A:$AC,Q$1,FALSE)</f>
        <v>11.05</v>
      </c>
      <c r="R6" s="41" t="e">
        <f t="shared" si="2"/>
        <v>#N/A</v>
      </c>
      <c r="S6" s="82">
        <f>VLOOKUP($A6,'Diplomabestand individueel'!$A:$AC,S$1,FALSE)</f>
        <v>3.6</v>
      </c>
      <c r="T6" s="82">
        <f>VLOOKUP($A6,'Diplomabestand individueel'!$A:$AC,T$1,FALSE)</f>
        <v>7.7</v>
      </c>
      <c r="U6" s="82">
        <f>VLOOKUP($A6,'Diplomabestand individueel'!$A:$AC,U$1,FALSE)</f>
        <v>0</v>
      </c>
      <c r="V6" s="82">
        <f>VLOOKUP($A6,'Diplomabestand individueel'!$A:$AC,V$1,FALSE)</f>
        <v>11.3</v>
      </c>
      <c r="W6" s="41" t="e">
        <f t="shared" si="3"/>
        <v>#N/A</v>
      </c>
      <c r="X6" s="82">
        <f>VLOOKUP($A6,'Diplomabestand individueel'!$A:$AC,X$1,FALSE)</f>
        <v>3.3</v>
      </c>
      <c r="Y6" s="82">
        <f>VLOOKUP($A6,'Diplomabestand individueel'!$A:$AC,Y$1,FALSE)</f>
        <v>8.5500000000000007</v>
      </c>
      <c r="Z6" s="82">
        <f>VLOOKUP($A6,'Diplomabestand individueel'!$A:$AC,Z$1,FALSE)</f>
        <v>0</v>
      </c>
      <c r="AA6" s="82">
        <f>VLOOKUP($A6,'Diplomabestand individueel'!$A:$AC,AA$1,FALSE)</f>
        <v>11.85</v>
      </c>
      <c r="AB6" s="41" t="e">
        <f t="shared" si="4"/>
        <v>#N/A</v>
      </c>
    </row>
    <row r="7" spans="1:28" x14ac:dyDescent="0.3">
      <c r="A7">
        <v>207</v>
      </c>
      <c r="B7" t="str">
        <f>VLOOKUP($A7,'Diplomabestand individueel'!$A:$AC,B$1,FALSE)</f>
        <v>W1-B2</v>
      </c>
      <c r="C7" t="str">
        <f>VLOOKUP($A7,'Diplomabestand individueel'!$A:$AC,C$1,FALSE)</f>
        <v>Kyara Kluft</v>
      </c>
      <c r="D7" t="str">
        <f>VLOOKUP($A7,'Diplomabestand individueel'!$A:$AC,D$1,FALSE)</f>
        <v>Junior E</v>
      </c>
      <c r="E7" t="str">
        <f>VLOOKUP($A7,'Diplomabestand individueel'!$A:$AC,E$1,FALSE)</f>
        <v>Sint Mauritius</v>
      </c>
      <c r="F7" s="44">
        <f>VLOOKUP($A7,'Diplomabestand individueel'!$A:$AC,F$1,FALSE)</f>
        <v>38.35</v>
      </c>
      <c r="G7" s="41" t="e">
        <f t="shared" si="0"/>
        <v>#N/A</v>
      </c>
      <c r="H7" s="82">
        <f>VLOOKUP($A7,'Diplomabestand individueel'!$A:$AC,H$1,FALSE)</f>
        <v>1.6</v>
      </c>
      <c r="I7" s="82">
        <f>VLOOKUP($A7,'Diplomabestand individueel'!$A:$AC,I$1,FALSE)</f>
        <v>8.1</v>
      </c>
      <c r="J7" s="83">
        <f>VLOOKUP($A7,'Diplomabestand individueel'!$A:$AC,J$1,FALSE)</f>
        <v>0</v>
      </c>
      <c r="K7" s="82">
        <f>VLOOKUP($A7,'Diplomabestand individueel'!$A:$AC,K$1,FALSE)</f>
        <v>0</v>
      </c>
      <c r="L7" s="82">
        <f>VLOOKUP($A7,'Diplomabestand individueel'!$A:$AC,L$1,FALSE)</f>
        <v>9.6999999999999993</v>
      </c>
      <c r="M7" s="41" t="e">
        <f t="shared" si="1"/>
        <v>#N/A</v>
      </c>
      <c r="N7" s="82">
        <f>VLOOKUP($A7,'Diplomabestand individueel'!$A:$AC,N$1,FALSE)</f>
        <v>2.2000000000000002</v>
      </c>
      <c r="O7" s="82">
        <f>VLOOKUP($A7,'Diplomabestand individueel'!$A:$AC,O$1,FALSE)</f>
        <v>5.9</v>
      </c>
      <c r="P7" s="82">
        <f>VLOOKUP($A7,'Diplomabestand individueel'!$A:$AC,P$1,FALSE)</f>
        <v>0</v>
      </c>
      <c r="Q7" s="82">
        <f>VLOOKUP($A7,'Diplomabestand individueel'!$A:$AC,Q$1,FALSE)</f>
        <v>8.1</v>
      </c>
      <c r="R7" s="41" t="e">
        <f t="shared" si="2"/>
        <v>#N/A</v>
      </c>
      <c r="S7" s="82">
        <f>VLOOKUP($A7,'Diplomabestand individueel'!$A:$AC,S$1,FALSE)</f>
        <v>2.2000000000000002</v>
      </c>
      <c r="T7" s="82">
        <f>VLOOKUP($A7,'Diplomabestand individueel'!$A:$AC,T$1,FALSE)</f>
        <v>7.8</v>
      </c>
      <c r="U7" s="82">
        <f>VLOOKUP($A7,'Diplomabestand individueel'!$A:$AC,U$1,FALSE)</f>
        <v>0</v>
      </c>
      <c r="V7" s="82">
        <f>VLOOKUP($A7,'Diplomabestand individueel'!$A:$AC,V$1,FALSE)</f>
        <v>10</v>
      </c>
      <c r="W7" s="41" t="e">
        <f t="shared" si="3"/>
        <v>#N/A</v>
      </c>
      <c r="X7" s="82">
        <f>VLOOKUP($A7,'Diplomabestand individueel'!$A:$AC,X$1,FALSE)</f>
        <v>3</v>
      </c>
      <c r="Y7" s="82">
        <f>VLOOKUP($A7,'Diplomabestand individueel'!$A:$AC,Y$1,FALSE)</f>
        <v>7.55</v>
      </c>
      <c r="Z7" s="82">
        <f>VLOOKUP($A7,'Diplomabestand individueel'!$A:$AC,Z$1,FALSE)</f>
        <v>0</v>
      </c>
      <c r="AA7" s="82">
        <f>VLOOKUP($A7,'Diplomabestand individueel'!$A:$AC,AA$1,FALSE)</f>
        <v>10.55</v>
      </c>
      <c r="AB7" s="41" t="e">
        <f t="shared" si="4"/>
        <v>#N/A</v>
      </c>
    </row>
    <row r="8" spans="1:28" x14ac:dyDescent="0.3">
      <c r="A8">
        <v>218</v>
      </c>
      <c r="B8" t="str">
        <f>VLOOKUP($A8,'Diplomabestand individueel'!$A:$AC,B$1,FALSE)</f>
        <v>W2-B2</v>
      </c>
      <c r="C8" t="str">
        <f>VLOOKUP($A8,'Diplomabestand individueel'!$A:$AC,C$1,FALSE)</f>
        <v>Jonna Neeft</v>
      </c>
      <c r="D8" t="str">
        <f>VLOOKUP($A8,'Diplomabestand individueel'!$A:$AC,D$1,FALSE)</f>
        <v>Junior F</v>
      </c>
      <c r="E8" t="str">
        <f>VLOOKUP($A8,'Diplomabestand individueel'!$A:$AC,E$1,FALSE)</f>
        <v>LH</v>
      </c>
      <c r="F8" s="44">
        <f>VLOOKUP($A8,'Diplomabestand individueel'!$A:$AC,F$1,FALSE)</f>
        <v>40.950000000000003</v>
      </c>
      <c r="G8" s="41" t="e">
        <f t="shared" si="0"/>
        <v>#N/A</v>
      </c>
      <c r="H8" s="82">
        <f>VLOOKUP($A8,'Diplomabestand individueel'!$A:$AC,H$1,FALSE)</f>
        <v>2.4</v>
      </c>
      <c r="I8" s="82">
        <f>VLOOKUP($A8,'Diplomabestand individueel'!$A:$AC,I$1,FALSE)</f>
        <v>8.0500000000000007</v>
      </c>
      <c r="J8" s="83">
        <f>VLOOKUP($A8,'Diplomabestand individueel'!$A:$AC,J$1,FALSE)</f>
        <v>0</v>
      </c>
      <c r="K8" s="82">
        <f>VLOOKUP($A8,'Diplomabestand individueel'!$A:$AC,K$1,FALSE)</f>
        <v>0</v>
      </c>
      <c r="L8" s="82">
        <f>VLOOKUP($A8,'Diplomabestand individueel'!$A:$AC,L$1,FALSE)</f>
        <v>10.45</v>
      </c>
      <c r="M8" s="41" t="e">
        <f t="shared" si="1"/>
        <v>#N/A</v>
      </c>
      <c r="N8" s="82">
        <f>VLOOKUP($A8,'Diplomabestand individueel'!$A:$AC,N$1,FALSE)</f>
        <v>2.2999999999999998</v>
      </c>
      <c r="O8" s="82">
        <f>VLOOKUP($A8,'Diplomabestand individueel'!$A:$AC,O$1,FALSE)</f>
        <v>8.4</v>
      </c>
      <c r="P8" s="82">
        <f>VLOOKUP($A8,'Diplomabestand individueel'!$A:$AC,P$1,FALSE)</f>
        <v>0</v>
      </c>
      <c r="Q8" s="82">
        <f>VLOOKUP($A8,'Diplomabestand individueel'!$A:$AC,Q$1,FALSE)</f>
        <v>10.7</v>
      </c>
      <c r="R8" s="41" t="e">
        <f t="shared" si="2"/>
        <v>#N/A</v>
      </c>
      <c r="S8" s="82">
        <f>VLOOKUP($A8,'Diplomabestand individueel'!$A:$AC,S$1,FALSE)</f>
        <v>1.8</v>
      </c>
      <c r="T8" s="82">
        <f>VLOOKUP($A8,'Diplomabestand individueel'!$A:$AC,T$1,FALSE)</f>
        <v>7.65</v>
      </c>
      <c r="U8" s="82">
        <f>VLOOKUP($A8,'Diplomabestand individueel'!$A:$AC,U$1,FALSE)</f>
        <v>0</v>
      </c>
      <c r="V8" s="82">
        <f>VLOOKUP($A8,'Diplomabestand individueel'!$A:$AC,V$1,FALSE)</f>
        <v>9.4499999999999993</v>
      </c>
      <c r="W8" s="41" t="e">
        <f t="shared" si="3"/>
        <v>#N/A</v>
      </c>
      <c r="X8" s="82">
        <f>VLOOKUP($A8,'Diplomabestand individueel'!$A:$AC,X$1,FALSE)</f>
        <v>2.8</v>
      </c>
      <c r="Y8" s="82">
        <f>VLOOKUP($A8,'Diplomabestand individueel'!$A:$AC,Y$1,FALSE)</f>
        <v>7.55</v>
      </c>
      <c r="Z8" s="82">
        <f>VLOOKUP($A8,'Diplomabestand individueel'!$A:$AC,Z$1,FALSE)</f>
        <v>0</v>
      </c>
      <c r="AA8" s="82">
        <f>VLOOKUP($A8,'Diplomabestand individueel'!$A:$AC,AA$1,FALSE)</f>
        <v>10.35</v>
      </c>
      <c r="AB8" s="41" t="e">
        <f t="shared" si="4"/>
        <v>#N/A</v>
      </c>
    </row>
    <row r="9" spans="1:28" x14ac:dyDescent="0.3">
      <c r="A9">
        <v>213</v>
      </c>
      <c r="B9" t="str">
        <f>VLOOKUP($A9,'Diplomabestand individueel'!$A:$AC,B$1,FALSE)</f>
        <v>W3-B2</v>
      </c>
      <c r="C9" t="str">
        <f>VLOOKUP($A9,'Diplomabestand individueel'!$A:$AC,C$1,FALSE)</f>
        <v>Mira den Dulk</v>
      </c>
      <c r="D9" t="str">
        <f>VLOOKUP($A9,'Diplomabestand individueel'!$A:$AC,D$1,FALSE)</f>
        <v>Junior F</v>
      </c>
      <c r="E9" t="str">
        <f>VLOOKUP($A9,'Diplomabestand individueel'!$A:$AC,E$1,FALSE)</f>
        <v>K&amp;V</v>
      </c>
      <c r="F9" s="44">
        <f>VLOOKUP($A9,'Diplomabestand individueel'!$A:$AC,F$1,FALSE)</f>
        <v>39.799999999999997</v>
      </c>
      <c r="G9" s="41" t="e">
        <f t="shared" si="0"/>
        <v>#N/A</v>
      </c>
      <c r="H9" s="82">
        <f>VLOOKUP($A9,'Diplomabestand individueel'!$A:$AC,H$1,FALSE)</f>
        <v>2.4</v>
      </c>
      <c r="I9" s="82">
        <f>VLOOKUP($A9,'Diplomabestand individueel'!$A:$AC,I$1,FALSE)</f>
        <v>8.4</v>
      </c>
      <c r="J9" s="83">
        <f>VLOOKUP($A9,'Diplomabestand individueel'!$A:$AC,J$1,FALSE)</f>
        <v>0</v>
      </c>
      <c r="K9" s="82">
        <f>VLOOKUP($A9,'Diplomabestand individueel'!$A:$AC,K$1,FALSE)</f>
        <v>0</v>
      </c>
      <c r="L9" s="82">
        <f>VLOOKUP($A9,'Diplomabestand individueel'!$A:$AC,L$1,FALSE)</f>
        <v>10.8</v>
      </c>
      <c r="M9" s="41" t="e">
        <f t="shared" si="1"/>
        <v>#N/A</v>
      </c>
      <c r="N9" s="82">
        <f>VLOOKUP($A9,'Diplomabestand individueel'!$A:$AC,N$1,FALSE)</f>
        <v>2.2999999999999998</v>
      </c>
      <c r="O9" s="82">
        <f>VLOOKUP($A9,'Diplomabestand individueel'!$A:$AC,O$1,FALSE)</f>
        <v>7.15</v>
      </c>
      <c r="P9" s="82">
        <f>VLOOKUP($A9,'Diplomabestand individueel'!$A:$AC,P$1,FALSE)</f>
        <v>0</v>
      </c>
      <c r="Q9" s="82">
        <f>VLOOKUP($A9,'Diplomabestand individueel'!$A:$AC,Q$1,FALSE)</f>
        <v>9.4499999999999993</v>
      </c>
      <c r="R9" s="41" t="e">
        <f t="shared" si="2"/>
        <v>#N/A</v>
      </c>
      <c r="S9" s="82">
        <f>VLOOKUP($A9,'Diplomabestand individueel'!$A:$AC,S$1,FALSE)</f>
        <v>3</v>
      </c>
      <c r="T9" s="82">
        <f>VLOOKUP($A9,'Diplomabestand individueel'!$A:$AC,T$1,FALSE)</f>
        <v>6.35</v>
      </c>
      <c r="U9" s="82">
        <f>VLOOKUP($A9,'Diplomabestand individueel'!$A:$AC,U$1,FALSE)</f>
        <v>0</v>
      </c>
      <c r="V9" s="82">
        <f>VLOOKUP($A9,'Diplomabestand individueel'!$A:$AC,V$1,FALSE)</f>
        <v>9.35</v>
      </c>
      <c r="W9" s="41" t="e">
        <f t="shared" si="3"/>
        <v>#N/A</v>
      </c>
      <c r="X9" s="82">
        <f>VLOOKUP($A9,'Diplomabestand individueel'!$A:$AC,X$1,FALSE)</f>
        <v>3</v>
      </c>
      <c r="Y9" s="82">
        <f>VLOOKUP($A9,'Diplomabestand individueel'!$A:$AC,Y$1,FALSE)</f>
        <v>7.2</v>
      </c>
      <c r="Z9" s="82">
        <f>VLOOKUP($A9,'Diplomabestand individueel'!$A:$AC,Z$1,FALSE)</f>
        <v>0</v>
      </c>
      <c r="AA9" s="82">
        <f>VLOOKUP($A9,'Diplomabestand individueel'!$A:$AC,AA$1,FALSE)</f>
        <v>10.199999999999999</v>
      </c>
      <c r="AB9" s="41" t="e">
        <f t="shared" si="4"/>
        <v>#N/A</v>
      </c>
    </row>
    <row r="10" spans="1:28" x14ac:dyDescent="0.3">
      <c r="A10">
        <v>212</v>
      </c>
      <c r="B10" t="e">
        <f>VLOOKUP($A10,'Diplomabestand individueel'!$A:$AC,B$1,FALSE)</f>
        <v>#N/A</v>
      </c>
      <c r="C10" t="e">
        <f>VLOOKUP($A10,'Diplomabestand individueel'!$A:$AC,C$1,FALSE)</f>
        <v>#N/A</v>
      </c>
      <c r="D10" t="e">
        <f>VLOOKUP($A10,'Diplomabestand individueel'!$A:$AC,D$1,FALSE)</f>
        <v>#N/A</v>
      </c>
      <c r="E10" t="e">
        <f>VLOOKUP($A10,'Diplomabestand individueel'!$A:$AC,E$1,FALSE)</f>
        <v>#N/A</v>
      </c>
      <c r="F10" s="44" t="e">
        <f>VLOOKUP($A10,'Diplomabestand individueel'!$A:$AC,F$1,FALSE)</f>
        <v>#N/A</v>
      </c>
      <c r="G10" s="41" t="e">
        <f t="shared" si="0"/>
        <v>#N/A</v>
      </c>
      <c r="H10" s="82" t="e">
        <f>VLOOKUP($A10,'Diplomabestand individueel'!$A:$AC,H$1,FALSE)</f>
        <v>#N/A</v>
      </c>
      <c r="I10" s="82" t="e">
        <f>VLOOKUP($A10,'Diplomabestand individueel'!$A:$AC,I$1,FALSE)</f>
        <v>#N/A</v>
      </c>
      <c r="J10" s="83" t="e">
        <f>VLOOKUP($A10,'Diplomabestand individueel'!$A:$AC,J$1,FALSE)</f>
        <v>#N/A</v>
      </c>
      <c r="K10" s="82" t="e">
        <f>VLOOKUP($A10,'Diplomabestand individueel'!$A:$AC,K$1,FALSE)</f>
        <v>#N/A</v>
      </c>
      <c r="L10" s="82" t="e">
        <f>VLOOKUP($A10,'Diplomabestand individueel'!$A:$AC,L$1,FALSE)</f>
        <v>#N/A</v>
      </c>
      <c r="M10" s="41" t="e">
        <f t="shared" si="1"/>
        <v>#N/A</v>
      </c>
      <c r="N10" s="82" t="e">
        <f>VLOOKUP($A10,'Diplomabestand individueel'!$A:$AC,N$1,FALSE)</f>
        <v>#N/A</v>
      </c>
      <c r="O10" s="82" t="e">
        <f>VLOOKUP($A10,'Diplomabestand individueel'!$A:$AC,O$1,FALSE)</f>
        <v>#N/A</v>
      </c>
      <c r="P10" s="82" t="e">
        <f>VLOOKUP($A10,'Diplomabestand individueel'!$A:$AC,P$1,FALSE)</f>
        <v>#N/A</v>
      </c>
      <c r="Q10" s="82" t="e">
        <f>VLOOKUP($A10,'Diplomabestand individueel'!$A:$AC,Q$1,FALSE)</f>
        <v>#N/A</v>
      </c>
      <c r="R10" s="41" t="e">
        <f t="shared" si="2"/>
        <v>#N/A</v>
      </c>
      <c r="S10" s="82" t="e">
        <f>VLOOKUP($A10,'Diplomabestand individueel'!$A:$AC,S$1,FALSE)</f>
        <v>#N/A</v>
      </c>
      <c r="T10" s="82" t="e">
        <f>VLOOKUP($A10,'Diplomabestand individueel'!$A:$AC,T$1,FALSE)</f>
        <v>#N/A</v>
      </c>
      <c r="U10" s="82" t="e">
        <f>VLOOKUP($A10,'Diplomabestand individueel'!$A:$AC,U$1,FALSE)</f>
        <v>#N/A</v>
      </c>
      <c r="V10" s="82" t="e">
        <f>VLOOKUP($A10,'Diplomabestand individueel'!$A:$AC,V$1,FALSE)</f>
        <v>#N/A</v>
      </c>
      <c r="W10" s="41" t="e">
        <f t="shared" si="3"/>
        <v>#N/A</v>
      </c>
      <c r="X10" s="82" t="e">
        <f>VLOOKUP($A10,'Diplomabestand individueel'!$A:$AC,X$1,FALSE)</f>
        <v>#N/A</v>
      </c>
      <c r="Y10" s="82" t="e">
        <f>VLOOKUP($A10,'Diplomabestand individueel'!$A:$AC,Y$1,FALSE)</f>
        <v>#N/A</v>
      </c>
      <c r="Z10" s="82" t="e">
        <f>VLOOKUP($A10,'Diplomabestand individueel'!$A:$AC,Z$1,FALSE)</f>
        <v>#N/A</v>
      </c>
      <c r="AA10" s="82" t="e">
        <f>VLOOKUP($A10,'Diplomabestand individueel'!$A:$AC,AA$1,FALSE)</f>
        <v>#N/A</v>
      </c>
      <c r="AB10" s="41" t="e">
        <f t="shared" si="4"/>
        <v>#N/A</v>
      </c>
    </row>
    <row r="11" spans="1:28" x14ac:dyDescent="0.3">
      <c r="A11">
        <v>201</v>
      </c>
      <c r="B11" t="str">
        <f>VLOOKUP($A11,'Diplomabestand individueel'!$A:$AC,B$1,FALSE)</f>
        <v>W1-B2</v>
      </c>
      <c r="C11" t="str">
        <f>VLOOKUP($A11,'Diplomabestand individueel'!$A:$AC,C$1,FALSE)</f>
        <v>Bridget de Boer</v>
      </c>
      <c r="D11" t="str">
        <f>VLOOKUP($A11,'Diplomabestand individueel'!$A:$AC,D$1,FALSE)</f>
        <v>Junior E</v>
      </c>
      <c r="E11" t="str">
        <f>VLOOKUP($A11,'Diplomabestand individueel'!$A:$AC,E$1,FALSE)</f>
        <v>Swift</v>
      </c>
      <c r="F11" s="44">
        <f>VLOOKUP($A11,'Diplomabestand individueel'!$A:$AC,F$1,FALSE)</f>
        <v>42.95</v>
      </c>
      <c r="G11" s="41" t="e">
        <f t="shared" si="0"/>
        <v>#N/A</v>
      </c>
      <c r="H11" s="82">
        <f>VLOOKUP($A11,'Diplomabestand individueel'!$A:$AC,H$1,FALSE)</f>
        <v>2.4</v>
      </c>
      <c r="I11" s="82">
        <f>VLOOKUP($A11,'Diplomabestand individueel'!$A:$AC,I$1,FALSE)</f>
        <v>8.8000000000000007</v>
      </c>
      <c r="J11" s="83">
        <f>VLOOKUP($A11,'Diplomabestand individueel'!$A:$AC,J$1,FALSE)</f>
        <v>0</v>
      </c>
      <c r="K11" s="82">
        <f>VLOOKUP($A11,'Diplomabestand individueel'!$A:$AC,K$1,FALSE)</f>
        <v>0</v>
      </c>
      <c r="L11" s="82">
        <f>VLOOKUP($A11,'Diplomabestand individueel'!$A:$AC,L$1,FALSE)</f>
        <v>11.2</v>
      </c>
      <c r="M11" s="41" t="e">
        <f t="shared" si="1"/>
        <v>#N/A</v>
      </c>
      <c r="N11" s="82">
        <f>VLOOKUP($A11,'Diplomabestand individueel'!$A:$AC,N$1,FALSE)</f>
        <v>2.9</v>
      </c>
      <c r="O11" s="82">
        <f>VLOOKUP($A11,'Diplomabestand individueel'!$A:$AC,O$1,FALSE)</f>
        <v>7.3</v>
      </c>
      <c r="P11" s="82">
        <f>VLOOKUP($A11,'Diplomabestand individueel'!$A:$AC,P$1,FALSE)</f>
        <v>0</v>
      </c>
      <c r="Q11" s="82">
        <f>VLOOKUP($A11,'Diplomabestand individueel'!$A:$AC,Q$1,FALSE)</f>
        <v>10.199999999999999</v>
      </c>
      <c r="R11" s="41" t="e">
        <f t="shared" si="2"/>
        <v>#N/A</v>
      </c>
      <c r="S11" s="82">
        <f>VLOOKUP($A11,'Diplomabestand individueel'!$A:$AC,S$1,FALSE)</f>
        <v>3.3</v>
      </c>
      <c r="T11" s="82">
        <f>VLOOKUP($A11,'Diplomabestand individueel'!$A:$AC,T$1,FALSE)</f>
        <v>6.6</v>
      </c>
      <c r="U11" s="82">
        <f>VLOOKUP($A11,'Diplomabestand individueel'!$A:$AC,U$1,FALSE)</f>
        <v>0</v>
      </c>
      <c r="V11" s="82">
        <f>VLOOKUP($A11,'Diplomabestand individueel'!$A:$AC,V$1,FALSE)</f>
        <v>9.9</v>
      </c>
      <c r="W11" s="41" t="e">
        <f t="shared" si="3"/>
        <v>#N/A</v>
      </c>
      <c r="X11" s="82">
        <f>VLOOKUP($A11,'Diplomabestand individueel'!$A:$AC,X$1,FALSE)</f>
        <v>3.2</v>
      </c>
      <c r="Y11" s="82">
        <f>VLOOKUP($A11,'Diplomabestand individueel'!$A:$AC,Y$1,FALSE)</f>
        <v>8.4499999999999993</v>
      </c>
      <c r="Z11" s="82">
        <f>VLOOKUP($A11,'Diplomabestand individueel'!$A:$AC,Z$1,FALSE)</f>
        <v>0</v>
      </c>
      <c r="AA11" s="82">
        <f>VLOOKUP($A11,'Diplomabestand individueel'!$A:$AC,AA$1,FALSE)</f>
        <v>11.65</v>
      </c>
      <c r="AB11" s="41" t="e">
        <f t="shared" ref="AB11" si="5">RANK(AA11,AA$4:AA$18)</f>
        <v>#N/A</v>
      </c>
    </row>
    <row r="12" spans="1:28" x14ac:dyDescent="0.3">
      <c r="A12">
        <v>206</v>
      </c>
      <c r="B12" t="str">
        <f>VLOOKUP($A12,'Diplomabestand individueel'!$A:$AC,B$1,FALSE)</f>
        <v>W1-B2</v>
      </c>
      <c r="C12" t="str">
        <f>VLOOKUP($A12,'Diplomabestand individueel'!$A:$AC,C$1,FALSE)</f>
        <v>Juna Burghouts</v>
      </c>
      <c r="D12" t="str">
        <f>VLOOKUP($A12,'Diplomabestand individueel'!$A:$AC,D$1,FALSE)</f>
        <v>Junior E</v>
      </c>
      <c r="E12" t="str">
        <f>VLOOKUP($A12,'Diplomabestand individueel'!$A:$AC,E$1,FALSE)</f>
        <v>Sint Mauritius</v>
      </c>
      <c r="F12" s="44">
        <f>VLOOKUP($A12,'Diplomabestand individueel'!$A:$AC,F$1,FALSE)</f>
        <v>0</v>
      </c>
      <c r="G12" s="41" t="e">
        <f t="shared" si="0"/>
        <v>#N/A</v>
      </c>
      <c r="H12" s="82">
        <f>VLOOKUP($A12,'Diplomabestand individueel'!$A:$AC,H$1,FALSE)</f>
        <v>0</v>
      </c>
      <c r="I12" s="82">
        <f>VLOOKUP($A12,'Diplomabestand individueel'!$A:$AC,I$1,FALSE)</f>
        <v>0</v>
      </c>
      <c r="J12" s="83">
        <f>VLOOKUP($A12,'Diplomabestand individueel'!$A:$AC,J$1,FALSE)</f>
        <v>0</v>
      </c>
      <c r="K12" s="82">
        <f>VLOOKUP($A12,'Diplomabestand individueel'!$A:$AC,K$1,FALSE)</f>
        <v>0</v>
      </c>
      <c r="L12" s="82">
        <f>VLOOKUP($A12,'Diplomabestand individueel'!$A:$AC,L$1,FALSE)</f>
        <v>0</v>
      </c>
      <c r="M12" s="41" t="e">
        <f t="shared" si="1"/>
        <v>#N/A</v>
      </c>
      <c r="N12" s="82">
        <f>VLOOKUP($A12,'Diplomabestand individueel'!$A:$AC,N$1,FALSE)</f>
        <v>0</v>
      </c>
      <c r="O12" s="82">
        <f>VLOOKUP($A12,'Diplomabestand individueel'!$A:$AC,O$1,FALSE)</f>
        <v>0</v>
      </c>
      <c r="P12" s="82">
        <f>VLOOKUP($A12,'Diplomabestand individueel'!$A:$AC,P$1,FALSE)</f>
        <v>0</v>
      </c>
      <c r="Q12" s="82">
        <f>VLOOKUP($A12,'Diplomabestand individueel'!$A:$AC,Q$1,FALSE)</f>
        <v>0</v>
      </c>
      <c r="R12" s="41" t="e">
        <f t="shared" si="2"/>
        <v>#N/A</v>
      </c>
      <c r="S12" s="82">
        <f>VLOOKUP($A12,'Diplomabestand individueel'!$A:$AC,S$1,FALSE)</f>
        <v>0</v>
      </c>
      <c r="T12" s="82">
        <f>VLOOKUP($A12,'Diplomabestand individueel'!$A:$AC,T$1,FALSE)</f>
        <v>0</v>
      </c>
      <c r="U12" s="82">
        <f>VLOOKUP($A12,'Diplomabestand individueel'!$A:$AC,U$1,FALSE)</f>
        <v>0</v>
      </c>
      <c r="V12" s="82">
        <f>VLOOKUP($A12,'Diplomabestand individueel'!$A:$AC,V$1,FALSE)</f>
        <v>0</v>
      </c>
      <c r="W12" s="41" t="e">
        <f t="shared" si="3"/>
        <v>#N/A</v>
      </c>
      <c r="X12" s="82">
        <f>VLOOKUP($A12,'Diplomabestand individueel'!$A:$AC,X$1,FALSE)</f>
        <v>0</v>
      </c>
      <c r="Y12" s="82">
        <f>VLOOKUP($A12,'Diplomabestand individueel'!$A:$AC,Y$1,FALSE)</f>
        <v>0</v>
      </c>
      <c r="Z12" s="82">
        <f>VLOOKUP($A12,'Diplomabestand individueel'!$A:$AC,Z$1,FALSE)</f>
        <v>0</v>
      </c>
      <c r="AA12" s="82">
        <f>VLOOKUP($A12,'Diplomabestand individueel'!$A:$AC,AA$1,FALSE)</f>
        <v>0</v>
      </c>
      <c r="AB12" s="41" t="e">
        <f t="shared" si="4"/>
        <v>#N/A</v>
      </c>
    </row>
    <row r="13" spans="1:28" x14ac:dyDescent="0.3">
      <c r="A13">
        <v>219</v>
      </c>
      <c r="B13" t="str">
        <f>VLOOKUP($A13,'Diplomabestand individueel'!$A:$AC,B$1,FALSE)</f>
        <v>W2-B2</v>
      </c>
      <c r="C13" t="str">
        <f>VLOOKUP($A13,'Diplomabestand individueel'!$A:$AC,C$1,FALSE)</f>
        <v>Jip Roth</v>
      </c>
      <c r="D13" t="str">
        <f>VLOOKUP($A13,'Diplomabestand individueel'!$A:$AC,D$1,FALSE)</f>
        <v>Junior F</v>
      </c>
      <c r="E13" t="str">
        <f>VLOOKUP($A13,'Diplomabestand individueel'!$A:$AC,E$1,FALSE)</f>
        <v>LH</v>
      </c>
      <c r="F13" s="44">
        <f>VLOOKUP($A13,'Diplomabestand individueel'!$A:$AC,F$1,FALSE)</f>
        <v>41.5</v>
      </c>
      <c r="G13" s="41" t="e">
        <f t="shared" si="0"/>
        <v>#N/A</v>
      </c>
      <c r="H13" s="82">
        <f>VLOOKUP($A13,'Diplomabestand individueel'!$A:$AC,H$1,FALSE)</f>
        <v>2.4</v>
      </c>
      <c r="I13" s="82">
        <f>VLOOKUP($A13,'Diplomabestand individueel'!$A:$AC,I$1,FALSE)</f>
        <v>8.4</v>
      </c>
      <c r="J13" s="83">
        <f>VLOOKUP($A13,'Diplomabestand individueel'!$A:$AC,J$1,FALSE)</f>
        <v>0</v>
      </c>
      <c r="K13" s="82">
        <f>VLOOKUP($A13,'Diplomabestand individueel'!$A:$AC,K$1,FALSE)</f>
        <v>0</v>
      </c>
      <c r="L13" s="82">
        <f>VLOOKUP($A13,'Diplomabestand individueel'!$A:$AC,L$1,FALSE)</f>
        <v>10.8</v>
      </c>
      <c r="M13" s="41" t="e">
        <f t="shared" si="1"/>
        <v>#N/A</v>
      </c>
      <c r="N13" s="82">
        <f>VLOOKUP($A13,'Diplomabestand individueel'!$A:$AC,N$1,FALSE)</f>
        <v>2.2999999999999998</v>
      </c>
      <c r="O13" s="82">
        <f>VLOOKUP($A13,'Diplomabestand individueel'!$A:$AC,O$1,FALSE)</f>
        <v>8.15</v>
      </c>
      <c r="P13" s="82">
        <f>VLOOKUP($A13,'Diplomabestand individueel'!$A:$AC,P$1,FALSE)</f>
        <v>0</v>
      </c>
      <c r="Q13" s="82">
        <f>VLOOKUP($A13,'Diplomabestand individueel'!$A:$AC,Q$1,FALSE)</f>
        <v>10.45</v>
      </c>
      <c r="R13" s="41" t="e">
        <f t="shared" si="2"/>
        <v>#N/A</v>
      </c>
      <c r="S13" s="82">
        <f>VLOOKUP($A13,'Diplomabestand individueel'!$A:$AC,S$1,FALSE)</f>
        <v>2.8</v>
      </c>
      <c r="T13" s="82">
        <f>VLOOKUP($A13,'Diplomabestand individueel'!$A:$AC,T$1,FALSE)</f>
        <v>7</v>
      </c>
      <c r="U13" s="82">
        <f>VLOOKUP($A13,'Diplomabestand individueel'!$A:$AC,U$1,FALSE)</f>
        <v>0</v>
      </c>
      <c r="V13" s="82">
        <f>VLOOKUP($A13,'Diplomabestand individueel'!$A:$AC,V$1,FALSE)</f>
        <v>9.8000000000000007</v>
      </c>
      <c r="W13" s="41" t="e">
        <f t="shared" si="3"/>
        <v>#N/A</v>
      </c>
      <c r="X13" s="82">
        <f>VLOOKUP($A13,'Diplomabestand individueel'!$A:$AC,X$1,FALSE)</f>
        <v>2.8</v>
      </c>
      <c r="Y13" s="82">
        <f>VLOOKUP($A13,'Diplomabestand individueel'!$A:$AC,Y$1,FALSE)</f>
        <v>7.65</v>
      </c>
      <c r="Z13" s="82">
        <f>VLOOKUP($A13,'Diplomabestand individueel'!$A:$AC,Z$1,FALSE)</f>
        <v>0</v>
      </c>
      <c r="AA13" s="82">
        <f>VLOOKUP($A13,'Diplomabestand individueel'!$A:$AC,AA$1,FALSE)</f>
        <v>10.45</v>
      </c>
      <c r="AB13" s="41" t="e">
        <f t="shared" si="4"/>
        <v>#N/A</v>
      </c>
    </row>
    <row r="14" spans="1:28" x14ac:dyDescent="0.3">
      <c r="A14">
        <v>200</v>
      </c>
      <c r="B14" t="str">
        <f>VLOOKUP($A14,'Diplomabestand individueel'!$A:$AC,B$1,FALSE)</f>
        <v>W1-B2</v>
      </c>
      <c r="C14" t="str">
        <f>VLOOKUP($A14,'Diplomabestand individueel'!$A:$AC,C$1,FALSE)</f>
        <v>Joy Krijnen</v>
      </c>
      <c r="D14" t="str">
        <f>VLOOKUP($A14,'Diplomabestand individueel'!$A:$AC,D$1,FALSE)</f>
        <v>Junior E</v>
      </c>
      <c r="E14" t="str">
        <f>VLOOKUP($A14,'Diplomabestand individueel'!$A:$AC,E$1,FALSE)</f>
        <v>LH</v>
      </c>
      <c r="F14" s="44">
        <f>VLOOKUP($A14,'Diplomabestand individueel'!$A:$AC,F$1,FALSE)</f>
        <v>43</v>
      </c>
      <c r="G14" s="41" t="e">
        <f t="shared" si="0"/>
        <v>#N/A</v>
      </c>
      <c r="H14" s="82">
        <f>VLOOKUP($A14,'Diplomabestand individueel'!$A:$AC,H$1,FALSE)</f>
        <v>2.4</v>
      </c>
      <c r="I14" s="82">
        <f>VLOOKUP($A14,'Diplomabestand individueel'!$A:$AC,I$1,FALSE)</f>
        <v>8.25</v>
      </c>
      <c r="J14" s="83">
        <f>VLOOKUP($A14,'Diplomabestand individueel'!$A:$AC,J$1,FALSE)</f>
        <v>0</v>
      </c>
      <c r="K14" s="82">
        <f>VLOOKUP($A14,'Diplomabestand individueel'!$A:$AC,K$1,FALSE)</f>
        <v>0</v>
      </c>
      <c r="L14" s="82">
        <f>VLOOKUP($A14,'Diplomabestand individueel'!$A:$AC,L$1,FALSE)</f>
        <v>10.65</v>
      </c>
      <c r="M14" s="41" t="e">
        <f t="shared" si="1"/>
        <v>#N/A</v>
      </c>
      <c r="N14" s="82">
        <f>VLOOKUP($A14,'Diplomabestand individueel'!$A:$AC,N$1,FALSE)</f>
        <v>2.8</v>
      </c>
      <c r="O14" s="82">
        <f>VLOOKUP($A14,'Diplomabestand individueel'!$A:$AC,O$1,FALSE)</f>
        <v>6.2</v>
      </c>
      <c r="P14" s="82">
        <f>VLOOKUP($A14,'Diplomabestand individueel'!$A:$AC,P$1,FALSE)</f>
        <v>0</v>
      </c>
      <c r="Q14" s="82">
        <f>VLOOKUP($A14,'Diplomabestand individueel'!$A:$AC,Q$1,FALSE)</f>
        <v>9</v>
      </c>
      <c r="R14" s="41" t="e">
        <f t="shared" si="2"/>
        <v>#N/A</v>
      </c>
      <c r="S14" s="82">
        <f>VLOOKUP($A14,'Diplomabestand individueel'!$A:$AC,S$1,FALSE)</f>
        <v>3.3</v>
      </c>
      <c r="T14" s="82">
        <f>VLOOKUP($A14,'Diplomabestand individueel'!$A:$AC,T$1,FALSE)</f>
        <v>7.9</v>
      </c>
      <c r="U14" s="82">
        <f>VLOOKUP($A14,'Diplomabestand individueel'!$A:$AC,U$1,FALSE)</f>
        <v>0</v>
      </c>
      <c r="V14" s="82">
        <f>VLOOKUP($A14,'Diplomabestand individueel'!$A:$AC,V$1,FALSE)</f>
        <v>11.2</v>
      </c>
      <c r="W14" s="41" t="e">
        <f t="shared" si="3"/>
        <v>#N/A</v>
      </c>
      <c r="X14" s="82">
        <f>VLOOKUP($A14,'Diplomabestand individueel'!$A:$AC,X$1,FALSE)</f>
        <v>3.2</v>
      </c>
      <c r="Y14" s="82">
        <f>VLOOKUP($A14,'Diplomabestand individueel'!$A:$AC,Y$1,FALSE)</f>
        <v>8.9499999999999993</v>
      </c>
      <c r="Z14" s="82">
        <f>VLOOKUP($A14,'Diplomabestand individueel'!$A:$AC,Z$1,FALSE)</f>
        <v>0</v>
      </c>
      <c r="AA14" s="82">
        <f>VLOOKUP($A14,'Diplomabestand individueel'!$A:$AC,AA$1,FALSE)</f>
        <v>12.15</v>
      </c>
      <c r="AB14" s="41" t="e">
        <f t="shared" si="4"/>
        <v>#N/A</v>
      </c>
    </row>
    <row r="15" spans="1:28" x14ac:dyDescent="0.3">
      <c r="A15">
        <v>211</v>
      </c>
      <c r="B15" t="str">
        <f>VLOOKUP($A15,'Diplomabestand individueel'!$A:$AC,B$1,FALSE)</f>
        <v>W1-B2</v>
      </c>
      <c r="C15" t="str">
        <f>VLOOKUP($A15,'Diplomabestand individueel'!$A:$AC,C$1,FALSE)</f>
        <v>Sarah Havermans</v>
      </c>
      <c r="D15" t="str">
        <f>VLOOKUP($A15,'Diplomabestand individueel'!$A:$AC,D$1,FALSE)</f>
        <v>Junior E</v>
      </c>
      <c r="E15" t="str">
        <f>VLOOKUP($A15,'Diplomabestand individueel'!$A:$AC,E$1,FALSE)</f>
        <v>Turncentrum Waterland</v>
      </c>
      <c r="F15" s="44">
        <f>VLOOKUP($A15,'Diplomabestand individueel'!$A:$AC,F$1,FALSE)</f>
        <v>0</v>
      </c>
      <c r="G15" s="41" t="e">
        <f t="shared" si="0"/>
        <v>#N/A</v>
      </c>
      <c r="H15" s="82">
        <f>VLOOKUP($A15,'Diplomabestand individueel'!$A:$AC,H$1,FALSE)</f>
        <v>0</v>
      </c>
      <c r="I15" s="82">
        <f>VLOOKUP($A15,'Diplomabestand individueel'!$A:$AC,I$1,FALSE)</f>
        <v>0</v>
      </c>
      <c r="J15" s="83">
        <f>VLOOKUP($A15,'Diplomabestand individueel'!$A:$AC,J$1,FALSE)</f>
        <v>0</v>
      </c>
      <c r="K15" s="82">
        <f>VLOOKUP($A15,'Diplomabestand individueel'!$A:$AC,K$1,FALSE)</f>
        <v>0</v>
      </c>
      <c r="L15" s="82">
        <f>VLOOKUP($A15,'Diplomabestand individueel'!$A:$AC,L$1,FALSE)</f>
        <v>0</v>
      </c>
      <c r="M15" s="41" t="e">
        <f t="shared" si="1"/>
        <v>#N/A</v>
      </c>
      <c r="N15" s="82">
        <f>VLOOKUP($A15,'Diplomabestand individueel'!$A:$AC,N$1,FALSE)</f>
        <v>0</v>
      </c>
      <c r="O15" s="82">
        <f>VLOOKUP($A15,'Diplomabestand individueel'!$A:$AC,O$1,FALSE)</f>
        <v>0</v>
      </c>
      <c r="P15" s="82">
        <f>VLOOKUP($A15,'Diplomabestand individueel'!$A:$AC,P$1,FALSE)</f>
        <v>0</v>
      </c>
      <c r="Q15" s="82">
        <f>VLOOKUP($A15,'Diplomabestand individueel'!$A:$AC,Q$1,FALSE)</f>
        <v>0</v>
      </c>
      <c r="R15" s="41" t="e">
        <f t="shared" si="2"/>
        <v>#N/A</v>
      </c>
      <c r="S15" s="82">
        <f>VLOOKUP($A15,'Diplomabestand individueel'!$A:$AC,S$1,FALSE)</f>
        <v>0</v>
      </c>
      <c r="T15" s="82">
        <f>VLOOKUP($A15,'Diplomabestand individueel'!$A:$AC,T$1,FALSE)</f>
        <v>0</v>
      </c>
      <c r="U15" s="82">
        <f>VLOOKUP($A15,'Diplomabestand individueel'!$A:$AC,U$1,FALSE)</f>
        <v>0</v>
      </c>
      <c r="V15" s="82">
        <f>VLOOKUP($A15,'Diplomabestand individueel'!$A:$AC,V$1,FALSE)</f>
        <v>0</v>
      </c>
      <c r="W15" s="41" t="e">
        <f t="shared" si="3"/>
        <v>#N/A</v>
      </c>
      <c r="X15" s="82">
        <f>VLOOKUP($A15,'Diplomabestand individueel'!$A:$AC,X$1,FALSE)</f>
        <v>0</v>
      </c>
      <c r="Y15" s="82">
        <f>VLOOKUP($A15,'Diplomabestand individueel'!$A:$AC,Y$1,FALSE)</f>
        <v>0</v>
      </c>
      <c r="Z15" s="82">
        <f>VLOOKUP($A15,'Diplomabestand individueel'!$A:$AC,Z$1,FALSE)</f>
        <v>0</v>
      </c>
      <c r="AA15" s="82">
        <f>VLOOKUP($A15,'Diplomabestand individueel'!$A:$AC,AA$1,FALSE)</f>
        <v>0</v>
      </c>
      <c r="AB15" s="41" t="e">
        <f t="shared" si="4"/>
        <v>#N/A</v>
      </c>
    </row>
    <row r="16" spans="1:28" x14ac:dyDescent="0.3">
      <c r="A16">
        <v>209</v>
      </c>
      <c r="B16" t="str">
        <f>VLOOKUP($A16,'Diplomabestand individueel'!$A:$AC,B$1,FALSE)</f>
        <v>W1-B2</v>
      </c>
      <c r="C16" t="str">
        <f>VLOOKUP($A16,'Diplomabestand individueel'!$A:$AC,C$1,FALSE)</f>
        <v>Loïs Schulze</v>
      </c>
      <c r="D16" t="str">
        <f>VLOOKUP($A16,'Diplomabestand individueel'!$A:$AC,D$1,FALSE)</f>
        <v>Junior E</v>
      </c>
      <c r="E16" t="str">
        <f>VLOOKUP($A16,'Diplomabestand individueel'!$A:$AC,E$1,FALSE)</f>
        <v>Turncentrum Waterland</v>
      </c>
      <c r="F16" s="44">
        <f>VLOOKUP($A16,'Diplomabestand individueel'!$A:$AC,F$1,FALSE)</f>
        <v>38.35</v>
      </c>
      <c r="G16" s="41" t="e">
        <f t="shared" si="0"/>
        <v>#N/A</v>
      </c>
      <c r="H16" s="82">
        <f>VLOOKUP($A16,'Diplomabestand individueel'!$A:$AC,H$1,FALSE)</f>
        <v>2.4</v>
      </c>
      <c r="I16" s="82">
        <f>VLOOKUP($A16,'Diplomabestand individueel'!$A:$AC,I$1,FALSE)</f>
        <v>8.0500000000000007</v>
      </c>
      <c r="J16" s="83">
        <f>VLOOKUP($A16,'Diplomabestand individueel'!$A:$AC,J$1,FALSE)</f>
        <v>0</v>
      </c>
      <c r="K16" s="82">
        <f>VLOOKUP($A16,'Diplomabestand individueel'!$A:$AC,K$1,FALSE)</f>
        <v>0</v>
      </c>
      <c r="L16" s="82">
        <f>VLOOKUP($A16,'Diplomabestand individueel'!$A:$AC,L$1,FALSE)</f>
        <v>10.45</v>
      </c>
      <c r="M16" s="41" t="e">
        <f t="shared" si="1"/>
        <v>#N/A</v>
      </c>
      <c r="N16" s="82">
        <f>VLOOKUP($A16,'Diplomabestand individueel'!$A:$AC,N$1,FALSE)</f>
        <v>1.2</v>
      </c>
      <c r="O16" s="82">
        <f>VLOOKUP($A16,'Diplomabestand individueel'!$A:$AC,O$1,FALSE)</f>
        <v>7.3</v>
      </c>
      <c r="P16" s="82">
        <f>VLOOKUP($A16,'Diplomabestand individueel'!$A:$AC,P$1,FALSE)</f>
        <v>0</v>
      </c>
      <c r="Q16" s="82">
        <f>VLOOKUP($A16,'Diplomabestand individueel'!$A:$AC,Q$1,FALSE)</f>
        <v>8.5</v>
      </c>
      <c r="R16" s="41" t="e">
        <f t="shared" si="2"/>
        <v>#N/A</v>
      </c>
      <c r="S16" s="82">
        <f>VLOOKUP($A16,'Diplomabestand individueel'!$A:$AC,S$1,FALSE)</f>
        <v>2.2999999999999998</v>
      </c>
      <c r="T16" s="82">
        <f>VLOOKUP($A16,'Diplomabestand individueel'!$A:$AC,T$1,FALSE)</f>
        <v>6.65</v>
      </c>
      <c r="U16" s="82">
        <f>VLOOKUP($A16,'Diplomabestand individueel'!$A:$AC,U$1,FALSE)</f>
        <v>0</v>
      </c>
      <c r="V16" s="82">
        <f>VLOOKUP($A16,'Diplomabestand individueel'!$A:$AC,V$1,FALSE)</f>
        <v>8.9499999999999993</v>
      </c>
      <c r="W16" s="41" t="e">
        <f t="shared" si="3"/>
        <v>#N/A</v>
      </c>
      <c r="X16" s="82">
        <f>VLOOKUP($A16,'Diplomabestand individueel'!$A:$AC,X$1,FALSE)</f>
        <v>3.3</v>
      </c>
      <c r="Y16" s="82">
        <f>VLOOKUP($A16,'Diplomabestand individueel'!$A:$AC,Y$1,FALSE)</f>
        <v>7.15</v>
      </c>
      <c r="Z16" s="82">
        <f>VLOOKUP($A16,'Diplomabestand individueel'!$A:$AC,Z$1,FALSE)</f>
        <v>0</v>
      </c>
      <c r="AA16" s="82">
        <f>VLOOKUP($A16,'Diplomabestand individueel'!$A:$AC,AA$1,FALSE)</f>
        <v>10.45</v>
      </c>
      <c r="AB16" s="41" t="e">
        <f t="shared" si="4"/>
        <v>#N/A</v>
      </c>
    </row>
    <row r="17" spans="1:28" x14ac:dyDescent="0.3">
      <c r="A17">
        <v>210</v>
      </c>
      <c r="B17" t="str">
        <f>VLOOKUP($A17,'Diplomabestand individueel'!$A:$AC,B$1,FALSE)</f>
        <v>W1-B2</v>
      </c>
      <c r="C17" t="str">
        <f>VLOOKUP($A17,'Diplomabestand individueel'!$A:$AC,C$1,FALSE)</f>
        <v>Lily van Laar</v>
      </c>
      <c r="D17" t="str">
        <f>VLOOKUP($A17,'Diplomabestand individueel'!$A:$AC,D$1,FALSE)</f>
        <v>Junior E</v>
      </c>
      <c r="E17" t="str">
        <f>VLOOKUP($A17,'Diplomabestand individueel'!$A:$AC,E$1,FALSE)</f>
        <v>Turncentrum Waterland</v>
      </c>
      <c r="F17" s="44">
        <f>VLOOKUP($A17,'Diplomabestand individueel'!$A:$AC,F$1,FALSE)</f>
        <v>42.8</v>
      </c>
      <c r="G17" s="41" t="e">
        <f t="shared" si="0"/>
        <v>#N/A</v>
      </c>
      <c r="H17" s="82">
        <f>VLOOKUP($A17,'Diplomabestand individueel'!$A:$AC,H$1,FALSE)</f>
        <v>2.6</v>
      </c>
      <c r="I17" s="82">
        <f>VLOOKUP($A17,'Diplomabestand individueel'!$A:$AC,I$1,FALSE)</f>
        <v>8.6</v>
      </c>
      <c r="J17" s="83">
        <f>VLOOKUP($A17,'Diplomabestand individueel'!$A:$AC,J$1,FALSE)</f>
        <v>0</v>
      </c>
      <c r="K17" s="82">
        <f>VLOOKUP($A17,'Diplomabestand individueel'!$A:$AC,K$1,FALSE)</f>
        <v>0</v>
      </c>
      <c r="L17" s="82">
        <f>VLOOKUP($A17,'Diplomabestand individueel'!$A:$AC,L$1,FALSE)</f>
        <v>11.2</v>
      </c>
      <c r="M17" s="41" t="e">
        <f t="shared" si="1"/>
        <v>#N/A</v>
      </c>
      <c r="N17" s="82">
        <f>VLOOKUP($A17,'Diplomabestand individueel'!$A:$AC,N$1,FALSE)</f>
        <v>2.2000000000000002</v>
      </c>
      <c r="O17" s="82">
        <f>VLOOKUP($A17,'Diplomabestand individueel'!$A:$AC,O$1,FALSE)</f>
        <v>7.5</v>
      </c>
      <c r="P17" s="82">
        <f>VLOOKUP($A17,'Diplomabestand individueel'!$A:$AC,P$1,FALSE)</f>
        <v>0</v>
      </c>
      <c r="Q17" s="82">
        <f>VLOOKUP($A17,'Diplomabestand individueel'!$A:$AC,Q$1,FALSE)</f>
        <v>9.6999999999999993</v>
      </c>
      <c r="R17" s="41" t="e">
        <f t="shared" si="2"/>
        <v>#N/A</v>
      </c>
      <c r="S17" s="82">
        <f>VLOOKUP($A17,'Diplomabestand individueel'!$A:$AC,S$1,FALSE)</f>
        <v>3</v>
      </c>
      <c r="T17" s="82">
        <f>VLOOKUP($A17,'Diplomabestand individueel'!$A:$AC,T$1,FALSE)</f>
        <v>7.25</v>
      </c>
      <c r="U17" s="82">
        <f>VLOOKUP($A17,'Diplomabestand individueel'!$A:$AC,U$1,FALSE)</f>
        <v>0</v>
      </c>
      <c r="V17" s="82">
        <f>VLOOKUP($A17,'Diplomabestand individueel'!$A:$AC,V$1,FALSE)</f>
        <v>10.25</v>
      </c>
      <c r="W17" s="41" t="e">
        <f t="shared" si="3"/>
        <v>#N/A</v>
      </c>
      <c r="X17" s="82">
        <f>VLOOKUP($A17,'Diplomabestand individueel'!$A:$AC,X$1,FALSE)</f>
        <v>3.4</v>
      </c>
      <c r="Y17" s="82">
        <f>VLOOKUP($A17,'Diplomabestand individueel'!$A:$AC,Y$1,FALSE)</f>
        <v>8.25</v>
      </c>
      <c r="Z17" s="82">
        <f>VLOOKUP($A17,'Diplomabestand individueel'!$A:$AC,Z$1,FALSE)</f>
        <v>0</v>
      </c>
      <c r="AA17" s="82">
        <f>VLOOKUP($A17,'Diplomabestand individueel'!$A:$AC,AA$1,FALSE)</f>
        <v>11.65</v>
      </c>
      <c r="AB17" s="41" t="e">
        <f t="shared" si="4"/>
        <v>#N/A</v>
      </c>
    </row>
    <row r="18" spans="1:28" x14ac:dyDescent="0.3">
      <c r="A18">
        <v>220</v>
      </c>
      <c r="B18" t="str">
        <f>VLOOKUP($A18,'Diplomabestand individueel'!$A:$AC,B$1,FALSE)</f>
        <v>afm</v>
      </c>
      <c r="C18" t="str">
        <f>VLOOKUP($A18,'Diplomabestand individueel'!$A:$AC,C$1,FALSE)</f>
        <v>Dunya Neelen</v>
      </c>
      <c r="D18" t="str">
        <f>VLOOKUP($A18,'Diplomabestand individueel'!$A:$AC,D$1,FALSE)</f>
        <v>Junior F</v>
      </c>
      <c r="E18" t="str">
        <f>VLOOKUP($A18,'Diplomabestand individueel'!$A:$AC,E$1,FALSE)</f>
        <v>LH</v>
      </c>
      <c r="F18" s="44">
        <f>VLOOKUP($A18,'Diplomabestand individueel'!$A:$AC,F$1,FALSE)</f>
        <v>0</v>
      </c>
      <c r="G18" s="41" t="e">
        <f t="shared" si="0"/>
        <v>#N/A</v>
      </c>
      <c r="H18" s="82">
        <f>VLOOKUP($A18,'Diplomabestand individueel'!$A:$AC,H$1,FALSE)</f>
        <v>0</v>
      </c>
      <c r="I18" s="82">
        <f>VLOOKUP($A18,'Diplomabestand individueel'!$A:$AC,I$1,FALSE)</f>
        <v>0</v>
      </c>
      <c r="J18" s="83">
        <f>VLOOKUP($A18,'Diplomabestand individueel'!$A:$AC,J$1,FALSE)</f>
        <v>0</v>
      </c>
      <c r="K18" s="82">
        <f>VLOOKUP($A18,'Diplomabestand individueel'!$A:$AC,K$1,FALSE)</f>
        <v>0</v>
      </c>
      <c r="L18" s="82">
        <f>VLOOKUP($A18,'Diplomabestand individueel'!$A:$AC,L$1,FALSE)</f>
        <v>0</v>
      </c>
      <c r="M18" s="41" t="e">
        <f t="shared" si="1"/>
        <v>#N/A</v>
      </c>
      <c r="N18" s="82">
        <f>VLOOKUP($A18,'Diplomabestand individueel'!$A:$AC,N$1,FALSE)</f>
        <v>0</v>
      </c>
      <c r="O18" s="82">
        <f>VLOOKUP($A18,'Diplomabestand individueel'!$A:$AC,O$1,FALSE)</f>
        <v>0</v>
      </c>
      <c r="P18" s="82">
        <f>VLOOKUP($A18,'Diplomabestand individueel'!$A:$AC,P$1,FALSE)</f>
        <v>0</v>
      </c>
      <c r="Q18" s="82">
        <f>VLOOKUP($A18,'Diplomabestand individueel'!$A:$AC,Q$1,FALSE)</f>
        <v>0</v>
      </c>
      <c r="R18" s="41" t="e">
        <f t="shared" si="2"/>
        <v>#N/A</v>
      </c>
      <c r="S18" s="82">
        <f>VLOOKUP($A18,'Diplomabestand individueel'!$A:$AC,S$1,FALSE)</f>
        <v>0</v>
      </c>
      <c r="T18" s="82">
        <f>VLOOKUP($A18,'Diplomabestand individueel'!$A:$AC,T$1,FALSE)</f>
        <v>0</v>
      </c>
      <c r="U18" s="82">
        <f>VLOOKUP($A18,'Diplomabestand individueel'!$A:$AC,U$1,FALSE)</f>
        <v>0</v>
      </c>
      <c r="V18" s="82">
        <f>VLOOKUP($A18,'Diplomabestand individueel'!$A:$AC,V$1,FALSE)</f>
        <v>0</v>
      </c>
      <c r="W18" s="41" t="e">
        <f t="shared" si="3"/>
        <v>#N/A</v>
      </c>
      <c r="X18" s="82">
        <f>VLOOKUP($A18,'Diplomabestand individueel'!$A:$AC,X$1,FALSE)</f>
        <v>0</v>
      </c>
      <c r="Y18" s="82">
        <f>VLOOKUP($A18,'Diplomabestand individueel'!$A:$AC,Y$1,FALSE)</f>
        <v>0</v>
      </c>
      <c r="Z18" s="82">
        <f>VLOOKUP($A18,'Diplomabestand individueel'!$A:$AC,Z$1,FALSE)</f>
        <v>0</v>
      </c>
      <c r="AA18" s="82">
        <f>VLOOKUP($A18,'Diplomabestand individueel'!$A:$AC,AA$1,FALSE)</f>
        <v>0</v>
      </c>
      <c r="AB18" s="41" t="e">
        <f t="shared" si="4"/>
        <v>#N/A</v>
      </c>
    </row>
    <row r="19" spans="1:28" x14ac:dyDescent="0.3">
      <c r="A19" s="33"/>
      <c r="F19" s="42"/>
      <c r="G19" s="39"/>
      <c r="H19" s="84"/>
      <c r="I19" s="84"/>
      <c r="J19" s="85"/>
      <c r="K19" s="84"/>
      <c r="L19" s="86"/>
      <c r="M19" s="96"/>
      <c r="N19" s="84"/>
      <c r="O19" s="84"/>
      <c r="P19" s="84"/>
      <c r="Q19" s="86"/>
      <c r="R19" s="96"/>
      <c r="S19" s="84"/>
      <c r="T19" s="84"/>
      <c r="U19" s="84"/>
      <c r="V19" s="86"/>
      <c r="W19" s="96"/>
      <c r="X19" s="84"/>
      <c r="Y19" s="84"/>
      <c r="Z19" s="87"/>
      <c r="AA19" s="86"/>
      <c r="AB19" s="29"/>
    </row>
    <row r="20" spans="1:28" x14ac:dyDescent="0.3">
      <c r="A20" s="33"/>
      <c r="B20" s="33"/>
      <c r="C20" s="32"/>
      <c r="D20" s="32"/>
      <c r="E20" s="32"/>
      <c r="F20" s="34"/>
      <c r="G20" s="35"/>
      <c r="H20" s="88"/>
      <c r="I20" s="88"/>
      <c r="J20" s="89"/>
      <c r="K20" s="88"/>
      <c r="L20" s="90"/>
      <c r="M20" s="33"/>
      <c r="N20" s="88"/>
      <c r="O20" s="88"/>
      <c r="P20" s="88"/>
      <c r="Q20" s="90"/>
      <c r="R20" s="33"/>
      <c r="S20" s="88"/>
      <c r="T20" s="88"/>
      <c r="U20" s="88"/>
      <c r="V20" s="90"/>
      <c r="W20" s="33"/>
      <c r="X20" s="88"/>
      <c r="Y20" s="88"/>
      <c r="Z20" s="91"/>
      <c r="AA20" s="90"/>
      <c r="AB20" s="33"/>
    </row>
    <row r="21" spans="1:28" x14ac:dyDescent="0.3">
      <c r="A21" s="33"/>
      <c r="B21" s="33"/>
      <c r="C21" s="32"/>
      <c r="D21" s="32"/>
      <c r="E21" s="32"/>
      <c r="F21" s="34"/>
      <c r="G21" s="35"/>
      <c r="H21" s="88"/>
      <c r="I21" s="88"/>
      <c r="J21" s="89"/>
      <c r="K21" s="88"/>
      <c r="L21" s="90"/>
      <c r="M21" s="33"/>
      <c r="N21" s="88"/>
      <c r="O21" s="88"/>
      <c r="P21" s="88"/>
      <c r="Q21" s="90"/>
      <c r="R21" s="33"/>
      <c r="S21" s="88"/>
      <c r="T21" s="88"/>
      <c r="U21" s="88"/>
      <c r="V21" s="90"/>
      <c r="W21" s="33"/>
      <c r="X21" s="88"/>
      <c r="Y21" s="88"/>
      <c r="Z21" s="91"/>
      <c r="AA21" s="90"/>
      <c r="AB21" s="33"/>
    </row>
    <row r="22" spans="1:28" x14ac:dyDescent="0.3">
      <c r="A22" s="33"/>
      <c r="B22" s="33"/>
      <c r="C22" s="32"/>
      <c r="D22" s="32"/>
      <c r="E22" s="32"/>
      <c r="F22" s="34"/>
      <c r="G22" s="35"/>
      <c r="H22" s="88"/>
      <c r="I22" s="88"/>
      <c r="J22" s="89"/>
      <c r="K22" s="88"/>
      <c r="L22" s="90"/>
      <c r="M22" s="33"/>
      <c r="N22" s="88"/>
      <c r="O22" s="88"/>
      <c r="P22" s="88"/>
      <c r="Q22" s="90"/>
      <c r="R22" s="33"/>
      <c r="S22" s="88"/>
      <c r="T22" s="88"/>
      <c r="U22" s="88"/>
      <c r="V22" s="90"/>
      <c r="W22" s="33"/>
      <c r="X22" s="88"/>
      <c r="Y22" s="88"/>
      <c r="Z22" s="91"/>
      <c r="AA22" s="90"/>
      <c r="AB22" s="33"/>
    </row>
    <row r="23" spans="1:28" x14ac:dyDescent="0.3">
      <c r="A23" s="33"/>
      <c r="B23" s="33"/>
      <c r="C23" s="32"/>
      <c r="D23" s="32"/>
      <c r="E23" s="32"/>
      <c r="F23" s="34"/>
      <c r="G23" s="35"/>
      <c r="H23" s="88"/>
      <c r="I23" s="88"/>
      <c r="J23" s="89"/>
      <c r="K23" s="88"/>
      <c r="L23" s="90"/>
      <c r="M23" s="33"/>
      <c r="N23" s="88"/>
      <c r="O23" s="88"/>
      <c r="P23" s="88"/>
      <c r="Q23" s="90"/>
      <c r="R23" s="33"/>
      <c r="S23" s="88"/>
      <c r="T23" s="88"/>
      <c r="U23" s="88"/>
      <c r="V23" s="90"/>
      <c r="W23" s="33"/>
      <c r="X23" s="88"/>
      <c r="Y23" s="88"/>
      <c r="Z23" s="91"/>
      <c r="AA23" s="90"/>
      <c r="AB23" s="33"/>
    </row>
    <row r="24" spans="1:28" x14ac:dyDescent="0.3">
      <c r="A24" s="33"/>
      <c r="B24" s="33"/>
      <c r="C24" s="32"/>
      <c r="D24" s="32"/>
      <c r="E24" s="32"/>
      <c r="F24" s="34"/>
      <c r="G24" s="35"/>
      <c r="H24" s="88"/>
      <c r="I24" s="88"/>
      <c r="J24" s="89"/>
      <c r="K24" s="88"/>
      <c r="L24" s="90"/>
      <c r="M24" s="33"/>
      <c r="N24" s="88"/>
      <c r="O24" s="88"/>
      <c r="P24" s="88"/>
      <c r="Q24" s="90"/>
      <c r="R24" s="33"/>
      <c r="S24" s="88"/>
      <c r="T24" s="88"/>
      <c r="U24" s="88"/>
      <c r="V24" s="90"/>
      <c r="W24" s="33"/>
      <c r="X24" s="88"/>
      <c r="Y24" s="88"/>
      <c r="Z24" s="91"/>
      <c r="AA24" s="90"/>
      <c r="AB24" s="33"/>
    </row>
    <row r="25" spans="1:28" x14ac:dyDescent="0.3">
      <c r="A25" s="33"/>
      <c r="B25" s="33"/>
      <c r="C25" s="32"/>
      <c r="D25" s="32"/>
      <c r="E25" s="32"/>
      <c r="F25" s="34"/>
      <c r="G25" s="35"/>
      <c r="H25" s="88"/>
      <c r="I25" s="88"/>
      <c r="J25" s="89"/>
      <c r="K25" s="88"/>
      <c r="L25" s="90"/>
      <c r="M25" s="33"/>
      <c r="N25" s="88"/>
      <c r="O25" s="88"/>
      <c r="P25" s="88"/>
      <c r="Q25" s="90"/>
      <c r="R25" s="33"/>
      <c r="S25" s="88"/>
      <c r="T25" s="88"/>
      <c r="U25" s="88"/>
      <c r="V25" s="90"/>
      <c r="W25" s="33"/>
      <c r="X25" s="88"/>
      <c r="Y25" s="88"/>
      <c r="Z25" s="91"/>
      <c r="AA25" s="90"/>
      <c r="AB25" s="33"/>
    </row>
    <row r="26" spans="1:28" x14ac:dyDescent="0.3">
      <c r="A26" s="33"/>
      <c r="B26" s="33"/>
      <c r="C26" s="32"/>
      <c r="D26" s="32"/>
      <c r="E26" s="32"/>
      <c r="F26" s="34"/>
      <c r="G26" s="35"/>
      <c r="H26" s="88"/>
      <c r="I26" s="88"/>
      <c r="J26" s="89"/>
      <c r="K26" s="88"/>
      <c r="L26" s="90"/>
      <c r="M26" s="33"/>
      <c r="N26" s="88"/>
      <c r="O26" s="88"/>
      <c r="P26" s="88"/>
      <c r="Q26" s="90"/>
      <c r="R26" s="33"/>
      <c r="S26" s="88"/>
      <c r="T26" s="88"/>
      <c r="U26" s="88"/>
      <c r="V26" s="90"/>
      <c r="W26" s="33"/>
      <c r="X26" s="88"/>
      <c r="Y26" s="88"/>
      <c r="Z26" s="91"/>
      <c r="AA26" s="90"/>
      <c r="AB26" s="33"/>
    </row>
    <row r="27" spans="1:28" x14ac:dyDescent="0.3">
      <c r="A27" s="33"/>
      <c r="B27" s="33"/>
      <c r="C27" s="32"/>
      <c r="D27" s="32"/>
      <c r="E27" s="32"/>
      <c r="F27" s="34"/>
      <c r="G27" s="35"/>
      <c r="H27" s="88"/>
      <c r="I27" s="88"/>
      <c r="J27" s="89"/>
      <c r="K27" s="88"/>
      <c r="L27" s="90"/>
      <c r="M27" s="33"/>
      <c r="N27" s="88"/>
      <c r="O27" s="88"/>
      <c r="P27" s="88"/>
      <c r="Q27" s="90"/>
      <c r="R27" s="33"/>
      <c r="S27" s="88"/>
      <c r="T27" s="88"/>
      <c r="U27" s="88"/>
      <c r="V27" s="90"/>
      <c r="W27" s="33"/>
      <c r="X27" s="88"/>
      <c r="Y27" s="88"/>
      <c r="Z27" s="91"/>
      <c r="AA27" s="90"/>
      <c r="AB27" s="33"/>
    </row>
    <row r="28" spans="1:28" x14ac:dyDescent="0.3">
      <c r="A28" s="33"/>
      <c r="B28" s="33"/>
      <c r="C28" s="32"/>
      <c r="D28" s="32"/>
      <c r="E28" s="32"/>
      <c r="F28" s="34"/>
      <c r="G28" s="35"/>
      <c r="H28" s="88"/>
      <c r="I28" s="88"/>
      <c r="J28" s="89"/>
      <c r="K28" s="88"/>
      <c r="L28" s="90"/>
      <c r="M28" s="33"/>
      <c r="N28" s="88"/>
      <c r="O28" s="88"/>
      <c r="P28" s="88"/>
      <c r="Q28" s="90"/>
      <c r="R28" s="33"/>
      <c r="S28" s="88"/>
      <c r="T28" s="88"/>
      <c r="U28" s="88"/>
      <c r="V28" s="90"/>
      <c r="W28" s="33"/>
      <c r="X28" s="88"/>
      <c r="Y28" s="88"/>
      <c r="Z28" s="91"/>
      <c r="AA28" s="90"/>
      <c r="AB28" s="33"/>
    </row>
    <row r="29" spans="1:28" x14ac:dyDescent="0.3">
      <c r="A29" s="33"/>
      <c r="B29" s="33"/>
      <c r="C29" s="32"/>
      <c r="D29" s="32"/>
      <c r="E29" s="32"/>
      <c r="F29" s="34"/>
      <c r="G29" s="35"/>
      <c r="H29" s="88"/>
      <c r="I29" s="88"/>
      <c r="J29" s="89"/>
      <c r="K29" s="88"/>
      <c r="L29" s="90"/>
      <c r="M29" s="33"/>
      <c r="N29" s="88"/>
      <c r="O29" s="88"/>
      <c r="P29" s="88"/>
      <c r="Q29" s="90"/>
      <c r="R29" s="33"/>
      <c r="S29" s="88"/>
      <c r="T29" s="88"/>
      <c r="U29" s="88"/>
      <c r="V29" s="90"/>
      <c r="W29" s="33"/>
      <c r="X29" s="88"/>
      <c r="Y29" s="88"/>
      <c r="Z29" s="91"/>
      <c r="AA29" s="90"/>
      <c r="AB29" s="33"/>
    </row>
    <row r="30" spans="1:28" x14ac:dyDescent="0.3">
      <c r="A30" s="33"/>
      <c r="B30" s="33"/>
      <c r="C30" s="32"/>
      <c r="D30" s="32"/>
      <c r="E30" s="32"/>
      <c r="F30" s="34"/>
      <c r="G30" s="35"/>
      <c r="H30" s="88"/>
      <c r="I30" s="88"/>
      <c r="J30" s="89"/>
      <c r="K30" s="88"/>
      <c r="L30" s="90"/>
      <c r="M30" s="33"/>
      <c r="N30" s="88"/>
      <c r="O30" s="88"/>
      <c r="P30" s="88"/>
      <c r="Q30" s="90"/>
      <c r="R30" s="33"/>
      <c r="S30" s="88"/>
      <c r="T30" s="88"/>
      <c r="U30" s="88"/>
      <c r="V30" s="90"/>
      <c r="W30" s="33"/>
      <c r="X30" s="88"/>
      <c r="Y30" s="88"/>
      <c r="Z30" s="91"/>
      <c r="AA30" s="90"/>
      <c r="AB30" s="33"/>
    </row>
    <row r="31" spans="1:28" x14ac:dyDescent="0.3">
      <c r="A31" s="33"/>
      <c r="B31" s="33"/>
      <c r="C31" s="32"/>
      <c r="D31" s="32"/>
      <c r="E31" s="32"/>
      <c r="F31" s="34"/>
      <c r="G31" s="35"/>
      <c r="H31" s="88"/>
      <c r="I31" s="88"/>
      <c r="J31" s="89"/>
      <c r="K31" s="88"/>
      <c r="L31" s="90"/>
      <c r="M31" s="33"/>
      <c r="N31" s="88"/>
      <c r="O31" s="88"/>
      <c r="P31" s="88"/>
      <c r="Q31" s="90"/>
      <c r="R31" s="33"/>
      <c r="S31" s="88"/>
      <c r="T31" s="88"/>
      <c r="U31" s="88"/>
      <c r="V31" s="90"/>
      <c r="W31" s="33"/>
      <c r="X31" s="88"/>
      <c r="Y31" s="88"/>
      <c r="Z31" s="91"/>
      <c r="AA31" s="90"/>
      <c r="AB31" s="33"/>
    </row>
    <row r="32" spans="1:28" x14ac:dyDescent="0.3">
      <c r="A32" s="33"/>
      <c r="B32" s="33"/>
      <c r="C32" s="32"/>
      <c r="D32" s="32"/>
      <c r="E32" s="32"/>
      <c r="F32" s="34"/>
      <c r="G32" s="35"/>
      <c r="H32" s="88"/>
      <c r="I32" s="88"/>
      <c r="J32" s="89"/>
      <c r="K32" s="88"/>
      <c r="L32" s="90"/>
      <c r="M32" s="33"/>
      <c r="N32" s="88"/>
      <c r="O32" s="88"/>
      <c r="P32" s="88"/>
      <c r="Q32" s="90"/>
      <c r="R32" s="33"/>
      <c r="S32" s="88"/>
      <c r="T32" s="88"/>
      <c r="U32" s="88"/>
      <c r="V32" s="90"/>
      <c r="W32" s="33"/>
      <c r="X32" s="88"/>
      <c r="Y32" s="88"/>
      <c r="Z32" s="91"/>
      <c r="AA32" s="90"/>
      <c r="AB32" s="33"/>
    </row>
    <row r="33" spans="1:28" x14ac:dyDescent="0.3">
      <c r="A33" s="33"/>
      <c r="B33" s="33"/>
      <c r="C33" s="32"/>
      <c r="D33" s="32"/>
      <c r="E33" s="32"/>
      <c r="F33" s="34"/>
      <c r="G33" s="35"/>
      <c r="H33" s="88"/>
      <c r="I33" s="88"/>
      <c r="J33" s="89"/>
      <c r="K33" s="88"/>
      <c r="L33" s="90"/>
      <c r="M33" s="33"/>
      <c r="N33" s="88"/>
      <c r="O33" s="88"/>
      <c r="P33" s="88"/>
      <c r="Q33" s="90"/>
      <c r="R33" s="33"/>
      <c r="S33" s="88"/>
      <c r="T33" s="88"/>
      <c r="U33" s="88"/>
      <c r="V33" s="90"/>
      <c r="W33" s="33"/>
      <c r="X33" s="88"/>
      <c r="Y33" s="88"/>
      <c r="Z33" s="91"/>
      <c r="AA33" s="90"/>
      <c r="AB33" s="33"/>
    </row>
    <row r="34" spans="1:28" x14ac:dyDescent="0.3">
      <c r="A34" s="33"/>
      <c r="B34" s="33"/>
      <c r="C34" s="32"/>
      <c r="D34" s="32"/>
      <c r="E34" s="32"/>
      <c r="F34" s="34"/>
      <c r="G34" s="35"/>
      <c r="H34" s="88"/>
      <c r="I34" s="88"/>
      <c r="J34" s="89"/>
      <c r="K34" s="88"/>
      <c r="L34" s="90"/>
      <c r="M34" s="33"/>
      <c r="N34" s="88"/>
      <c r="O34" s="88"/>
      <c r="P34" s="88"/>
      <c r="Q34" s="90"/>
      <c r="R34" s="33"/>
      <c r="S34" s="88"/>
      <c r="T34" s="88"/>
      <c r="U34" s="88"/>
      <c r="V34" s="90"/>
      <c r="W34" s="33"/>
      <c r="X34" s="88"/>
      <c r="Y34" s="88"/>
      <c r="Z34" s="91"/>
      <c r="AA34" s="90"/>
      <c r="AB34" s="33"/>
    </row>
    <row r="35" spans="1:28" x14ac:dyDescent="0.3">
      <c r="A35" s="33"/>
      <c r="B35" s="33"/>
      <c r="C35" s="32"/>
      <c r="D35" s="32"/>
      <c r="E35" s="32"/>
      <c r="F35" s="34"/>
      <c r="G35" s="35"/>
      <c r="H35" s="88"/>
      <c r="I35" s="88"/>
      <c r="J35" s="89"/>
      <c r="K35" s="88"/>
      <c r="L35" s="90"/>
      <c r="M35" s="33"/>
      <c r="N35" s="88"/>
      <c r="O35" s="88"/>
      <c r="P35" s="88"/>
      <c r="Q35" s="90"/>
      <c r="R35" s="33"/>
      <c r="S35" s="88"/>
      <c r="T35" s="88"/>
      <c r="U35" s="88"/>
      <c r="V35" s="90"/>
      <c r="W35" s="33"/>
      <c r="X35" s="88"/>
      <c r="Y35" s="88"/>
      <c r="Z35" s="91"/>
      <c r="AA35" s="90"/>
      <c r="AB35" s="33"/>
    </row>
    <row r="36" spans="1:28" x14ac:dyDescent="0.3">
      <c r="A36" s="33"/>
      <c r="B36" s="33"/>
      <c r="C36" s="32"/>
      <c r="D36" s="32"/>
      <c r="E36" s="32"/>
      <c r="F36" s="34"/>
      <c r="G36" s="35"/>
      <c r="H36" s="88"/>
      <c r="I36" s="88"/>
      <c r="J36" s="89"/>
      <c r="K36" s="88"/>
      <c r="L36" s="90"/>
      <c r="M36" s="33"/>
      <c r="N36" s="88"/>
      <c r="O36" s="88"/>
      <c r="P36" s="88"/>
      <c r="Q36" s="90"/>
      <c r="R36" s="33"/>
      <c r="S36" s="88"/>
      <c r="T36" s="88"/>
      <c r="U36" s="88"/>
      <c r="V36" s="90"/>
      <c r="W36" s="33"/>
      <c r="X36" s="88"/>
      <c r="Y36" s="88"/>
      <c r="Z36" s="91"/>
      <c r="AA36" s="90"/>
      <c r="AB36" s="33"/>
    </row>
    <row r="37" spans="1:28" x14ac:dyDescent="0.3">
      <c r="A37" s="33"/>
      <c r="B37" s="33"/>
      <c r="C37" s="32"/>
      <c r="D37" s="32"/>
      <c r="E37" s="32"/>
      <c r="F37" s="34"/>
      <c r="G37" s="35"/>
      <c r="H37" s="88"/>
      <c r="I37" s="88"/>
      <c r="J37" s="89"/>
      <c r="K37" s="88"/>
      <c r="L37" s="90"/>
      <c r="M37" s="33"/>
      <c r="N37" s="88"/>
      <c r="O37" s="88"/>
      <c r="P37" s="88"/>
      <c r="Q37" s="90"/>
      <c r="R37" s="33"/>
      <c r="S37" s="88"/>
      <c r="T37" s="88"/>
      <c r="U37" s="88"/>
      <c r="V37" s="90"/>
      <c r="W37" s="33"/>
      <c r="X37" s="88"/>
      <c r="Y37" s="88"/>
      <c r="Z37" s="91"/>
      <c r="AA37" s="90"/>
      <c r="AB37" s="33"/>
    </row>
    <row r="38" spans="1:28" x14ac:dyDescent="0.3">
      <c r="A38" s="33"/>
      <c r="B38" s="33"/>
      <c r="C38" s="32"/>
      <c r="D38" s="32"/>
      <c r="E38" s="32"/>
      <c r="F38" s="34"/>
      <c r="G38" s="35"/>
      <c r="H38" s="88"/>
      <c r="I38" s="88"/>
      <c r="J38" s="89"/>
      <c r="K38" s="88"/>
      <c r="L38" s="90"/>
      <c r="M38" s="33"/>
      <c r="N38" s="88"/>
      <c r="O38" s="88"/>
      <c r="P38" s="88"/>
      <c r="Q38" s="90"/>
      <c r="R38" s="33"/>
      <c r="S38" s="88"/>
      <c r="T38" s="88"/>
      <c r="U38" s="88"/>
      <c r="V38" s="90"/>
      <c r="W38" s="33"/>
      <c r="X38" s="88"/>
      <c r="Y38" s="88"/>
      <c r="Z38" s="91"/>
      <c r="AA38" s="90"/>
      <c r="AB38" s="33"/>
    </row>
    <row r="39" spans="1:28" x14ac:dyDescent="0.3">
      <c r="A39" s="33"/>
      <c r="B39" s="33"/>
      <c r="C39" s="32"/>
      <c r="D39" s="32"/>
      <c r="E39" s="32"/>
      <c r="F39" s="34"/>
      <c r="G39" s="35"/>
      <c r="H39" s="88"/>
      <c r="I39" s="88"/>
      <c r="J39" s="89"/>
      <c r="K39" s="88"/>
      <c r="L39" s="90"/>
      <c r="M39" s="33"/>
      <c r="N39" s="88"/>
      <c r="O39" s="88"/>
      <c r="P39" s="88"/>
      <c r="Q39" s="90"/>
      <c r="R39" s="33"/>
      <c r="S39" s="88"/>
      <c r="T39" s="88"/>
      <c r="U39" s="88"/>
      <c r="V39" s="90"/>
      <c r="W39" s="33"/>
      <c r="X39" s="88"/>
      <c r="Y39" s="88"/>
      <c r="Z39" s="91"/>
      <c r="AA39" s="90"/>
      <c r="AB39" s="33"/>
    </row>
    <row r="40" spans="1:28" x14ac:dyDescent="0.3">
      <c r="A40" s="33"/>
      <c r="B40" s="33"/>
      <c r="C40" s="32"/>
      <c r="D40" s="32"/>
      <c r="E40" s="32"/>
      <c r="F40" s="34"/>
      <c r="G40" s="35"/>
      <c r="H40" s="88"/>
      <c r="I40" s="88"/>
      <c r="J40" s="89"/>
      <c r="K40" s="88"/>
      <c r="L40" s="90"/>
      <c r="M40" s="33"/>
      <c r="N40" s="88"/>
      <c r="O40" s="88"/>
      <c r="P40" s="88"/>
      <c r="Q40" s="90"/>
      <c r="R40" s="33"/>
      <c r="S40" s="88"/>
      <c r="T40" s="88"/>
      <c r="U40" s="88"/>
      <c r="V40" s="90"/>
      <c r="W40" s="33"/>
      <c r="X40" s="88"/>
      <c r="Y40" s="88"/>
      <c r="Z40" s="91"/>
      <c r="AA40" s="90"/>
      <c r="AB40" s="33"/>
    </row>
    <row r="41" spans="1:28" x14ac:dyDescent="0.3">
      <c r="A41" s="33"/>
      <c r="B41" s="33"/>
      <c r="C41" s="32"/>
      <c r="D41" s="32"/>
      <c r="E41" s="32"/>
      <c r="F41" s="34"/>
      <c r="G41" s="35"/>
      <c r="H41" s="88"/>
      <c r="I41" s="88"/>
      <c r="J41" s="89"/>
      <c r="K41" s="88"/>
      <c r="L41" s="90"/>
      <c r="M41" s="33"/>
      <c r="N41" s="88"/>
      <c r="O41" s="88"/>
      <c r="P41" s="88"/>
      <c r="Q41" s="90"/>
      <c r="R41" s="33"/>
      <c r="S41" s="88"/>
      <c r="T41" s="88"/>
      <c r="U41" s="88"/>
      <c r="V41" s="90"/>
      <c r="W41" s="33"/>
      <c r="X41" s="88"/>
      <c r="Y41" s="88"/>
      <c r="Z41" s="91"/>
      <c r="AA41" s="90"/>
      <c r="AB41" s="33"/>
    </row>
    <row r="42" spans="1:28" x14ac:dyDescent="0.3">
      <c r="A42" s="33"/>
      <c r="B42" s="33"/>
      <c r="C42" s="32"/>
      <c r="D42" s="32"/>
      <c r="E42" s="32"/>
      <c r="F42" s="34"/>
      <c r="G42" s="35"/>
      <c r="H42" s="88"/>
      <c r="I42" s="88"/>
      <c r="J42" s="89"/>
      <c r="K42" s="88"/>
      <c r="L42" s="90"/>
      <c r="M42" s="33"/>
      <c r="N42" s="88"/>
      <c r="O42" s="88"/>
      <c r="P42" s="88"/>
      <c r="Q42" s="90"/>
      <c r="R42" s="33"/>
      <c r="S42" s="88"/>
      <c r="T42" s="88"/>
      <c r="U42" s="88"/>
      <c r="V42" s="90"/>
      <c r="W42" s="33"/>
      <c r="X42" s="88"/>
      <c r="Y42" s="88"/>
      <c r="Z42" s="91"/>
      <c r="AA42" s="90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0"/>
      <c r="G61" s="31"/>
      <c r="H61" s="88"/>
      <c r="I61" s="88"/>
      <c r="J61" s="89"/>
      <c r="K61" s="88"/>
      <c r="L61" s="92"/>
      <c r="M61" s="97"/>
      <c r="N61" s="88"/>
      <c r="O61" s="88"/>
      <c r="P61" s="88"/>
      <c r="Q61" s="92"/>
      <c r="R61" s="97"/>
      <c r="S61" s="88"/>
      <c r="T61" s="88"/>
      <c r="U61" s="88"/>
      <c r="V61" s="92"/>
      <c r="W61" s="97"/>
      <c r="X61" s="88"/>
      <c r="Y61" s="88"/>
      <c r="Z61" s="91"/>
      <c r="AA61" s="92"/>
      <c r="AB61" s="97"/>
    </row>
    <row r="62" spans="1:28" x14ac:dyDescent="0.3">
      <c r="A62" s="33"/>
      <c r="B62" s="33"/>
      <c r="C62" s="32"/>
      <c r="D62" s="32"/>
      <c r="E62" s="32"/>
      <c r="F62" s="30"/>
      <c r="G62" s="31"/>
      <c r="H62" s="88"/>
      <c r="I62" s="88"/>
      <c r="J62" s="89"/>
      <c r="K62" s="88"/>
      <c r="L62" s="92"/>
      <c r="M62" s="97"/>
      <c r="N62" s="88"/>
      <c r="O62" s="88"/>
      <c r="P62" s="88"/>
      <c r="Q62" s="92"/>
      <c r="R62" s="97"/>
      <c r="S62" s="88"/>
      <c r="T62" s="88"/>
      <c r="U62" s="88"/>
      <c r="V62" s="92"/>
      <c r="W62" s="97"/>
      <c r="X62" s="88"/>
      <c r="Y62" s="88"/>
      <c r="Z62" s="91"/>
      <c r="AA62" s="92"/>
      <c r="AB62" s="97"/>
    </row>
    <row r="63" spans="1:28" x14ac:dyDescent="0.3">
      <c r="A63" s="33"/>
      <c r="B63" s="33"/>
      <c r="C63" s="32"/>
      <c r="D63" s="32"/>
      <c r="E63" s="32"/>
      <c r="F63" s="30"/>
      <c r="G63" s="31"/>
      <c r="H63" s="88"/>
      <c r="I63" s="88"/>
      <c r="J63" s="89"/>
      <c r="K63" s="88"/>
      <c r="L63" s="92"/>
      <c r="M63" s="97"/>
      <c r="N63" s="88"/>
      <c r="O63" s="88"/>
      <c r="P63" s="88"/>
      <c r="Q63" s="92"/>
      <c r="R63" s="97"/>
      <c r="S63" s="88"/>
      <c r="T63" s="88"/>
      <c r="U63" s="88"/>
      <c r="V63" s="92"/>
      <c r="W63" s="97"/>
      <c r="X63" s="88"/>
      <c r="Y63" s="88"/>
      <c r="Z63" s="91"/>
      <c r="AA63" s="92"/>
      <c r="AB63" s="97"/>
    </row>
    <row r="64" spans="1:28" x14ac:dyDescent="0.3">
      <c r="A64" s="33"/>
      <c r="B64" s="33"/>
      <c r="C64" s="32"/>
      <c r="D64" s="32"/>
      <c r="E64" s="32"/>
      <c r="F64" s="30"/>
      <c r="G64" s="31"/>
      <c r="H64" s="88"/>
      <c r="I64" s="88"/>
      <c r="J64" s="89"/>
      <c r="K64" s="88"/>
      <c r="L64" s="92"/>
      <c r="M64" s="97"/>
      <c r="N64" s="88"/>
      <c r="O64" s="88"/>
      <c r="P64" s="88"/>
      <c r="Q64" s="92"/>
      <c r="R64" s="97"/>
      <c r="S64" s="88"/>
      <c r="T64" s="88"/>
      <c r="U64" s="88"/>
      <c r="V64" s="92"/>
      <c r="W64" s="97"/>
      <c r="X64" s="88"/>
      <c r="Y64" s="88"/>
      <c r="Z64" s="91"/>
      <c r="AA64" s="92"/>
      <c r="AB64" s="97"/>
    </row>
    <row r="65" spans="1:28" x14ac:dyDescent="0.3">
      <c r="A65" s="33"/>
      <c r="B65" s="33"/>
      <c r="C65" s="32"/>
      <c r="D65" s="32"/>
      <c r="E65" s="32"/>
      <c r="F65" s="30"/>
      <c r="G65" s="31"/>
      <c r="H65" s="88"/>
      <c r="I65" s="88"/>
      <c r="J65" s="89"/>
      <c r="K65" s="88"/>
      <c r="L65" s="92"/>
      <c r="M65" s="97"/>
      <c r="N65" s="88"/>
      <c r="O65" s="88"/>
      <c r="P65" s="88"/>
      <c r="Q65" s="92"/>
      <c r="R65" s="97"/>
      <c r="S65" s="88"/>
      <c r="T65" s="88"/>
      <c r="U65" s="88"/>
      <c r="V65" s="92"/>
      <c r="W65" s="97"/>
      <c r="X65" s="88"/>
      <c r="Y65" s="88"/>
      <c r="Z65" s="91"/>
      <c r="AA65" s="92"/>
      <c r="AB65" s="97"/>
    </row>
    <row r="66" spans="1:28" x14ac:dyDescent="0.3">
      <c r="A66" s="33"/>
      <c r="B66" s="33"/>
      <c r="C66" s="32"/>
      <c r="D66" s="32"/>
      <c r="E66" s="32"/>
      <c r="F66" s="30"/>
      <c r="G66" s="31"/>
      <c r="H66" s="88"/>
      <c r="I66" s="88"/>
      <c r="J66" s="89"/>
      <c r="K66" s="88"/>
      <c r="L66" s="92"/>
      <c r="M66" s="97"/>
      <c r="N66" s="88"/>
      <c r="O66" s="88"/>
      <c r="P66" s="88"/>
      <c r="Q66" s="92"/>
      <c r="R66" s="97"/>
      <c r="S66" s="88"/>
      <c r="T66" s="88"/>
      <c r="U66" s="88"/>
      <c r="V66" s="92"/>
      <c r="W66" s="97"/>
      <c r="X66" s="88"/>
      <c r="Y66" s="88"/>
      <c r="Z66" s="91"/>
      <c r="AA66" s="92"/>
      <c r="AB66" s="97"/>
    </row>
    <row r="67" spans="1:28" x14ac:dyDescent="0.3">
      <c r="A67" s="33"/>
      <c r="B67" s="33"/>
      <c r="C67" s="32"/>
      <c r="D67" s="32"/>
      <c r="E67" s="32"/>
      <c r="F67" s="30"/>
      <c r="G67" s="31"/>
      <c r="H67" s="88"/>
      <c r="I67" s="88"/>
      <c r="J67" s="89"/>
      <c r="K67" s="88"/>
      <c r="L67" s="92"/>
      <c r="M67" s="97"/>
      <c r="N67" s="88"/>
      <c r="O67" s="88"/>
      <c r="P67" s="88"/>
      <c r="Q67" s="92"/>
      <c r="R67" s="97"/>
      <c r="S67" s="88"/>
      <c r="T67" s="88"/>
      <c r="U67" s="88"/>
      <c r="V67" s="92"/>
      <c r="W67" s="97"/>
      <c r="X67" s="88"/>
      <c r="Y67" s="88"/>
      <c r="Z67" s="91"/>
      <c r="AA67" s="92"/>
      <c r="AB67" s="97"/>
    </row>
    <row r="68" spans="1:28" x14ac:dyDescent="0.3">
      <c r="A68" s="33"/>
      <c r="B68" s="33"/>
      <c r="C68" s="32"/>
      <c r="D68" s="32"/>
      <c r="E68" s="32"/>
      <c r="F68" s="30"/>
      <c r="G68" s="31"/>
      <c r="H68" s="88"/>
      <c r="I68" s="88"/>
      <c r="J68" s="89"/>
      <c r="K68" s="88"/>
      <c r="L68" s="92"/>
      <c r="M68" s="97"/>
      <c r="N68" s="88"/>
      <c r="O68" s="88"/>
      <c r="P68" s="88"/>
      <c r="Q68" s="92"/>
      <c r="R68" s="97"/>
      <c r="S68" s="88"/>
      <c r="T68" s="88"/>
      <c r="U68" s="88"/>
      <c r="V68" s="92"/>
      <c r="W68" s="97"/>
      <c r="X68" s="88"/>
      <c r="Y68" s="88"/>
      <c r="Z68" s="91"/>
      <c r="AA68" s="92"/>
      <c r="AB68" s="97"/>
    </row>
    <row r="69" spans="1:28" x14ac:dyDescent="0.3">
      <c r="A69" s="33"/>
      <c r="B69" s="33"/>
      <c r="C69" s="32"/>
      <c r="D69" s="32"/>
      <c r="E69" s="32"/>
      <c r="F69" s="30"/>
      <c r="G69" s="31"/>
      <c r="H69" s="88"/>
      <c r="I69" s="88"/>
      <c r="J69" s="89"/>
      <c r="K69" s="88"/>
      <c r="L69" s="92"/>
      <c r="M69" s="97"/>
      <c r="N69" s="88"/>
      <c r="O69" s="88"/>
      <c r="P69" s="88"/>
      <c r="Q69" s="92"/>
      <c r="R69" s="97"/>
      <c r="S69" s="88"/>
      <c r="T69" s="88"/>
      <c r="U69" s="88"/>
      <c r="V69" s="92"/>
      <c r="W69" s="97"/>
      <c r="X69" s="88"/>
      <c r="Y69" s="88"/>
      <c r="Z69" s="91"/>
      <c r="AA69" s="92"/>
      <c r="AB69" s="97"/>
    </row>
    <row r="70" spans="1:28" x14ac:dyDescent="0.3">
      <c r="A70" s="33"/>
      <c r="B70" s="33"/>
      <c r="C70" s="32"/>
      <c r="D70" s="32"/>
      <c r="E70" s="32"/>
      <c r="F70" s="30"/>
      <c r="G70" s="31"/>
      <c r="H70" s="88"/>
      <c r="I70" s="88"/>
      <c r="J70" s="89"/>
      <c r="K70" s="88"/>
      <c r="L70" s="92"/>
      <c r="M70" s="97"/>
      <c r="N70" s="88"/>
      <c r="O70" s="88"/>
      <c r="P70" s="88"/>
      <c r="Q70" s="92"/>
      <c r="R70" s="97"/>
      <c r="S70" s="88"/>
      <c r="T70" s="88"/>
      <c r="U70" s="88"/>
      <c r="V70" s="92"/>
      <c r="W70" s="97"/>
      <c r="X70" s="88"/>
      <c r="Y70" s="88"/>
      <c r="Z70" s="91"/>
      <c r="AA70" s="92"/>
      <c r="AB70" s="97"/>
    </row>
    <row r="71" spans="1:28" x14ac:dyDescent="0.3">
      <c r="A71" s="33"/>
      <c r="B71" s="33"/>
      <c r="C71" s="32"/>
      <c r="D71" s="32"/>
      <c r="E71" s="32"/>
      <c r="F71" s="30"/>
      <c r="G71" s="31"/>
      <c r="H71" s="88"/>
      <c r="I71" s="88"/>
      <c r="J71" s="89"/>
      <c r="K71" s="88"/>
      <c r="L71" s="92"/>
      <c r="M71" s="97"/>
      <c r="N71" s="88"/>
      <c r="O71" s="88"/>
      <c r="P71" s="88"/>
      <c r="Q71" s="92"/>
      <c r="R71" s="97"/>
      <c r="S71" s="88"/>
      <c r="T71" s="88"/>
      <c r="U71" s="88"/>
      <c r="V71" s="92"/>
      <c r="W71" s="97"/>
      <c r="X71" s="88"/>
      <c r="Y71" s="88"/>
      <c r="Z71" s="91"/>
      <c r="AA71" s="92"/>
      <c r="AB71" s="97"/>
    </row>
  </sheetData>
  <sortState xmlns:xlrd2="http://schemas.microsoft.com/office/spreadsheetml/2017/richdata2" ref="A4:AA18">
    <sortCondition descending="1" ref="F4:F18"/>
  </sortState>
  <mergeCells count="4">
    <mergeCell ref="H2:M2"/>
    <mergeCell ref="N2:R2"/>
    <mergeCell ref="S2:W2"/>
    <mergeCell ref="X2:AB2"/>
  </mergeCells>
  <conditionalFormatting sqref="F4:F18">
    <cfRule type="duplicateValues" dxfId="41" priority="1"/>
  </conditionalFormatting>
  <conditionalFormatting sqref="G4:G18">
    <cfRule type="cellIs" dxfId="40" priority="3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C07BC-96F0-4E1B-962B-6317209671DA}">
  <sheetPr>
    <tabColor rgb="FFFF0000"/>
    <pageSetUpPr fitToPage="1"/>
  </sheetPr>
  <dimension ref="A1:AA43"/>
  <sheetViews>
    <sheetView topLeftCell="A2" zoomScaleNormal="100" workbookViewId="0">
      <selection activeCell="S20" sqref="S20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22.33203125" style="139" bestFit="1" customWidth="1"/>
    <col min="4" max="4" width="26.33203125" style="139" hidden="1" customWidth="1"/>
    <col min="5" max="5" width="19.3320312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306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17">
        <v>654</v>
      </c>
      <c r="B4" s="29" t="str">
        <f>VLOOKUP($A4,'Diplomabestand individueel'!$A:$AC,B$1,FALSE)</f>
        <v>W6-B1</v>
      </c>
      <c r="C4" s="139" t="str">
        <f>VLOOKUP($A4,'Diplomabestand individueel'!$A:$AC,C$1,FALSE)</f>
        <v>Fiene Zwart</v>
      </c>
      <c r="D4" s="139" t="str">
        <f>VLOOKUP($A4,'Diplomabestand individueel'!$A:$AC,D$1,FALSE)</f>
        <v>MB 6 Pup 1</v>
      </c>
      <c r="E4" s="139" t="str">
        <f>VLOOKUP($A4,'Diplomabestand individueel'!$A:$AC,E$1,FALSE)</f>
        <v>DEV</v>
      </c>
      <c r="F4" s="15">
        <f>VLOOKUP($A4,'Alle namen en totalen'!B:M,11,FALSE)</f>
        <v>49.75</v>
      </c>
      <c r="G4" s="105">
        <f t="shared" ref="G4:G22" si="0">RANK(F4,F$4:F$22)</f>
        <v>1</v>
      </c>
      <c r="H4" s="82">
        <f>VLOOKUP($A4,'Alle namen en totalen'!B:M,9,FALSE)</f>
        <v>47.25</v>
      </c>
      <c r="I4" s="105">
        <f t="shared" ref="I4:I22" si="1">RANK(H4,H$4:H$22)</f>
        <v>3</v>
      </c>
      <c r="J4" s="83">
        <f>VLOOKUP($A4,'Alle namen en totalen'!B:M,7,FALSE)</f>
        <v>49.274999999999999</v>
      </c>
      <c r="K4" s="105">
        <f t="shared" ref="K4:K22" si="2">RANK(J4,J$4:J$22)</f>
        <v>1</v>
      </c>
      <c r="L4" s="82"/>
      <c r="M4" s="142">
        <f t="shared" ref="M4:M22" si="3">F4+H4+J4</f>
        <v>146.27500000000001</v>
      </c>
      <c r="N4" s="142"/>
      <c r="O4" s="136">
        <f t="shared" ref="O4:O22" si="4">RANK(M4,M$4:M$22)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17">
        <v>656</v>
      </c>
      <c r="B5" s="29" t="str">
        <f>VLOOKUP($A5,'Diplomabestand individueel'!$A:$AC,B$1,FALSE)</f>
        <v>W6-B1</v>
      </c>
      <c r="C5" s="139" t="str">
        <f>VLOOKUP($A5,'Diplomabestand individueel'!$A:$AC,C$1,FALSE)</f>
        <v>Alanza Muñoz Ples</v>
      </c>
      <c r="D5" s="139" t="str">
        <f>VLOOKUP($A5,'Diplomabestand individueel'!$A:$AC,D$1,FALSE)</f>
        <v>MB 6 Pup 1</v>
      </c>
      <c r="E5" s="139" t="str">
        <f>VLOOKUP($A5,'Diplomabestand individueel'!$A:$AC,E$1,FALSE)</f>
        <v>DEV</v>
      </c>
      <c r="F5" s="15">
        <f>VLOOKUP($A5,'Alle namen en totalen'!B:M,11,FALSE)</f>
        <v>48.23</v>
      </c>
      <c r="G5" s="105">
        <f t="shared" si="0"/>
        <v>3</v>
      </c>
      <c r="H5" s="82">
        <f>VLOOKUP($A5,'Alle namen en totalen'!B:M,9,FALSE)</f>
        <v>48.6</v>
      </c>
      <c r="I5" s="105">
        <f t="shared" si="1"/>
        <v>1</v>
      </c>
      <c r="J5" s="83">
        <f>VLOOKUP($A5,'Alle namen en totalen'!B:M,7,FALSE)</f>
        <v>47.475000000000001</v>
      </c>
      <c r="K5" s="105">
        <f t="shared" si="2"/>
        <v>5</v>
      </c>
      <c r="L5" s="82"/>
      <c r="M5" s="142">
        <f t="shared" si="3"/>
        <v>144.30500000000001</v>
      </c>
      <c r="N5" s="142"/>
      <c r="O5" s="136">
        <f t="shared" si="4"/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17">
        <v>667</v>
      </c>
      <c r="B6" s="29" t="str">
        <f>VLOOKUP($A6,'Diplomabestand individueel'!$A:$AC,B$1,FALSE)</f>
        <v>W6-B1</v>
      </c>
      <c r="C6" s="139" t="str">
        <f>VLOOKUP($A6,'Diplomabestand individueel'!$A:$AC,C$1,FALSE)</f>
        <v>Adila Konjo</v>
      </c>
      <c r="D6" s="139" t="str">
        <f>VLOOKUP($A6,'Diplomabestand individueel'!$A:$AC,D$1,FALSE)</f>
        <v>MB 6 Pup 1</v>
      </c>
      <c r="E6" s="139" t="str">
        <f>VLOOKUP($A6,'Diplomabestand individueel'!$A:$AC,E$1,FALSE)</f>
        <v>Swift</v>
      </c>
      <c r="F6" s="15">
        <f>VLOOKUP($A6,'Alle namen en totalen'!B:M,11,FALSE)</f>
        <v>48.65</v>
      </c>
      <c r="G6" s="105">
        <f t="shared" si="0"/>
        <v>2</v>
      </c>
      <c r="H6" s="82">
        <f>VLOOKUP($A6,'Alle namen en totalen'!B:M,9,FALSE)</f>
        <v>47.35</v>
      </c>
      <c r="I6" s="105">
        <f t="shared" si="1"/>
        <v>2</v>
      </c>
      <c r="J6" s="83">
        <f>VLOOKUP($A6,'Alle namen en totalen'!B:M,7,FALSE)</f>
        <v>47.9</v>
      </c>
      <c r="K6" s="105">
        <f t="shared" si="2"/>
        <v>3</v>
      </c>
      <c r="L6" s="82"/>
      <c r="M6" s="142">
        <f t="shared" si="3"/>
        <v>143.9</v>
      </c>
      <c r="N6" s="142"/>
      <c r="O6" s="136">
        <f t="shared" si="4"/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17">
        <v>655</v>
      </c>
      <c r="B7" s="29" t="str">
        <f>VLOOKUP($A7,'Diplomabestand individueel'!$A:$AC,B$1,FALSE)</f>
        <v>W6-B1</v>
      </c>
      <c r="C7" s="139" t="str">
        <f>VLOOKUP($A7,'Diplomabestand individueel'!$A:$AC,C$1,FALSE)</f>
        <v>Lisa Sahertian</v>
      </c>
      <c r="D7" s="139" t="str">
        <f>VLOOKUP($A7,'Diplomabestand individueel'!$A:$AC,D$1,FALSE)</f>
        <v>MB 6 Pup 1</v>
      </c>
      <c r="E7" s="139" t="str">
        <f>VLOOKUP($A7,'Diplomabestand individueel'!$A:$AC,E$1,FALSE)</f>
        <v>DEV</v>
      </c>
      <c r="F7" s="15">
        <f>VLOOKUP($A7,'Alle namen en totalen'!B:M,11,FALSE)</f>
        <v>47.825000000000003</v>
      </c>
      <c r="G7" s="105">
        <f t="shared" si="0"/>
        <v>4</v>
      </c>
      <c r="H7" s="82">
        <f>VLOOKUP($A7,'Alle namen en totalen'!B:M,9,FALSE)</f>
        <v>45.125</v>
      </c>
      <c r="I7" s="105">
        <f t="shared" si="1"/>
        <v>10</v>
      </c>
      <c r="J7" s="83">
        <f>VLOOKUP($A7,'Alle namen en totalen'!B:M,7,FALSE)</f>
        <v>47.7</v>
      </c>
      <c r="K7" s="105">
        <f t="shared" si="2"/>
        <v>4</v>
      </c>
      <c r="L7" s="82"/>
      <c r="M7" s="142">
        <f t="shared" si="3"/>
        <v>140.65</v>
      </c>
      <c r="N7" s="142"/>
      <c r="O7" s="136">
        <f t="shared" si="4"/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17">
        <v>652</v>
      </c>
      <c r="B8" s="29" t="str">
        <f>VLOOKUP($A8,'Diplomabestand individueel'!$A:$AC,B$1,FALSE)</f>
        <v>W6-B1</v>
      </c>
      <c r="C8" s="139" t="str">
        <f>VLOOKUP($A8,'Diplomabestand individueel'!$A:$AC,C$1,FALSE)</f>
        <v>Femme Maria Bes</v>
      </c>
      <c r="D8" s="139" t="str">
        <f>VLOOKUP($A8,'Diplomabestand individueel'!$A:$AC,D$1,FALSE)</f>
        <v>MB 6 Pup 1</v>
      </c>
      <c r="E8" s="139" t="str">
        <f>VLOOKUP($A8,'Diplomabestand individueel'!$A:$AC,E$1,FALSE)</f>
        <v>K&amp;V</v>
      </c>
      <c r="F8" s="15">
        <f>VLOOKUP($A8,'Alle namen en totalen'!B:M,11,FALSE)</f>
        <v>45.8</v>
      </c>
      <c r="G8" s="105">
        <f t="shared" si="0"/>
        <v>8</v>
      </c>
      <c r="H8" s="82">
        <f>VLOOKUP($A8,'Alle namen en totalen'!B:M,9,FALSE)</f>
        <v>46.174999999999997</v>
      </c>
      <c r="I8" s="105">
        <f t="shared" si="1"/>
        <v>5</v>
      </c>
      <c r="J8" s="83">
        <f>VLOOKUP($A8,'Alle namen en totalen'!B:M,7,FALSE)</f>
        <v>48.3</v>
      </c>
      <c r="K8" s="105">
        <f t="shared" si="2"/>
        <v>2</v>
      </c>
      <c r="L8" s="82"/>
      <c r="M8" s="142">
        <f t="shared" si="3"/>
        <v>140.27499999999998</v>
      </c>
      <c r="N8" s="142"/>
      <c r="O8" s="136">
        <f t="shared" si="4"/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17">
        <v>662</v>
      </c>
      <c r="B9" s="29" t="str">
        <f>VLOOKUP($A9,'Diplomabestand individueel'!$A:$AC,B$1,FALSE)</f>
        <v>W6-B1</v>
      </c>
      <c r="C9" s="139" t="str">
        <f>VLOOKUP($A9,'Diplomabestand individueel'!$A:$AC,C$1,FALSE)</f>
        <v>Noa Angermann</v>
      </c>
      <c r="D9" s="139" t="str">
        <f>VLOOKUP($A9,'Diplomabestand individueel'!$A:$AC,D$1,FALSE)</f>
        <v>MB 6 Pup 1</v>
      </c>
      <c r="E9" s="139" t="str">
        <f>VLOOKUP($A9,'Diplomabestand individueel'!$A:$AC,E$1,FALSE)</f>
        <v>LH</v>
      </c>
      <c r="F9" s="15">
        <f>VLOOKUP($A9,'Alle namen en totalen'!B:M,11,FALSE)</f>
        <v>47.55</v>
      </c>
      <c r="G9" s="105">
        <f t="shared" si="0"/>
        <v>5</v>
      </c>
      <c r="H9" s="82">
        <f>VLOOKUP($A9,'Alle namen en totalen'!B:M,9,FALSE)</f>
        <v>45.375</v>
      </c>
      <c r="I9" s="105">
        <f t="shared" si="1"/>
        <v>9</v>
      </c>
      <c r="J9" s="83">
        <f>VLOOKUP($A9,'Alle namen en totalen'!B:M,7,FALSE)</f>
        <v>45</v>
      </c>
      <c r="K9" s="105">
        <f t="shared" si="2"/>
        <v>8</v>
      </c>
      <c r="L9" s="82"/>
      <c r="M9" s="142">
        <f t="shared" si="3"/>
        <v>137.92500000000001</v>
      </c>
      <c r="N9" s="142"/>
      <c r="O9" s="136">
        <f t="shared" si="4"/>
        <v>6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 s="17">
        <v>657</v>
      </c>
      <c r="B10" s="29" t="str">
        <f>VLOOKUP($A10,'Diplomabestand individueel'!$A:$AC,B$1,FALSE)</f>
        <v>W6-B1</v>
      </c>
      <c r="C10" s="139" t="str">
        <f>VLOOKUP($A10,'Diplomabestand individueel'!$A:$AC,C$1,FALSE)</f>
        <v>Rixt Houterman</v>
      </c>
      <c r="D10" s="139" t="str">
        <f>VLOOKUP($A10,'Diplomabestand individueel'!$A:$AC,D$1,FALSE)</f>
        <v>MB 6 Pup 1</v>
      </c>
      <c r="E10" s="139" t="str">
        <f>VLOOKUP($A10,'Diplomabestand individueel'!$A:$AC,E$1,FALSE)</f>
        <v>Wilskracht</v>
      </c>
      <c r="F10" s="15">
        <f>VLOOKUP($A10,'Alle namen en totalen'!B:M,11,FALSE)</f>
        <v>46.6</v>
      </c>
      <c r="G10" s="105">
        <f t="shared" si="0"/>
        <v>6</v>
      </c>
      <c r="H10" s="82">
        <f>VLOOKUP($A10,'Alle namen en totalen'!B:M,9,FALSE)</f>
        <v>45.45</v>
      </c>
      <c r="I10" s="105">
        <f t="shared" si="1"/>
        <v>8</v>
      </c>
      <c r="J10" s="83">
        <f>VLOOKUP($A10,'Alle namen en totalen'!B:M,7,FALSE)</f>
        <v>44.8</v>
      </c>
      <c r="K10" s="105">
        <f t="shared" si="2"/>
        <v>10</v>
      </c>
      <c r="L10" s="82"/>
      <c r="M10" s="142">
        <f t="shared" si="3"/>
        <v>136.85000000000002</v>
      </c>
      <c r="N10" s="142"/>
      <c r="O10" s="136">
        <f t="shared" si="4"/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 s="17">
        <v>653</v>
      </c>
      <c r="B11" s="29" t="str">
        <f>VLOOKUP($A11,'Diplomabestand individueel'!$A:$AC,B$1,FALSE)</f>
        <v>W6-B1</v>
      </c>
      <c r="C11" s="139" t="str">
        <f>VLOOKUP($A11,'Diplomabestand individueel'!$A:$AC,C$1,FALSE)</f>
        <v>Jette Maria Bes</v>
      </c>
      <c r="D11" s="139" t="str">
        <f>VLOOKUP($A11,'Diplomabestand individueel'!$A:$AC,D$1,FALSE)</f>
        <v>MB 6 Pup 1</v>
      </c>
      <c r="E11" s="139" t="str">
        <f>VLOOKUP($A11,'Diplomabestand individueel'!$A:$AC,E$1,FALSE)</f>
        <v>K&amp;V</v>
      </c>
      <c r="F11" s="15">
        <f>VLOOKUP($A11,'Alle namen en totalen'!B:M,11,FALSE)</f>
        <v>45.25</v>
      </c>
      <c r="G11" s="105">
        <f t="shared" si="0"/>
        <v>11</v>
      </c>
      <c r="H11" s="82">
        <f>VLOOKUP($A11,'Alle namen en totalen'!B:M,9,FALSE)</f>
        <v>46</v>
      </c>
      <c r="I11" s="105">
        <f t="shared" si="1"/>
        <v>6</v>
      </c>
      <c r="J11" s="83">
        <f>VLOOKUP($A11,'Alle namen en totalen'!B:M,7,FALSE)</f>
        <v>44.75</v>
      </c>
      <c r="K11" s="105">
        <f t="shared" si="2"/>
        <v>11</v>
      </c>
      <c r="L11" s="82"/>
      <c r="M11" s="142">
        <f t="shared" si="3"/>
        <v>136</v>
      </c>
      <c r="N11" s="142"/>
      <c r="O11" s="136">
        <f t="shared" si="4"/>
        <v>8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 s="17">
        <v>661</v>
      </c>
      <c r="B12" s="29" t="str">
        <f>VLOOKUP($A12,'Diplomabestand individueel'!$A:$AC,B$1,FALSE)</f>
        <v>W6-B1</v>
      </c>
      <c r="C12" s="139" t="str">
        <f>VLOOKUP($A12,'Diplomabestand individueel'!$A:$AC,C$1,FALSE)</f>
        <v>Liz Admiraal</v>
      </c>
      <c r="D12" s="139" t="str">
        <f>VLOOKUP($A12,'Diplomabestand individueel'!$A:$AC,D$1,FALSE)</f>
        <v>MB 6 Pup 1</v>
      </c>
      <c r="E12" s="139" t="str">
        <f>VLOOKUP($A12,'Diplomabestand individueel'!$A:$AC,E$1,FALSE)</f>
        <v>LH</v>
      </c>
      <c r="F12" s="15">
        <f>VLOOKUP($A12,'Alle namen en totalen'!B:M,11,FALSE)</f>
        <v>46.174999999999997</v>
      </c>
      <c r="G12" s="105">
        <f t="shared" si="0"/>
        <v>7</v>
      </c>
      <c r="H12" s="82">
        <f>VLOOKUP($A12,'Alle namen en totalen'!B:M,9,FALSE)</f>
        <v>44.125</v>
      </c>
      <c r="I12" s="105">
        <f t="shared" si="1"/>
        <v>11</v>
      </c>
      <c r="J12" s="83">
        <f>VLOOKUP($A12,'Alle namen en totalen'!B:M,7,FALSE)</f>
        <v>44.6</v>
      </c>
      <c r="K12" s="105">
        <f t="shared" si="2"/>
        <v>12</v>
      </c>
      <c r="L12" s="82"/>
      <c r="M12" s="142">
        <f t="shared" si="3"/>
        <v>134.9</v>
      </c>
      <c r="N12" s="142"/>
      <c r="O12" s="136">
        <f t="shared" si="4"/>
        <v>9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 s="17">
        <v>651</v>
      </c>
      <c r="B13" s="29" t="str">
        <f>VLOOKUP($A13,'Diplomabestand individueel'!$A:$AC,B$1,FALSE)</f>
        <v>W6-B1</v>
      </c>
      <c r="C13" s="139" t="str">
        <f>VLOOKUP($A13,'Diplomabestand individueel'!$A:$AC,C$1,FALSE)</f>
        <v>Eline Ket</v>
      </c>
      <c r="D13" s="139" t="str">
        <f>VLOOKUP($A13,'Diplomabestand individueel'!$A:$AC,D$1,FALSE)</f>
        <v>MB 6 Pup 1</v>
      </c>
      <c r="E13" s="139" t="str">
        <f>VLOOKUP($A13,'Diplomabestand individueel'!$A:$AC,E$1,FALSE)</f>
        <v>K&amp;V</v>
      </c>
      <c r="F13" s="15">
        <f>VLOOKUP($A13,'Alle namen en totalen'!B:M,11,FALSE)</f>
        <v>45.424999999999997</v>
      </c>
      <c r="G13" s="105">
        <f t="shared" si="0"/>
        <v>10</v>
      </c>
      <c r="H13" s="82">
        <f>VLOOKUP($A13,'Alle namen en totalen'!B:M,9,FALSE)</f>
        <v>41.85</v>
      </c>
      <c r="I13" s="105">
        <f t="shared" si="1"/>
        <v>14</v>
      </c>
      <c r="J13" s="83">
        <f>VLOOKUP($A13,'Alle namen en totalen'!B:M,7,FALSE)</f>
        <v>47.375</v>
      </c>
      <c r="K13" s="105">
        <f t="shared" si="2"/>
        <v>6</v>
      </c>
      <c r="L13" s="82"/>
      <c r="M13" s="142">
        <f t="shared" si="3"/>
        <v>134.65</v>
      </c>
      <c r="N13" s="142"/>
      <c r="O13" s="136">
        <f t="shared" si="4"/>
        <v>10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17">
        <v>666</v>
      </c>
      <c r="B14" s="29" t="str">
        <f>VLOOKUP($A14,'Diplomabestand individueel'!$A:$AC,B$1,FALSE)</f>
        <v>W6-B1</v>
      </c>
      <c r="C14" s="139" t="str">
        <f>VLOOKUP($A14,'Diplomabestand individueel'!$A:$AC,C$1,FALSE)</f>
        <v>Vajèn de Groot</v>
      </c>
      <c r="D14" s="139" t="str">
        <f>VLOOKUP($A14,'Diplomabestand individueel'!$A:$AC,D$1,FALSE)</f>
        <v>MB 6 Pup 1</v>
      </c>
      <c r="E14" s="139" t="str">
        <f>VLOOKUP($A14,'Diplomabestand individueel'!$A:$AC,E$1,FALSE)</f>
        <v>Swift</v>
      </c>
      <c r="F14" s="15">
        <f>VLOOKUP($A14,'Alle namen en totalen'!B:M,11,FALSE)</f>
        <v>41.924999999999997</v>
      </c>
      <c r="G14" s="105">
        <f t="shared" si="0"/>
        <v>15</v>
      </c>
      <c r="H14" s="82">
        <f>VLOOKUP($A14,'Alle namen en totalen'!B:M,9,FALSE)</f>
        <v>42.5</v>
      </c>
      <c r="I14" s="105">
        <f t="shared" si="1"/>
        <v>12</v>
      </c>
      <c r="J14" s="83">
        <f>VLOOKUP($A14,'Alle namen en totalen'!B:M,7,FALSE)</f>
        <v>43.424999999999997</v>
      </c>
      <c r="K14" s="105">
        <f t="shared" si="2"/>
        <v>13</v>
      </c>
      <c r="L14" s="82"/>
      <c r="M14" s="142">
        <f t="shared" si="3"/>
        <v>127.85</v>
      </c>
      <c r="N14" s="142"/>
      <c r="O14" s="136">
        <f t="shared" si="4"/>
        <v>11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17">
        <v>664</v>
      </c>
      <c r="B15" s="29" t="str">
        <f>VLOOKUP($A15,'Diplomabestand individueel'!$A:$AC,B$1,FALSE)</f>
        <v>W6-B1</v>
      </c>
      <c r="C15" s="139" t="str">
        <f>VLOOKUP($A15,'Diplomabestand individueel'!$A:$AC,C$1,FALSE)</f>
        <v>Noa Klaver</v>
      </c>
      <c r="D15" s="139" t="str">
        <f>VLOOKUP($A15,'Diplomabestand individueel'!$A:$AC,D$1,FALSE)</f>
        <v>MB 6 Pup 1</v>
      </c>
      <c r="E15" s="139" t="str">
        <f>VLOOKUP($A15,'Diplomabestand individueel'!$A:$AC,E$1,FALSE)</f>
        <v>Ilpenstein</v>
      </c>
      <c r="F15" s="15">
        <f>VLOOKUP($A15,'Alle namen en totalen'!B:M,11,FALSE)</f>
        <v>40.4</v>
      </c>
      <c r="G15" s="105">
        <f t="shared" si="0"/>
        <v>16</v>
      </c>
      <c r="H15" s="82">
        <f>VLOOKUP($A15,'Alle namen en totalen'!B:M,9,FALSE)</f>
        <v>39.549999999999997</v>
      </c>
      <c r="I15" s="105">
        <f t="shared" si="1"/>
        <v>16</v>
      </c>
      <c r="J15" s="83">
        <f>VLOOKUP($A15,'Alle namen en totalen'!B:M,7,FALSE)</f>
        <v>38.950000000000003</v>
      </c>
      <c r="K15" s="105">
        <f t="shared" si="2"/>
        <v>15</v>
      </c>
      <c r="L15" s="82"/>
      <c r="M15" s="142">
        <f t="shared" si="3"/>
        <v>118.89999999999999</v>
      </c>
      <c r="N15" s="142"/>
      <c r="O15" s="136">
        <f t="shared" si="4"/>
        <v>12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17">
        <v>665</v>
      </c>
      <c r="B16" s="29" t="str">
        <f>VLOOKUP($A16,'Diplomabestand individueel'!$A:$AC,B$1,FALSE)</f>
        <v>W6-B1</v>
      </c>
      <c r="C16" s="139" t="str">
        <f>VLOOKUP($A16,'Diplomabestand individueel'!$A:$AC,C$1,FALSE)</f>
        <v>Lidewij de Kleuver</v>
      </c>
      <c r="D16" s="139" t="str">
        <f>VLOOKUP($A16,'Diplomabestand individueel'!$A:$AC,D$1,FALSE)</f>
        <v>MB 6 Pup 1</v>
      </c>
      <c r="E16" s="139" t="str">
        <f>VLOOKUP($A16,'Diplomabestand individueel'!$A:$AC,E$1,FALSE)</f>
        <v>Ilpenstein</v>
      </c>
      <c r="F16" s="15">
        <f>VLOOKUP($A16,'Alle namen en totalen'!B:M,11,FALSE)</f>
        <v>42.45</v>
      </c>
      <c r="G16" s="105">
        <f t="shared" si="0"/>
        <v>14</v>
      </c>
      <c r="H16" s="82">
        <f>VLOOKUP($A16,'Alle namen en totalen'!B:M,9,FALSE)</f>
        <v>37.049999999999997</v>
      </c>
      <c r="I16" s="105">
        <f t="shared" si="1"/>
        <v>17</v>
      </c>
      <c r="J16" s="83">
        <f>VLOOKUP($A16,'Alle namen en totalen'!B:M,7,FALSE)</f>
        <v>35.1</v>
      </c>
      <c r="K16" s="105">
        <f t="shared" si="2"/>
        <v>16</v>
      </c>
      <c r="L16" s="82"/>
      <c r="M16" s="142">
        <f t="shared" si="3"/>
        <v>114.6</v>
      </c>
      <c r="N16" s="142"/>
      <c r="O16" s="136">
        <f t="shared" si="4"/>
        <v>13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 s="17">
        <v>663</v>
      </c>
      <c r="B17" s="29" t="str">
        <f>VLOOKUP($A17,'Diplomabestand individueel'!$A:$AC,B$1,FALSE)</f>
        <v>W6-B1</v>
      </c>
      <c r="C17" s="139" t="str">
        <f>VLOOKUP($A17,'Diplomabestand individueel'!$A:$AC,C$1,FALSE)</f>
        <v>Kaisa Hoffmann</v>
      </c>
      <c r="D17" s="139" t="str">
        <f>VLOOKUP($A17,'Diplomabestand individueel'!$A:$AC,D$1,FALSE)</f>
        <v>MB 6 Pup 1</v>
      </c>
      <c r="E17" s="139" t="str">
        <f>VLOOKUP($A17,'Diplomabestand individueel'!$A:$AC,E$1,FALSE)</f>
        <v>Ilpenstein</v>
      </c>
      <c r="F17" s="15">
        <f>VLOOKUP($A17,'Alle namen en totalen'!B:M,11,FALSE)</f>
        <v>37.625</v>
      </c>
      <c r="G17" s="105">
        <f t="shared" si="0"/>
        <v>17</v>
      </c>
      <c r="H17" s="82">
        <f>VLOOKUP($A17,'Alle namen en totalen'!B:M,9,FALSE)</f>
        <v>35.85</v>
      </c>
      <c r="I17" s="105">
        <f t="shared" si="1"/>
        <v>18</v>
      </c>
      <c r="J17" s="83">
        <f>VLOOKUP($A17,'Alle namen en totalen'!B:M,7,FALSE)</f>
        <v>39.6</v>
      </c>
      <c r="K17" s="105">
        <f t="shared" si="2"/>
        <v>14</v>
      </c>
      <c r="L17" s="82"/>
      <c r="M17" s="142">
        <f t="shared" si="3"/>
        <v>113.07499999999999</v>
      </c>
      <c r="N17" s="142"/>
      <c r="O17" s="136">
        <f t="shared" si="4"/>
        <v>14</v>
      </c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 s="17">
        <v>669</v>
      </c>
      <c r="B18" s="29" t="str">
        <f>VLOOKUP($A18,'Diplomabestand individueel'!$A:$AC,B$1,FALSE)</f>
        <v>W6-B1</v>
      </c>
      <c r="C18" s="139" t="str">
        <f>VLOOKUP($A18,'Diplomabestand individueel'!$A:$AC,C$1,FALSE)</f>
        <v>Siërra-River Hoen</v>
      </c>
      <c r="D18" s="139" t="str">
        <f>VLOOKUP($A18,'Diplomabestand individueel'!$A:$AC,D$1,FALSE)</f>
        <v>MB 6 Pup 1</v>
      </c>
      <c r="E18" s="139" t="str">
        <f>VLOOKUP($A18,'Diplomabestand individueel'!$A:$AC,E$1,FALSE)</f>
        <v>Swift</v>
      </c>
      <c r="F18" s="15">
        <f>VLOOKUP($A18,'Alle namen en totalen'!B:M,11,FALSE)</f>
        <v>0</v>
      </c>
      <c r="G18" s="105">
        <f t="shared" si="0"/>
        <v>18</v>
      </c>
      <c r="H18" s="82">
        <f>VLOOKUP($A18,'Alle namen en totalen'!B:M,9,FALSE)</f>
        <v>46.95</v>
      </c>
      <c r="I18" s="105">
        <f t="shared" si="1"/>
        <v>4</v>
      </c>
      <c r="J18" s="83">
        <f>VLOOKUP($A18,'Alle namen en totalen'!B:M,7,FALSE)</f>
        <v>45.9</v>
      </c>
      <c r="K18" s="105">
        <f t="shared" si="2"/>
        <v>7</v>
      </c>
      <c r="L18" s="82"/>
      <c r="M18" s="142">
        <f t="shared" si="3"/>
        <v>92.85</v>
      </c>
      <c r="N18" s="142"/>
      <c r="O18" s="136">
        <f t="shared" si="4"/>
        <v>15</v>
      </c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 s="17">
        <v>668</v>
      </c>
      <c r="B19" s="29" t="str">
        <f>VLOOKUP($A19,'Diplomabestand individueel'!$A:$AC,B$1,FALSE)</f>
        <v>W6-B1</v>
      </c>
      <c r="C19" s="139" t="str">
        <f>VLOOKUP($A19,'Diplomabestand individueel'!$A:$AC,C$1,FALSE)</f>
        <v>Mirabella Hoen</v>
      </c>
      <c r="D19" s="139" t="str">
        <f>VLOOKUP($A19,'Diplomabestand individueel'!$A:$AC,D$1,FALSE)</f>
        <v>MB 6 Pup 1</v>
      </c>
      <c r="E19" s="139" t="str">
        <f>VLOOKUP($A19,'Diplomabestand individueel'!$A:$AC,E$1,FALSE)</f>
        <v>Swift</v>
      </c>
      <c r="F19" s="15">
        <f>VLOOKUP($A19,'Alle namen en totalen'!B:M,11,FALSE)</f>
        <v>0</v>
      </c>
      <c r="G19" s="105">
        <f t="shared" si="0"/>
        <v>18</v>
      </c>
      <c r="H19" s="82">
        <f>VLOOKUP($A19,'Alle namen en totalen'!B:M,9,FALSE)</f>
        <v>45.674999999999997</v>
      </c>
      <c r="I19" s="105">
        <f t="shared" si="1"/>
        <v>7</v>
      </c>
      <c r="J19" s="83">
        <f>VLOOKUP($A19,'Alle namen en totalen'!B:M,7,FALSE)</f>
        <v>44.875</v>
      </c>
      <c r="K19" s="105">
        <f t="shared" si="2"/>
        <v>9</v>
      </c>
      <c r="L19" s="82"/>
      <c r="M19" s="142">
        <f t="shared" si="3"/>
        <v>90.55</v>
      </c>
      <c r="N19" s="142"/>
      <c r="O19" s="136">
        <f t="shared" si="4"/>
        <v>16</v>
      </c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 s="17">
        <v>660</v>
      </c>
      <c r="B20" s="29" t="str">
        <f>VLOOKUP($A20,'Diplomabestand individueel'!$A:$AC,B$1,FALSE)</f>
        <v>W6-B1</v>
      </c>
      <c r="C20" s="139" t="str">
        <f>VLOOKUP($A20,'Diplomabestand individueel'!$A:$AC,C$1,FALSE)</f>
        <v>Kenza El Youbari</v>
      </c>
      <c r="D20" s="139" t="str">
        <f>VLOOKUP($A20,'Diplomabestand individueel'!$A:$AC,D$1,FALSE)</f>
        <v>MB 6 Pup 1</v>
      </c>
      <c r="E20" s="139" t="str">
        <f>VLOOKUP($A20,'Diplomabestand individueel'!$A:$AC,E$1,FALSE)</f>
        <v>Wilskracht</v>
      </c>
      <c r="F20" s="15">
        <f>VLOOKUP($A20,'Alle namen en totalen'!B:M,11,FALSE)</f>
        <v>42.875</v>
      </c>
      <c r="G20" s="105">
        <f t="shared" si="0"/>
        <v>13</v>
      </c>
      <c r="H20" s="82">
        <f>VLOOKUP($A20,'Alle namen en totalen'!B:M,9,FALSE)</f>
        <v>42.4</v>
      </c>
      <c r="I20" s="105">
        <f t="shared" si="1"/>
        <v>13</v>
      </c>
      <c r="J20" s="83">
        <f>VLOOKUP($A20,'Alle namen en totalen'!B:M,7,FALSE)</f>
        <v>0</v>
      </c>
      <c r="K20" s="105">
        <f t="shared" si="2"/>
        <v>17</v>
      </c>
      <c r="L20" s="82"/>
      <c r="M20" s="142">
        <f t="shared" si="3"/>
        <v>85.275000000000006</v>
      </c>
      <c r="N20" s="142"/>
      <c r="O20" s="136">
        <f t="shared" si="4"/>
        <v>17</v>
      </c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x14ac:dyDescent="0.3">
      <c r="A21" s="17">
        <v>658</v>
      </c>
      <c r="B21" s="29" t="str">
        <f>VLOOKUP($A21,'Diplomabestand individueel'!$A:$AC,B$1,FALSE)</f>
        <v>W6-B1</v>
      </c>
      <c r="C21" s="139" t="str">
        <f>VLOOKUP($A21,'Diplomabestand individueel'!$A:$AC,C$1,FALSE)</f>
        <v>Júlia van Loo</v>
      </c>
      <c r="D21" s="139" t="str">
        <f>VLOOKUP($A21,'Diplomabestand individueel'!$A:$AC,D$1,FALSE)</f>
        <v>MB 6 Pup 1</v>
      </c>
      <c r="E21" s="139" t="str">
        <f>VLOOKUP($A21,'Diplomabestand individueel'!$A:$AC,E$1,FALSE)</f>
        <v>Wilskracht</v>
      </c>
      <c r="F21" s="15">
        <f>VLOOKUP($A21,'Alle namen en totalen'!B:M,11,FALSE)</f>
        <v>44.225000000000001</v>
      </c>
      <c r="G21" s="105">
        <f t="shared" si="0"/>
        <v>12</v>
      </c>
      <c r="H21" s="82">
        <f>VLOOKUP($A21,'Alle namen en totalen'!B:M,9,FALSE)</f>
        <v>40.975000000000001</v>
      </c>
      <c r="I21" s="105">
        <f t="shared" si="1"/>
        <v>15</v>
      </c>
      <c r="J21" s="83">
        <f>VLOOKUP($A21,'Alle namen en totalen'!B:M,7,FALSE)</f>
        <v>0</v>
      </c>
      <c r="K21" s="105">
        <f t="shared" si="2"/>
        <v>17</v>
      </c>
      <c r="L21" s="82"/>
      <c r="M21" s="142">
        <f t="shared" si="3"/>
        <v>85.2</v>
      </c>
      <c r="N21" s="142"/>
      <c r="O21" s="136">
        <f t="shared" si="4"/>
        <v>18</v>
      </c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 s="17">
        <v>659</v>
      </c>
      <c r="B22" s="29" t="str">
        <f>VLOOKUP($A22,'Diplomabestand individueel'!$A:$AC,B$1,FALSE)</f>
        <v>afm</v>
      </c>
      <c r="C22" s="139" t="str">
        <f>VLOOKUP($A22,'Diplomabestand individueel'!$A:$AC,C$1,FALSE)</f>
        <v>Wiep Oosting</v>
      </c>
      <c r="D22" s="139" t="str">
        <f>VLOOKUP($A22,'Diplomabestand individueel'!$A:$AC,D$1,FALSE)</f>
        <v>MB 6 Pup 1</v>
      </c>
      <c r="E22" s="139" t="str">
        <f>VLOOKUP($A22,'Diplomabestand individueel'!$A:$AC,E$1,FALSE)</f>
        <v>Wilskracht</v>
      </c>
      <c r="F22" s="15">
        <f>VLOOKUP($A22,'Alle namen en totalen'!B:M,11,FALSE)</f>
        <v>45.45</v>
      </c>
      <c r="G22" s="105">
        <f t="shared" si="0"/>
        <v>9</v>
      </c>
      <c r="H22" s="82">
        <f>VLOOKUP($A22,'Alle namen en totalen'!B:M,9,FALSE)</f>
        <v>0</v>
      </c>
      <c r="I22" s="105">
        <f t="shared" si="1"/>
        <v>19</v>
      </c>
      <c r="J22" s="83">
        <f>VLOOKUP($A22,'Alle namen en totalen'!B:M,7,FALSE)</f>
        <v>0</v>
      </c>
      <c r="K22" s="105">
        <f t="shared" si="2"/>
        <v>17</v>
      </c>
      <c r="L22" s="82"/>
      <c r="M22" s="142">
        <f t="shared" si="3"/>
        <v>45.45</v>
      </c>
      <c r="N22" s="142"/>
      <c r="O22" s="136">
        <f t="shared" si="4"/>
        <v>19</v>
      </c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33"/>
    </row>
    <row r="23" spans="1:27" x14ac:dyDescent="0.3">
      <c r="F23" s="42"/>
      <c r="G23" s="39"/>
      <c r="H23" s="84"/>
      <c r="I23" s="84"/>
      <c r="J23" s="85"/>
      <c r="K23" s="84"/>
      <c r="L23" s="86"/>
      <c r="M23" s="84"/>
      <c r="N23" s="84"/>
      <c r="O23" s="84"/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33"/>
    </row>
    <row r="24" spans="1:27" x14ac:dyDescent="0.3">
      <c r="F24" s="42"/>
      <c r="G24" s="39"/>
      <c r="H24" s="84"/>
      <c r="I24" s="84"/>
      <c r="J24" s="85"/>
      <c r="K24" s="84"/>
      <c r="L24" s="86"/>
      <c r="M24" s="84"/>
      <c r="N24" s="84"/>
      <c r="O24" s="84"/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33"/>
    </row>
    <row r="25" spans="1:27" ht="39.9" customHeight="1" x14ac:dyDescent="0.3">
      <c r="A25" s="158" t="s">
        <v>307</v>
      </c>
      <c r="B25" s="159"/>
      <c r="C25" s="159"/>
      <c r="D25" s="159"/>
      <c r="E25" s="159"/>
      <c r="F25" s="160" t="s">
        <v>292</v>
      </c>
      <c r="G25" s="161"/>
      <c r="H25" s="160" t="s">
        <v>293</v>
      </c>
      <c r="I25" s="161"/>
      <c r="J25" s="160" t="s">
        <v>294</v>
      </c>
      <c r="K25" s="161"/>
      <c r="L25" s="130"/>
      <c r="M25" s="162" t="s">
        <v>289</v>
      </c>
      <c r="N25" s="163"/>
      <c r="O25" s="163"/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29"/>
    </row>
    <row r="26" spans="1:27" ht="28.8" x14ac:dyDescent="0.3">
      <c r="A26" s="128" t="s">
        <v>159</v>
      </c>
      <c r="B26" s="105" t="s">
        <v>9</v>
      </c>
      <c r="C26" s="140" t="s">
        <v>10</v>
      </c>
      <c r="D26" s="140" t="s">
        <v>50</v>
      </c>
      <c r="E26" s="140" t="s">
        <v>13</v>
      </c>
      <c r="F26" s="129" t="s">
        <v>295</v>
      </c>
      <c r="G26" s="127" t="s">
        <v>153</v>
      </c>
      <c r="H26" s="129" t="s">
        <v>295</v>
      </c>
      <c r="I26" s="127" t="s">
        <v>153</v>
      </c>
      <c r="J26" s="129" t="s">
        <v>295</v>
      </c>
      <c r="K26" s="127" t="s">
        <v>153</v>
      </c>
      <c r="L26" s="130"/>
      <c r="M26" s="131" t="s">
        <v>296</v>
      </c>
      <c r="N26" s="135"/>
      <c r="O26" s="135" t="s">
        <v>153</v>
      </c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29"/>
    </row>
    <row r="27" spans="1:27" x14ac:dyDescent="0.3">
      <c r="A27">
        <v>553</v>
      </c>
      <c r="B27" s="29" t="str">
        <f>VLOOKUP($A27,'Diplomabestand individueel'!$A:$AC,B$1,FALSE)</f>
        <v>W6-B1</v>
      </c>
      <c r="C27" s="139" t="str">
        <f>VLOOKUP($A27,'Diplomabestand individueel'!$A:$AC,C$1,FALSE)</f>
        <v>Levy Wartenbergh</v>
      </c>
      <c r="D27" s="139" t="str">
        <f>VLOOKUP($A27,'Diplomabestand individueel'!$A:$AC,D$1,FALSE)</f>
        <v>MB 6 Pup 2</v>
      </c>
      <c r="E27" s="139" t="str">
        <f>VLOOKUP($A27,'Diplomabestand individueel'!$A:$AC,E$1,FALSE)</f>
        <v>DEV</v>
      </c>
      <c r="F27" s="15">
        <f>VLOOKUP($A27,'Alle namen en totalen'!B:M,11,FALSE)</f>
        <v>50.6</v>
      </c>
      <c r="G27" s="105">
        <f t="shared" ref="G27:G33" si="5">RANK(F27,F$27:F$36)</f>
        <v>1</v>
      </c>
      <c r="H27" s="82">
        <f>VLOOKUP($A27,'Alle namen en totalen'!B:M,9,FALSE)</f>
        <v>47.58</v>
      </c>
      <c r="I27" s="105">
        <f t="shared" ref="I27:I33" si="6">RANK(H27,H$27:H$36)</f>
        <v>1</v>
      </c>
      <c r="J27" s="83">
        <f>VLOOKUP($A27,'Alle namen en totalen'!B:M,7,FALSE)</f>
        <v>45.95</v>
      </c>
      <c r="K27" s="105">
        <f t="shared" ref="K27:K33" si="7">RANK(J27,J$27:J$36)</f>
        <v>1</v>
      </c>
      <c r="L27" s="82"/>
      <c r="M27" s="142">
        <f t="shared" ref="M27:M33" si="8">F27+H27+J27</f>
        <v>144.13</v>
      </c>
      <c r="N27" s="142"/>
      <c r="O27" s="136">
        <f t="shared" ref="O27:O33" si="9">RANK(M27,M$27:M$36)</f>
        <v>1</v>
      </c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29"/>
    </row>
    <row r="28" spans="1:27" x14ac:dyDescent="0.3">
      <c r="A28">
        <v>554</v>
      </c>
      <c r="B28" s="29" t="str">
        <f>VLOOKUP($A28,'Diplomabestand individueel'!$A:$AC,B$1,FALSE)</f>
        <v>W6-B1</v>
      </c>
      <c r="C28" s="139" t="str">
        <f>VLOOKUP($A28,'Diplomabestand individueel'!$A:$AC,C$1,FALSE)</f>
        <v>Jackie Aalbers</v>
      </c>
      <c r="D28" s="139" t="str">
        <f>VLOOKUP($A28,'Diplomabestand individueel'!$A:$AC,D$1,FALSE)</f>
        <v>MB 6 Pup 2</v>
      </c>
      <c r="E28" s="139" t="str">
        <f>VLOOKUP($A28,'Diplomabestand individueel'!$A:$AC,E$1,FALSE)</f>
        <v>Wilskracht</v>
      </c>
      <c r="F28" s="15">
        <f>VLOOKUP($A28,'Alle namen en totalen'!B:M,11,FALSE)</f>
        <v>45.2</v>
      </c>
      <c r="G28" s="105">
        <f t="shared" si="5"/>
        <v>6</v>
      </c>
      <c r="H28" s="82">
        <f>VLOOKUP($A28,'Alle namen en totalen'!B:M,9,FALSE)</f>
        <v>42.174999999999997</v>
      </c>
      <c r="I28" s="105">
        <f t="shared" si="6"/>
        <v>2</v>
      </c>
      <c r="J28" s="83">
        <f>VLOOKUP($A28,'Alle namen en totalen'!B:M,7,FALSE)</f>
        <v>43.05</v>
      </c>
      <c r="K28" s="105">
        <f t="shared" si="7"/>
        <v>2</v>
      </c>
      <c r="L28" s="82"/>
      <c r="M28" s="142">
        <f t="shared" si="8"/>
        <v>130.42500000000001</v>
      </c>
      <c r="N28" s="142"/>
      <c r="O28" s="136">
        <f t="shared" si="9"/>
        <v>2</v>
      </c>
      <c r="P28" s="86"/>
      <c r="Q28" s="96"/>
      <c r="R28" s="84"/>
      <c r="S28" s="84"/>
      <c r="T28" s="84"/>
      <c r="U28" s="86"/>
      <c r="V28" s="96"/>
      <c r="W28" s="84"/>
      <c r="X28" s="84"/>
      <c r="Y28" s="87"/>
      <c r="Z28" s="86"/>
      <c r="AA28" s="29"/>
    </row>
    <row r="29" spans="1:27" x14ac:dyDescent="0.3">
      <c r="A29">
        <v>551</v>
      </c>
      <c r="B29" s="29" t="str">
        <f>VLOOKUP($A29,'Diplomabestand individueel'!$A:$AC,B$1,FALSE)</f>
        <v>W6-B1</v>
      </c>
      <c r="C29" s="139" t="str">
        <f>VLOOKUP($A29,'Diplomabestand individueel'!$A:$AC,C$1,FALSE)</f>
        <v>Mina Soy</v>
      </c>
      <c r="D29" s="139" t="str">
        <f>VLOOKUP($A29,'Diplomabestand individueel'!$A:$AC,D$1,FALSE)</f>
        <v>MB 6 Pup 2</v>
      </c>
      <c r="E29" s="139" t="str">
        <f>VLOOKUP($A29,'Diplomabestand individueel'!$A:$AC,E$1,FALSE)</f>
        <v>K&amp;V</v>
      </c>
      <c r="F29" s="15">
        <f>VLOOKUP($A29,'Alle namen en totalen'!B:M,11,FALSE)</f>
        <v>45.924999999999997</v>
      </c>
      <c r="G29" s="105">
        <f t="shared" si="5"/>
        <v>4</v>
      </c>
      <c r="H29" s="82">
        <f>VLOOKUP($A29,'Alle namen en totalen'!B:M,9,FALSE)</f>
        <v>41.024999999999999</v>
      </c>
      <c r="I29" s="105">
        <f t="shared" si="6"/>
        <v>3</v>
      </c>
      <c r="J29" s="83">
        <f>VLOOKUP($A29,'Alle namen en totalen'!B:M,7,FALSE)</f>
        <v>36.125</v>
      </c>
      <c r="K29" s="105">
        <f t="shared" si="7"/>
        <v>5</v>
      </c>
      <c r="L29" s="82"/>
      <c r="M29" s="142">
        <f t="shared" si="8"/>
        <v>123.07499999999999</v>
      </c>
      <c r="N29" s="142"/>
      <c r="O29" s="136">
        <f t="shared" si="9"/>
        <v>3</v>
      </c>
      <c r="P29" s="86"/>
      <c r="Q29" s="96"/>
      <c r="R29" s="84"/>
      <c r="S29" s="84"/>
      <c r="T29" s="84"/>
      <c r="U29" s="86"/>
      <c r="V29" s="96"/>
      <c r="W29" s="84"/>
      <c r="X29" s="84"/>
      <c r="Y29" s="87"/>
      <c r="Z29" s="86"/>
      <c r="AA29" s="29"/>
    </row>
    <row r="30" spans="1:27" x14ac:dyDescent="0.3">
      <c r="A30">
        <v>599</v>
      </c>
      <c r="B30" s="29" t="str">
        <f>VLOOKUP($A30,'Diplomabestand individueel'!$A:$AC,B$1,FALSE)</f>
        <v>W6-B1</v>
      </c>
      <c r="C30" s="139" t="str">
        <f>VLOOKUP($A30,'Diplomabestand individueel'!$A:$AC,C$1,FALSE)</f>
        <v>Victoria Charlinska</v>
      </c>
      <c r="D30" s="139" t="str">
        <f>VLOOKUP($A30,'Diplomabestand individueel'!$A:$AC,D$1,FALSE)</f>
        <v>MB 6 Pup 2</v>
      </c>
      <c r="E30" s="139" t="str">
        <f>VLOOKUP($A30,'Diplomabestand individueel'!$A:$AC,E$1,FALSE)</f>
        <v>K&amp;V</v>
      </c>
      <c r="F30" s="15">
        <f>VLOOKUP($A30,'Alle namen en totalen'!B:M,11,FALSE)</f>
        <v>46.524999999999999</v>
      </c>
      <c r="G30" s="105">
        <f t="shared" si="5"/>
        <v>3</v>
      </c>
      <c r="H30" s="82">
        <f>VLOOKUP($A30,'Alle namen en totalen'!B:M,9,FALSE)</f>
        <v>0</v>
      </c>
      <c r="I30" s="105">
        <f t="shared" si="6"/>
        <v>5</v>
      </c>
      <c r="J30" s="83">
        <f>VLOOKUP($A30,'Alle namen en totalen'!B:M,7,FALSE)</f>
        <v>39.700000000000003</v>
      </c>
      <c r="K30" s="105">
        <f t="shared" si="7"/>
        <v>4</v>
      </c>
      <c r="L30" s="82"/>
      <c r="M30" s="142">
        <f t="shared" si="8"/>
        <v>86.224999999999994</v>
      </c>
      <c r="N30" s="142"/>
      <c r="O30" s="136">
        <f t="shared" si="9"/>
        <v>4</v>
      </c>
      <c r="P30" s="86"/>
      <c r="Q30" s="96"/>
      <c r="R30" s="84"/>
      <c r="S30" s="84"/>
      <c r="T30" s="84"/>
      <c r="U30" s="86"/>
      <c r="V30" s="96"/>
      <c r="W30" s="84"/>
      <c r="X30" s="84"/>
      <c r="Y30" s="87"/>
      <c r="Z30" s="86"/>
      <c r="AA30" s="29"/>
    </row>
    <row r="31" spans="1:27" x14ac:dyDescent="0.3">
      <c r="A31">
        <v>556</v>
      </c>
      <c r="B31" s="29" t="str">
        <f>VLOOKUP($A31,'Diplomabestand individueel'!$A:$AC,B$1,FALSE)</f>
        <v>W6-B1</v>
      </c>
      <c r="C31" s="139" t="str">
        <f>VLOOKUP($A31,'Diplomabestand individueel'!$A:$AC,C$1,FALSE)</f>
        <v>Robin van Zelst</v>
      </c>
      <c r="D31" s="139" t="str">
        <f>VLOOKUP($A31,'Diplomabestand individueel'!$A:$AC,D$1,FALSE)</f>
        <v>MB 6 Pup 2</v>
      </c>
      <c r="E31" s="139" t="str">
        <f>VLOOKUP($A31,'Diplomabestand individueel'!$A:$AC,E$1,FALSE)</f>
        <v>Ilpenstein</v>
      </c>
      <c r="F31" s="15">
        <f>VLOOKUP($A31,'Alle namen en totalen'!B:M,11,FALSE)</f>
        <v>0</v>
      </c>
      <c r="G31" s="105">
        <f t="shared" si="5"/>
        <v>7</v>
      </c>
      <c r="H31" s="82">
        <f>VLOOKUP($A31,'Alle namen en totalen'!B:M,9,FALSE)</f>
        <v>38.6</v>
      </c>
      <c r="I31" s="105">
        <f t="shared" si="6"/>
        <v>4</v>
      </c>
      <c r="J31" s="83">
        <f>VLOOKUP($A31,'Alle namen en totalen'!B:M,7,FALSE)</f>
        <v>39.75</v>
      </c>
      <c r="K31" s="105">
        <f t="shared" si="7"/>
        <v>3</v>
      </c>
      <c r="L31" s="82"/>
      <c r="M31" s="142">
        <f t="shared" si="8"/>
        <v>78.349999999999994</v>
      </c>
      <c r="N31" s="142"/>
      <c r="O31" s="136">
        <f t="shared" si="9"/>
        <v>5</v>
      </c>
      <c r="P31" s="86"/>
      <c r="Q31" s="96"/>
      <c r="R31" s="84"/>
      <c r="S31" s="84"/>
      <c r="T31" s="84"/>
      <c r="U31" s="86"/>
      <c r="V31" s="96"/>
      <c r="W31" s="84"/>
      <c r="X31" s="84"/>
      <c r="Y31" s="87"/>
      <c r="Z31" s="86"/>
      <c r="AA31" s="29"/>
    </row>
    <row r="32" spans="1:27" x14ac:dyDescent="0.3">
      <c r="A32">
        <v>555</v>
      </c>
      <c r="B32" s="29" t="str">
        <f>VLOOKUP($A32,'Diplomabestand individueel'!$A:$AC,B$1,FALSE)</f>
        <v>afm</v>
      </c>
      <c r="C32" s="139" t="str">
        <f>VLOOKUP($A32,'Diplomabestand individueel'!$A:$AC,C$1,FALSE)</f>
        <v>Romee Vermeulen</v>
      </c>
      <c r="D32" s="139" t="str">
        <f>VLOOKUP($A32,'Diplomabestand individueel'!$A:$AC,D$1,FALSE)</f>
        <v>MB 6 Pup 2</v>
      </c>
      <c r="E32" s="139" t="str">
        <f>VLOOKUP($A32,'Diplomabestand individueel'!$A:$AC,E$1,FALSE)</f>
        <v>Wilskracht</v>
      </c>
      <c r="F32" s="15">
        <f>VLOOKUP($A32,'Alle namen en totalen'!B:M,11,FALSE)</f>
        <v>46.55</v>
      </c>
      <c r="G32" s="105">
        <f t="shared" si="5"/>
        <v>2</v>
      </c>
      <c r="H32" s="82">
        <f>VLOOKUP($A32,'Alle namen en totalen'!B:M,9,FALSE)</f>
        <v>0</v>
      </c>
      <c r="I32" s="105">
        <f t="shared" si="6"/>
        <v>5</v>
      </c>
      <c r="J32" s="83">
        <f>VLOOKUP($A32,'Alle namen en totalen'!B:M,7,FALSE)</f>
        <v>0</v>
      </c>
      <c r="K32" s="105">
        <f t="shared" si="7"/>
        <v>6</v>
      </c>
      <c r="L32" s="82"/>
      <c r="M32" s="142">
        <f t="shared" si="8"/>
        <v>46.55</v>
      </c>
      <c r="N32" s="142"/>
      <c r="O32" s="136">
        <f t="shared" si="9"/>
        <v>6</v>
      </c>
      <c r="P32" s="86"/>
      <c r="Q32" s="96"/>
      <c r="R32" s="84"/>
      <c r="S32" s="84"/>
      <c r="T32" s="84"/>
      <c r="U32" s="86"/>
      <c r="V32" s="96"/>
      <c r="W32" s="84"/>
      <c r="X32" s="84"/>
      <c r="Y32" s="87"/>
      <c r="Z32" s="86"/>
      <c r="AA32" s="29"/>
    </row>
    <row r="33" spans="1:27" x14ac:dyDescent="0.3">
      <c r="A33">
        <v>552</v>
      </c>
      <c r="B33" s="29" t="str">
        <f>VLOOKUP($A33,'Diplomabestand individueel'!$A:$AC,B$1,FALSE)</f>
        <v>afm</v>
      </c>
      <c r="C33" s="139" t="str">
        <f>VLOOKUP($A33,'Diplomabestand individueel'!$A:$AC,C$1,FALSE)</f>
        <v>Kaylee van Dijk</v>
      </c>
      <c r="D33" s="139" t="str">
        <f>VLOOKUP($A33,'Diplomabestand individueel'!$A:$AC,D$1,FALSE)</f>
        <v>MB 6 Pup 2</v>
      </c>
      <c r="E33" s="139" t="str">
        <f>VLOOKUP($A33,'Diplomabestand individueel'!$A:$AC,E$1,FALSE)</f>
        <v>K&amp;V</v>
      </c>
      <c r="F33" s="15">
        <f>VLOOKUP($A33,'Alle namen en totalen'!B:M,11,FALSE)</f>
        <v>45.475000000000001</v>
      </c>
      <c r="G33" s="105">
        <f t="shared" si="5"/>
        <v>5</v>
      </c>
      <c r="H33" s="82">
        <f>VLOOKUP($A33,'Alle namen en totalen'!B:M,9,FALSE)</f>
        <v>0</v>
      </c>
      <c r="I33" s="105">
        <f t="shared" si="6"/>
        <v>5</v>
      </c>
      <c r="J33" s="83">
        <f>VLOOKUP($A33,'Alle namen en totalen'!B:M,7,FALSE)</f>
        <v>0</v>
      </c>
      <c r="K33" s="105">
        <f t="shared" si="7"/>
        <v>6</v>
      </c>
      <c r="L33" s="82"/>
      <c r="M33" s="142">
        <f t="shared" si="8"/>
        <v>45.475000000000001</v>
      </c>
      <c r="N33" s="142"/>
      <c r="O33" s="136">
        <f t="shared" si="9"/>
        <v>7</v>
      </c>
      <c r="P33" s="86"/>
      <c r="Q33" s="96"/>
      <c r="R33" s="84"/>
      <c r="S33" s="84"/>
      <c r="T33" s="84"/>
      <c r="U33" s="86"/>
      <c r="V33" s="96"/>
      <c r="W33" s="84"/>
      <c r="X33" s="84"/>
      <c r="Y33" s="87"/>
      <c r="Z33" s="86"/>
      <c r="AA33" s="29"/>
    </row>
    <row r="34" spans="1:27" x14ac:dyDescent="0.3">
      <c r="A34"/>
      <c r="F34" s="15"/>
      <c r="G34" s="105"/>
      <c r="H34" s="82"/>
      <c r="I34" s="105"/>
      <c r="J34" s="83"/>
      <c r="K34" s="105"/>
      <c r="L34" s="82"/>
      <c r="M34" s="142"/>
      <c r="N34" s="142"/>
      <c r="O34" s="136"/>
      <c r="P34" s="86"/>
      <c r="Q34" s="96"/>
      <c r="R34" s="84"/>
      <c r="S34" s="84"/>
      <c r="T34" s="84"/>
      <c r="U34" s="86"/>
      <c r="V34" s="96"/>
      <c r="W34" s="84"/>
      <c r="X34" s="84"/>
      <c r="Y34" s="87"/>
      <c r="Z34" s="86"/>
      <c r="AA34" s="29"/>
    </row>
    <row r="35" spans="1:27" x14ac:dyDescent="0.3">
      <c r="A35"/>
      <c r="F35" s="15"/>
      <c r="G35" s="105"/>
      <c r="H35" s="82"/>
      <c r="I35" s="105"/>
      <c r="J35" s="83"/>
      <c r="K35" s="105"/>
      <c r="L35" s="82"/>
      <c r="M35" s="142"/>
      <c r="N35" s="142"/>
      <c r="O35" s="136"/>
      <c r="P35" s="86"/>
      <c r="Q35" s="96"/>
      <c r="R35" s="84"/>
      <c r="S35" s="84"/>
      <c r="T35" s="84"/>
      <c r="U35" s="86"/>
      <c r="V35" s="96"/>
      <c r="W35" s="84"/>
      <c r="X35" s="84"/>
      <c r="Y35" s="87"/>
      <c r="Z35" s="86"/>
      <c r="AA35" s="29"/>
    </row>
    <row r="36" spans="1:27" x14ac:dyDescent="0.3">
      <c r="A36"/>
      <c r="F36" s="15"/>
      <c r="G36" s="105"/>
      <c r="H36" s="82"/>
      <c r="I36" s="105"/>
      <c r="J36" s="83"/>
      <c r="K36" s="105"/>
      <c r="L36" s="82"/>
      <c r="M36" s="142"/>
      <c r="N36" s="142"/>
      <c r="O36" s="136"/>
      <c r="P36" s="86"/>
      <c r="Q36" s="96"/>
      <c r="R36" s="84"/>
      <c r="S36" s="84"/>
      <c r="T36" s="84"/>
      <c r="U36" s="86"/>
      <c r="V36" s="96"/>
      <c r="W36" s="84"/>
      <c r="X36" s="84"/>
      <c r="Y36" s="87"/>
      <c r="Z36" s="86"/>
      <c r="AA36" s="33"/>
    </row>
    <row r="37" spans="1:27" x14ac:dyDescent="0.3">
      <c r="F37" s="42"/>
      <c r="G37" s="39"/>
      <c r="H37" s="84"/>
      <c r="I37" s="84"/>
      <c r="J37" s="85"/>
      <c r="K37" s="84"/>
      <c r="L37" s="86"/>
      <c r="M37" s="84"/>
      <c r="N37" s="84"/>
      <c r="O37" s="84"/>
      <c r="P37" s="86"/>
      <c r="Q37" s="96"/>
      <c r="R37" s="84"/>
      <c r="S37" s="84"/>
      <c r="T37" s="84"/>
      <c r="U37" s="86"/>
      <c r="V37" s="96"/>
      <c r="W37" s="84"/>
      <c r="X37" s="84"/>
      <c r="Y37" s="87"/>
      <c r="Z37" s="86"/>
      <c r="AA37" s="33"/>
    </row>
    <row r="38" spans="1:27" ht="39.9" customHeight="1" x14ac:dyDescent="0.3">
      <c r="A38" s="158" t="s">
        <v>308</v>
      </c>
      <c r="B38" s="159"/>
      <c r="C38" s="159"/>
      <c r="D38" s="159"/>
      <c r="E38" s="159"/>
      <c r="F38" s="160" t="s">
        <v>292</v>
      </c>
      <c r="G38" s="161"/>
      <c r="H38" s="160" t="s">
        <v>293</v>
      </c>
      <c r="I38" s="161"/>
      <c r="J38" s="160" t="s">
        <v>294</v>
      </c>
      <c r="K38" s="161"/>
      <c r="L38" s="130"/>
      <c r="M38" s="162" t="s">
        <v>289</v>
      </c>
      <c r="N38" s="163"/>
      <c r="O38" s="163"/>
      <c r="P38" s="86"/>
      <c r="Q38" s="96"/>
      <c r="R38" s="84"/>
      <c r="S38" s="84"/>
      <c r="T38" s="84"/>
      <c r="U38" s="86"/>
      <c r="V38" s="96"/>
      <c r="W38" s="84"/>
      <c r="X38" s="84"/>
      <c r="Y38" s="87"/>
      <c r="Z38" s="86"/>
      <c r="AA38" s="29"/>
    </row>
    <row r="39" spans="1:27" ht="28.8" x14ac:dyDescent="0.3">
      <c r="A39" s="128" t="s">
        <v>159</v>
      </c>
      <c r="B39" s="105" t="s">
        <v>9</v>
      </c>
      <c r="C39" s="140" t="s">
        <v>10</v>
      </c>
      <c r="D39" s="140" t="s">
        <v>50</v>
      </c>
      <c r="E39" s="140" t="s">
        <v>13</v>
      </c>
      <c r="F39" s="129" t="s">
        <v>295</v>
      </c>
      <c r="G39" s="127" t="s">
        <v>153</v>
      </c>
      <c r="H39" s="129" t="s">
        <v>295</v>
      </c>
      <c r="I39" s="127" t="s">
        <v>153</v>
      </c>
      <c r="J39" s="129" t="s">
        <v>295</v>
      </c>
      <c r="K39" s="127" t="s">
        <v>153</v>
      </c>
      <c r="L39" s="130"/>
      <c r="M39" s="131" t="s">
        <v>296</v>
      </c>
      <c r="N39" s="135"/>
      <c r="O39" s="135" t="s">
        <v>153</v>
      </c>
      <c r="P39" s="86"/>
      <c r="Q39" s="96"/>
      <c r="R39" s="84"/>
      <c r="S39" s="84"/>
      <c r="T39" s="84"/>
      <c r="U39" s="86"/>
      <c r="V39" s="96"/>
      <c r="W39" s="84"/>
      <c r="X39" s="84"/>
      <c r="Y39" s="87"/>
      <c r="Z39" s="86"/>
      <c r="AA39" s="29"/>
    </row>
    <row r="40" spans="1:27" x14ac:dyDescent="0.3">
      <c r="A40">
        <v>453</v>
      </c>
      <c r="B40" s="29" t="str">
        <f>VLOOKUP($A40,'Diplomabestand individueel'!$A:$AC,B$1,FALSE)</f>
        <v>W6-B1</v>
      </c>
      <c r="C40" s="139" t="str">
        <f>VLOOKUP($A40,'Diplomabestand individueel'!$A:$AC,C$1,FALSE)</f>
        <v>Louisa de Werd</v>
      </c>
      <c r="D40" s="139" t="str">
        <f>VLOOKUP($A40,'Diplomabestand individueel'!$A:$AC,D$1,FALSE)</f>
        <v>MB 6 Pup 3</v>
      </c>
      <c r="E40" s="139" t="str">
        <f>VLOOKUP($A40,'Diplomabestand individueel'!$A:$AC,E$1,FALSE)</f>
        <v>Wilskracht</v>
      </c>
      <c r="F40" s="15">
        <f>VLOOKUP($A40,'Alle namen en totalen'!B:M,11,FALSE)</f>
        <v>49.85</v>
      </c>
      <c r="G40" s="105">
        <f>RANK(F40,F$40:F$43)</f>
        <v>1</v>
      </c>
      <c r="H40" s="82">
        <f>VLOOKUP($A40,'Alle namen en totalen'!B:M,9,FALSE)</f>
        <v>46.95</v>
      </c>
      <c r="I40" s="105">
        <f>RANK(H40,H$40:H$43)</f>
        <v>1</v>
      </c>
      <c r="J40" s="83">
        <f>VLOOKUP($A40,'Alle namen en totalen'!B:M,7,FALSE)</f>
        <v>43.674999999999997</v>
      </c>
      <c r="K40" s="105">
        <f>RANK(J40,J$40:J$43)</f>
        <v>2</v>
      </c>
      <c r="L40" s="82"/>
      <c r="M40" s="142">
        <f>F40+H40+J40</f>
        <v>140.47500000000002</v>
      </c>
      <c r="N40" s="142"/>
      <c r="O40" s="136">
        <f>RANK(M40,M$40:M$43)</f>
        <v>1</v>
      </c>
      <c r="P40" s="86"/>
      <c r="Q40" s="96"/>
      <c r="R40" s="84"/>
      <c r="S40" s="84"/>
      <c r="T40" s="84"/>
      <c r="U40" s="86"/>
      <c r="V40" s="96"/>
      <c r="W40" s="84"/>
      <c r="X40" s="84"/>
      <c r="Y40" s="87"/>
      <c r="Z40" s="86"/>
      <c r="AA40" s="29"/>
    </row>
    <row r="41" spans="1:27" x14ac:dyDescent="0.3">
      <c r="A41">
        <v>452</v>
      </c>
      <c r="B41" s="29" t="str">
        <f>VLOOKUP($A41,'Diplomabestand individueel'!$A:$AC,B$1,FALSE)</f>
        <v>W6-B1</v>
      </c>
      <c r="C41" s="139" t="str">
        <f>VLOOKUP($A41,'Diplomabestand individueel'!$A:$AC,C$1,FALSE)</f>
        <v>Merel Honingh</v>
      </c>
      <c r="D41" s="139" t="str">
        <f>VLOOKUP($A41,'Diplomabestand individueel'!$A:$AC,D$1,FALSE)</f>
        <v>MB 6 Pup 3</v>
      </c>
      <c r="E41" s="139" t="str">
        <f>VLOOKUP($A41,'Diplomabestand individueel'!$A:$AC,E$1,FALSE)</f>
        <v>Wilskracht</v>
      </c>
      <c r="F41" s="15">
        <f>VLOOKUP($A41,'Alle namen en totalen'!B:M,11,FALSE)</f>
        <v>47.225000000000001</v>
      </c>
      <c r="G41" s="105">
        <f>RANK(F41,F$40:F$43)</f>
        <v>2</v>
      </c>
      <c r="H41" s="82">
        <f>VLOOKUP($A41,'Alle namen en totalen'!B:M,9,FALSE)</f>
        <v>45.6</v>
      </c>
      <c r="I41" s="105">
        <f>RANK(H41,H$40:H$43)</f>
        <v>2</v>
      </c>
      <c r="J41" s="83">
        <f>VLOOKUP($A41,'Alle namen en totalen'!B:M,7,FALSE)</f>
        <v>44.15</v>
      </c>
      <c r="K41" s="105">
        <f>RANK(J41,J$40:J$43)</f>
        <v>1</v>
      </c>
      <c r="L41" s="82"/>
      <c r="M41" s="142">
        <f>F41+H41+J41</f>
        <v>136.97499999999999</v>
      </c>
      <c r="N41" s="142"/>
      <c r="O41" s="136">
        <f>RANK(M41,M$40:M$43)</f>
        <v>2</v>
      </c>
      <c r="P41" s="86"/>
      <c r="Q41" s="96"/>
      <c r="R41" s="84"/>
      <c r="S41" s="84"/>
      <c r="T41" s="84"/>
      <c r="U41" s="86"/>
      <c r="V41" s="96"/>
      <c r="W41" s="84"/>
      <c r="X41" s="84"/>
      <c r="Y41" s="87"/>
      <c r="Z41" s="86"/>
      <c r="AA41" s="29"/>
    </row>
    <row r="42" spans="1:27" x14ac:dyDescent="0.3">
      <c r="A42">
        <v>451</v>
      </c>
      <c r="B42" s="29" t="str">
        <f>VLOOKUP($A42,'Diplomabestand individueel'!$A:$AC,B$1,FALSE)</f>
        <v>W6-B1</v>
      </c>
      <c r="C42" s="139" t="str">
        <f>VLOOKUP($A42,'Diplomabestand individueel'!$A:$AC,C$1,FALSE)</f>
        <v>Selah Eisenach</v>
      </c>
      <c r="D42" s="139" t="str">
        <f>VLOOKUP($A42,'Diplomabestand individueel'!$A:$AC,D$1,FALSE)</f>
        <v>MB 6 Pup 3</v>
      </c>
      <c r="E42" s="139" t="str">
        <f>VLOOKUP($A42,'Diplomabestand individueel'!$A:$AC,E$1,FALSE)</f>
        <v>Wilskracht</v>
      </c>
      <c r="F42" s="15">
        <f>VLOOKUP($A42,'Alle namen en totalen'!B:M,11,FALSE)</f>
        <v>43.55</v>
      </c>
      <c r="G42" s="105">
        <f>RANK(F42,F$40:F$43)</f>
        <v>3</v>
      </c>
      <c r="H42" s="82">
        <f>VLOOKUP($A42,'Alle namen en totalen'!B:M,9,FALSE)</f>
        <v>40.4</v>
      </c>
      <c r="I42" s="105">
        <f>RANK(H42,H$40:H$43)</f>
        <v>3</v>
      </c>
      <c r="J42" s="83">
        <f>VLOOKUP($A42,'Alle namen en totalen'!B:M,7,FALSE)</f>
        <v>38.774999999999999</v>
      </c>
      <c r="K42" s="105">
        <f>RANK(J42,J$40:J$43)</f>
        <v>3</v>
      </c>
      <c r="L42" s="82"/>
      <c r="M42" s="142">
        <f>F42+H42+J42</f>
        <v>122.72499999999999</v>
      </c>
      <c r="N42" s="142"/>
      <c r="O42" s="136">
        <f>RANK(M42,M$40:M$43)</f>
        <v>3</v>
      </c>
      <c r="P42" s="86"/>
      <c r="Q42" s="96"/>
      <c r="R42" s="84"/>
      <c r="S42" s="84"/>
      <c r="T42" s="84"/>
      <c r="U42" s="86"/>
      <c r="V42" s="96"/>
      <c r="W42" s="84"/>
      <c r="X42" s="84"/>
      <c r="Y42" s="87"/>
      <c r="Z42" s="86"/>
      <c r="AA42" s="29"/>
    </row>
    <row r="43" spans="1:27" x14ac:dyDescent="0.3">
      <c r="A43"/>
      <c r="F43" s="15"/>
      <c r="G43" s="105"/>
      <c r="H43" s="82"/>
      <c r="I43" s="105"/>
      <c r="J43" s="83"/>
      <c r="K43" s="105"/>
      <c r="L43" s="82"/>
      <c r="M43" s="142"/>
      <c r="N43" s="142"/>
      <c r="O43" s="136"/>
      <c r="P43" s="86"/>
      <c r="Q43" s="96"/>
      <c r="R43" s="84"/>
      <c r="S43" s="84"/>
      <c r="T43" s="84"/>
      <c r="U43" s="86"/>
      <c r="V43" s="96"/>
      <c r="W43" s="84"/>
      <c r="X43" s="84"/>
      <c r="Y43" s="87"/>
      <c r="Z43" s="86"/>
      <c r="AA43" s="33"/>
    </row>
  </sheetData>
  <sortState xmlns:xlrd2="http://schemas.microsoft.com/office/spreadsheetml/2017/richdata2" ref="A4:O22">
    <sortCondition ref="O4:O22"/>
  </sortState>
  <mergeCells count="15">
    <mergeCell ref="A25:E25"/>
    <mergeCell ref="F25:G25"/>
    <mergeCell ref="H25:I25"/>
    <mergeCell ref="J25:K25"/>
    <mergeCell ref="M25:O25"/>
    <mergeCell ref="A2:E2"/>
    <mergeCell ref="F2:G2"/>
    <mergeCell ref="H2:I2"/>
    <mergeCell ref="J2:K2"/>
    <mergeCell ref="M2:O2"/>
    <mergeCell ref="A38:E38"/>
    <mergeCell ref="F38:G38"/>
    <mergeCell ref="H38:I38"/>
    <mergeCell ref="J38:K38"/>
    <mergeCell ref="M38:O38"/>
  </mergeCells>
  <conditionalFormatting sqref="A4:A22">
    <cfRule type="duplicateValues" dxfId="39" priority="11"/>
  </conditionalFormatting>
  <conditionalFormatting sqref="A27:A36">
    <cfRule type="duplicateValues" dxfId="38" priority="5"/>
  </conditionalFormatting>
  <conditionalFormatting sqref="A40:A43">
    <cfRule type="duplicateValues" dxfId="37" priority="4"/>
  </conditionalFormatting>
  <conditionalFormatting sqref="L23">
    <cfRule type="duplicateValues" dxfId="36" priority="13"/>
  </conditionalFormatting>
  <conditionalFormatting sqref="L37">
    <cfRule type="duplicateValues" dxfId="35" priority="10"/>
  </conditionalFormatting>
  <conditionalFormatting sqref="M4:M22">
    <cfRule type="duplicateValues" dxfId="34" priority="3"/>
  </conditionalFormatting>
  <conditionalFormatting sqref="M27:M36">
    <cfRule type="duplicateValues" dxfId="33" priority="2"/>
  </conditionalFormatting>
  <conditionalFormatting sqref="M40:M43">
    <cfRule type="duplicateValues" dxfId="32" priority="1"/>
  </conditionalFormatting>
  <conditionalFormatting sqref="O4:O22 O40:O43">
    <cfRule type="cellIs" dxfId="31" priority="12" operator="equal">
      <formula>1</formula>
    </cfRule>
  </conditionalFormatting>
  <conditionalFormatting sqref="O27:O36">
    <cfRule type="cellIs" dxfId="30" priority="9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139E-6037-4837-89AD-17E7B9A414E5}">
  <sheetPr>
    <tabColor rgb="FF00B050"/>
    <pageSetUpPr fitToPage="1"/>
  </sheetPr>
  <dimension ref="A1:AA81"/>
  <sheetViews>
    <sheetView topLeftCell="A2" zoomScaleNormal="100" workbookViewId="0">
      <selection activeCell="W7" sqref="W7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19.33203125" style="139" bestFit="1" customWidth="1"/>
    <col min="4" max="4" width="19.5546875" style="139" hidden="1" customWidth="1"/>
    <col min="5" max="5" width="23.8867187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431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29">
        <v>332</v>
      </c>
      <c r="B4" t="str">
        <f>VLOOKUP($A4,'Diplomabestand individueel'!$A:$AC,B$1,FALSE)</f>
        <v>W6-B2</v>
      </c>
      <c r="C4" s="139" t="str">
        <f>VLOOKUP($A4,'Diplomabestand individueel'!$A:$AC,C$1,FALSE)</f>
        <v>Tessa De Boer</v>
      </c>
      <c r="D4" s="139" t="str">
        <f>VLOOKUP($A4,'Diplomabestand individueel'!$A:$AC,D$1,FALSE)</f>
        <v>Jeugd 1 G</v>
      </c>
      <c r="E4" s="139" t="str">
        <f>VLOOKUP($A4,'Diplomabestand individueel'!$A:$AC,E$1,FALSE)</f>
        <v>Swift</v>
      </c>
      <c r="F4" s="15">
        <f>VLOOKUP($A4,'Alle namen en totalen'!B:M,11,FALSE)</f>
        <v>41.15</v>
      </c>
      <c r="G4" s="105">
        <f t="shared" ref="G4:G23" si="0">RANK(F4,F$4:F$23)</f>
        <v>4</v>
      </c>
      <c r="H4" s="82">
        <f>VLOOKUP($A4,'Alle namen en totalen'!B:M,9,FALSE)</f>
        <v>43.75</v>
      </c>
      <c r="I4" s="105">
        <f t="shared" ref="I4:I23" si="1">RANK(H4,H$4:H$23)</f>
        <v>1</v>
      </c>
      <c r="J4" s="83">
        <f>VLOOKUP($A4,'Alle namen en totalen'!B:M,7,FALSE)</f>
        <v>44.7</v>
      </c>
      <c r="K4" s="105">
        <f t="shared" ref="K4:K23" si="2">RANK(J4,J$4:J$23)</f>
        <v>1</v>
      </c>
      <c r="L4" s="82"/>
      <c r="M4" s="142">
        <f t="shared" ref="M4:M23" si="3">F4+H4+J4</f>
        <v>129.60000000000002</v>
      </c>
      <c r="N4" s="142"/>
      <c r="O4" s="136">
        <f t="shared" ref="O4:O23" si="4">RANK(M4,M$4:M$23)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29">
        <v>320</v>
      </c>
      <c r="B5" t="str">
        <f>VLOOKUP($A5,'Diplomabestand individueel'!$A:$AC,B$1,FALSE)</f>
        <v>W6-B2</v>
      </c>
      <c r="C5" s="139" t="str">
        <f>VLOOKUP($A5,'Diplomabestand individueel'!$A:$AC,C$1,FALSE)</f>
        <v>Lety Aragones Gomez</v>
      </c>
      <c r="D5" s="139" t="str">
        <f>VLOOKUP($A5,'Diplomabestand individueel'!$A:$AC,D$1,FALSE)</f>
        <v>Jeugd 1 G</v>
      </c>
      <c r="E5" s="139" t="str">
        <f>VLOOKUP($A5,'Diplomabestand individueel'!$A:$AC,E$1,FALSE)</f>
        <v>K&amp;V</v>
      </c>
      <c r="F5" s="15">
        <f>VLOOKUP($A5,'Alle namen en totalen'!B:M,11,FALSE)</f>
        <v>41.45</v>
      </c>
      <c r="G5" s="105">
        <f t="shared" si="0"/>
        <v>3</v>
      </c>
      <c r="H5" s="82">
        <f>VLOOKUP($A5,'Alle namen en totalen'!B:M,9,FALSE)</f>
        <v>43.75</v>
      </c>
      <c r="I5" s="105">
        <f t="shared" si="1"/>
        <v>1</v>
      </c>
      <c r="J5" s="83">
        <f>VLOOKUP($A5,'Alle namen en totalen'!B:M,7,FALSE)</f>
        <v>42.45</v>
      </c>
      <c r="K5" s="105">
        <f t="shared" si="2"/>
        <v>5</v>
      </c>
      <c r="L5" s="82"/>
      <c r="M5" s="142">
        <f t="shared" si="3"/>
        <v>127.65</v>
      </c>
      <c r="N5" s="142"/>
      <c r="O5" s="136">
        <f t="shared" si="4"/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29">
        <v>330</v>
      </c>
      <c r="B6" t="str">
        <f>VLOOKUP($A6,'Diplomabestand individueel'!$A:$AC,B$1,FALSE)</f>
        <v>W6-B2</v>
      </c>
      <c r="C6" s="139" t="str">
        <f>VLOOKUP($A6,'Diplomabestand individueel'!$A:$AC,C$1,FALSE)</f>
        <v>Isabeau Van Petten</v>
      </c>
      <c r="D6" s="139" t="str">
        <f>VLOOKUP($A6,'Diplomabestand individueel'!$A:$AC,D$1,FALSE)</f>
        <v>Jeugd 1 G</v>
      </c>
      <c r="E6" s="139" t="str">
        <f>VLOOKUP($A6,'Diplomabestand individueel'!$A:$AC,E$1,FALSE)</f>
        <v>Swift</v>
      </c>
      <c r="F6" s="15">
        <f>VLOOKUP($A6,'Alle namen en totalen'!B:M,11,FALSE)</f>
        <v>40.700000000000003</v>
      </c>
      <c r="G6" s="105">
        <f t="shared" si="0"/>
        <v>6</v>
      </c>
      <c r="H6" s="82">
        <f>VLOOKUP($A6,'Alle namen en totalen'!B:M,9,FALSE)</f>
        <v>42.9</v>
      </c>
      <c r="I6" s="105">
        <f t="shared" si="1"/>
        <v>4</v>
      </c>
      <c r="J6" s="83">
        <f>VLOOKUP($A6,'Alle namen en totalen'!B:M,7,FALSE)</f>
        <v>41.85</v>
      </c>
      <c r="K6" s="105">
        <f t="shared" si="2"/>
        <v>7</v>
      </c>
      <c r="L6" s="82"/>
      <c r="M6" s="142">
        <f t="shared" si="3"/>
        <v>125.44999999999999</v>
      </c>
      <c r="N6" s="142"/>
      <c r="O6" s="136">
        <f t="shared" si="4"/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29">
        <v>327</v>
      </c>
      <c r="B7" t="str">
        <f>VLOOKUP($A7,'Diplomabestand individueel'!$A:$AC,B$1,FALSE)</f>
        <v>W6-B2</v>
      </c>
      <c r="C7" s="139" t="str">
        <f>VLOOKUP($A7,'Diplomabestand individueel'!$A:$AC,C$1,FALSE)</f>
        <v>Robin Berkhout</v>
      </c>
      <c r="D7" s="139" t="str">
        <f>VLOOKUP($A7,'Diplomabestand individueel'!$A:$AC,D$1,FALSE)</f>
        <v>Jeugd 1 G</v>
      </c>
      <c r="E7" s="139" t="str">
        <f>VLOOKUP($A7,'Diplomabestand individueel'!$A:$AC,E$1,FALSE)</f>
        <v>LH</v>
      </c>
      <c r="F7" s="15">
        <f>VLOOKUP($A7,'Alle namen en totalen'!B:M,11,FALSE)</f>
        <v>41.55</v>
      </c>
      <c r="G7" s="105">
        <f t="shared" si="0"/>
        <v>1</v>
      </c>
      <c r="H7" s="82">
        <f>VLOOKUP($A7,'Alle namen en totalen'!B:M,9,FALSE)</f>
        <v>41.55</v>
      </c>
      <c r="I7" s="105">
        <f t="shared" si="1"/>
        <v>8</v>
      </c>
      <c r="J7" s="83">
        <f>VLOOKUP($A7,'Alle namen en totalen'!B:M,7,FALSE)</f>
        <v>42.2</v>
      </c>
      <c r="K7" s="105">
        <f t="shared" si="2"/>
        <v>6</v>
      </c>
      <c r="L7" s="82"/>
      <c r="M7" s="142">
        <f t="shared" si="3"/>
        <v>125.3</v>
      </c>
      <c r="N7" s="142"/>
      <c r="O7" s="136">
        <f t="shared" si="4"/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29">
        <v>329</v>
      </c>
      <c r="B8" t="str">
        <f>VLOOKUP($A8,'Diplomabestand individueel'!$A:$AC,B$1,FALSE)</f>
        <v>W6-B2</v>
      </c>
      <c r="C8" s="139" t="str">
        <f>VLOOKUP($A8,'Diplomabestand individueel'!$A:$AC,C$1,FALSE)</f>
        <v>Malou Raithel</v>
      </c>
      <c r="D8" s="139" t="str">
        <f>VLOOKUP($A8,'Diplomabestand individueel'!$A:$AC,D$1,FALSE)</f>
        <v>Jeugd 1 G</v>
      </c>
      <c r="E8" s="139" t="str">
        <f>VLOOKUP($A8,'Diplomabestand individueel'!$A:$AC,E$1,FALSE)</f>
        <v>LH</v>
      </c>
      <c r="F8" s="15">
        <f>VLOOKUP($A8,'Alle namen en totalen'!B:M,11,FALSE)</f>
        <v>38.549999999999997</v>
      </c>
      <c r="G8" s="105">
        <f t="shared" si="0"/>
        <v>12</v>
      </c>
      <c r="H8" s="82">
        <f>VLOOKUP($A8,'Alle namen en totalen'!B:M,9,FALSE)</f>
        <v>42.45</v>
      </c>
      <c r="I8" s="105">
        <f t="shared" si="1"/>
        <v>5</v>
      </c>
      <c r="J8" s="83">
        <f>VLOOKUP($A8,'Alle namen en totalen'!B:M,7,FALSE)</f>
        <v>43.95</v>
      </c>
      <c r="K8" s="105">
        <f t="shared" si="2"/>
        <v>2</v>
      </c>
      <c r="L8" s="82"/>
      <c r="M8" s="142">
        <f t="shared" si="3"/>
        <v>124.95</v>
      </c>
      <c r="N8" s="142"/>
      <c r="O8" s="136">
        <f t="shared" si="4"/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29">
        <v>316</v>
      </c>
      <c r="B9" t="str">
        <f>VLOOKUP($A9,'Diplomabestand individueel'!$A:$AC,B$1,FALSE)</f>
        <v>W6-B2</v>
      </c>
      <c r="C9" s="139" t="str">
        <f>VLOOKUP($A9,'Diplomabestand individueel'!$A:$AC,C$1,FALSE)</f>
        <v>Floortje van Duijn</v>
      </c>
      <c r="D9" s="139" t="str">
        <f>VLOOKUP($A9,'Diplomabestand individueel'!$A:$AC,D$1,FALSE)</f>
        <v>Jeugd 1 G</v>
      </c>
      <c r="E9" s="139" t="str">
        <f>VLOOKUP($A9,'Diplomabestand individueel'!$A:$AC,E$1,FALSE)</f>
        <v>K&amp;V</v>
      </c>
      <c r="F9" s="15">
        <f>VLOOKUP($A9,'Alle namen en totalen'!B:M,11,FALSE)</f>
        <v>39.299999999999997</v>
      </c>
      <c r="G9" s="105">
        <f t="shared" si="0"/>
        <v>8</v>
      </c>
      <c r="H9" s="82">
        <f>VLOOKUP($A9,'Alle namen en totalen'!B:M,9,FALSE)</f>
        <v>41.65</v>
      </c>
      <c r="I9" s="105">
        <f t="shared" si="1"/>
        <v>7</v>
      </c>
      <c r="J9" s="83">
        <f>VLOOKUP($A9,'Alle namen en totalen'!B:M,7,FALSE)</f>
        <v>43.8</v>
      </c>
      <c r="K9" s="105">
        <f t="shared" si="2"/>
        <v>3</v>
      </c>
      <c r="L9" s="82"/>
      <c r="M9" s="142">
        <f t="shared" si="3"/>
        <v>124.74999999999999</v>
      </c>
      <c r="N9" s="142"/>
      <c r="O9" s="136">
        <f t="shared" si="4"/>
        <v>6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 s="29">
        <v>336</v>
      </c>
      <c r="B10" t="str">
        <f>VLOOKUP($A10,'Diplomabestand individueel'!$A:$AC,B$1,FALSE)</f>
        <v>W5-B2</v>
      </c>
      <c r="C10" s="139" t="str">
        <f>VLOOKUP($A10,'Diplomabestand individueel'!$A:$AC,C$1,FALSE)</f>
        <v>Lara Veerman</v>
      </c>
      <c r="D10" s="139" t="str">
        <f>VLOOKUP($A10,'Diplomabestand individueel'!$A:$AC,D$1,FALSE)</f>
        <v>Jeugd 1 G</v>
      </c>
      <c r="E10" s="139" t="str">
        <f>VLOOKUP($A10,'Diplomabestand individueel'!$A:$AC,E$1,FALSE)</f>
        <v>Sint Mauritius</v>
      </c>
      <c r="F10" s="15">
        <f>VLOOKUP($A10,'Alle namen en totalen'!B:M,11,FALSE)</f>
        <v>41.55</v>
      </c>
      <c r="G10" s="105">
        <f t="shared" si="0"/>
        <v>1</v>
      </c>
      <c r="H10" s="82">
        <f>VLOOKUP($A10,'Alle namen en totalen'!B:M,9,FALSE)</f>
        <v>41.35</v>
      </c>
      <c r="I10" s="105">
        <f t="shared" si="1"/>
        <v>9</v>
      </c>
      <c r="J10" s="83">
        <f>VLOOKUP($A10,'Alle namen en totalen'!B:M,7,FALSE)</f>
        <v>41.65</v>
      </c>
      <c r="K10" s="105">
        <f t="shared" si="2"/>
        <v>8</v>
      </c>
      <c r="L10" s="82"/>
      <c r="M10" s="142">
        <f t="shared" si="3"/>
        <v>124.55000000000001</v>
      </c>
      <c r="N10" s="142"/>
      <c r="O10" s="136">
        <f t="shared" si="4"/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 s="29">
        <v>331</v>
      </c>
      <c r="B11" t="str">
        <f>VLOOKUP($A11,'Diplomabestand individueel'!$A:$AC,B$1,FALSE)</f>
        <v>W6-B2</v>
      </c>
      <c r="C11" s="139" t="str">
        <f>VLOOKUP($A11,'Diplomabestand individueel'!$A:$AC,C$1,FALSE)</f>
        <v>Sofie De Lange</v>
      </c>
      <c r="D11" s="139" t="str">
        <f>VLOOKUP($A11,'Diplomabestand individueel'!$A:$AC,D$1,FALSE)</f>
        <v>Jeugd 1 G</v>
      </c>
      <c r="E11" s="139" t="str">
        <f>VLOOKUP($A11,'Diplomabestand individueel'!$A:$AC,E$1,FALSE)</f>
        <v>Swift</v>
      </c>
      <c r="F11" s="15">
        <f>VLOOKUP($A11,'Alle namen en totalen'!B:M,11,FALSE)</f>
        <v>41</v>
      </c>
      <c r="G11" s="105">
        <f t="shared" si="0"/>
        <v>5</v>
      </c>
      <c r="H11" s="82">
        <f>VLOOKUP($A11,'Alle namen en totalen'!B:M,9,FALSE)</f>
        <v>40.549999999999997</v>
      </c>
      <c r="I11" s="105">
        <f t="shared" si="1"/>
        <v>10</v>
      </c>
      <c r="J11" s="83">
        <f>VLOOKUP($A11,'Alle namen en totalen'!B:M,7,FALSE)</f>
        <v>42.8</v>
      </c>
      <c r="K11" s="105">
        <f t="shared" si="2"/>
        <v>4</v>
      </c>
      <c r="L11" s="82"/>
      <c r="M11" s="142">
        <f t="shared" si="3"/>
        <v>124.35</v>
      </c>
      <c r="N11" s="142"/>
      <c r="O11" s="136">
        <f t="shared" si="4"/>
        <v>8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 s="29">
        <v>335</v>
      </c>
      <c r="B12" t="str">
        <f>VLOOKUP($A12,'Diplomabestand individueel'!$A:$AC,B$1,FALSE)</f>
        <v>W5-B2</v>
      </c>
      <c r="C12" s="139" t="str">
        <f>VLOOKUP($A12,'Diplomabestand individueel'!$A:$AC,C$1,FALSE)</f>
        <v>Fenna Kwakman</v>
      </c>
      <c r="D12" s="139" t="str">
        <f>VLOOKUP($A12,'Diplomabestand individueel'!$A:$AC,D$1,FALSE)</f>
        <v>Jeugd 1 G</v>
      </c>
      <c r="E12" s="139" t="str">
        <f>VLOOKUP($A12,'Diplomabestand individueel'!$A:$AC,E$1,FALSE)</f>
        <v>Sint Mauritius</v>
      </c>
      <c r="F12" s="15">
        <f>VLOOKUP($A12,'Alle namen en totalen'!B:M,11,FALSE)</f>
        <v>40.65</v>
      </c>
      <c r="G12" s="105">
        <f t="shared" si="0"/>
        <v>7</v>
      </c>
      <c r="H12" s="82">
        <f>VLOOKUP($A12,'Alle namen en totalen'!B:M,9,FALSE)</f>
        <v>41.8</v>
      </c>
      <c r="I12" s="105">
        <f t="shared" si="1"/>
        <v>6</v>
      </c>
      <c r="J12" s="83">
        <f>VLOOKUP($A12,'Alle namen en totalen'!B:M,7,FALSE)</f>
        <v>40.9</v>
      </c>
      <c r="K12" s="105">
        <f t="shared" si="2"/>
        <v>9</v>
      </c>
      <c r="L12" s="82"/>
      <c r="M12" s="142">
        <f t="shared" si="3"/>
        <v>123.35</v>
      </c>
      <c r="N12" s="142"/>
      <c r="O12" s="136">
        <f t="shared" si="4"/>
        <v>9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 s="29">
        <v>328</v>
      </c>
      <c r="B13" t="str">
        <f>VLOOKUP($A13,'Diplomabestand individueel'!$A:$AC,B$1,FALSE)</f>
        <v>W6-B2</v>
      </c>
      <c r="C13" s="139" t="str">
        <f>VLOOKUP($A13,'Diplomabestand individueel'!$A:$AC,C$1,FALSE)</f>
        <v>Mette Venniker</v>
      </c>
      <c r="D13" s="139" t="str">
        <f>VLOOKUP($A13,'Diplomabestand individueel'!$A:$AC,D$1,FALSE)</f>
        <v>Jeugd 1 G</v>
      </c>
      <c r="E13" s="139" t="str">
        <f>VLOOKUP($A13,'Diplomabestand individueel'!$A:$AC,E$1,FALSE)</f>
        <v>LH</v>
      </c>
      <c r="F13" s="15">
        <f>VLOOKUP($A13,'Alle namen en totalen'!B:M,11,FALSE)</f>
        <v>38.799999999999997</v>
      </c>
      <c r="G13" s="105">
        <f t="shared" si="0"/>
        <v>11</v>
      </c>
      <c r="H13" s="82">
        <f>VLOOKUP($A13,'Alle namen en totalen'!B:M,9,FALSE)</f>
        <v>43.15</v>
      </c>
      <c r="I13" s="105">
        <f t="shared" si="1"/>
        <v>3</v>
      </c>
      <c r="J13" s="83">
        <f>VLOOKUP($A13,'Alle namen en totalen'!B:M,7,FALSE)</f>
        <v>39.450000000000003</v>
      </c>
      <c r="K13" s="105">
        <f t="shared" si="2"/>
        <v>11</v>
      </c>
      <c r="L13" s="82"/>
      <c r="M13" s="142">
        <f t="shared" si="3"/>
        <v>121.39999999999999</v>
      </c>
      <c r="N13" s="142"/>
      <c r="O13" s="136">
        <f t="shared" si="4"/>
        <v>10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29">
        <v>321</v>
      </c>
      <c r="B14" t="str">
        <f>VLOOKUP($A14,'Diplomabestand individueel'!$A:$AC,B$1,FALSE)</f>
        <v>W5-B2</v>
      </c>
      <c r="C14" s="139" t="str">
        <f>VLOOKUP($A14,'Diplomabestand individueel'!$A:$AC,C$1,FALSE)</f>
        <v>Tara Van Dinteren</v>
      </c>
      <c r="D14" s="139" t="str">
        <f>VLOOKUP($A14,'Diplomabestand individueel'!$A:$AC,D$1,FALSE)</f>
        <v>Jeugd 1 G</v>
      </c>
      <c r="E14" s="139" t="str">
        <f>VLOOKUP($A14,'Diplomabestand individueel'!$A:$AC,E$1,FALSE)</f>
        <v>Wilskracht</v>
      </c>
      <c r="F14" s="15">
        <f>VLOOKUP($A14,'Alle namen en totalen'!B:M,11,FALSE)</f>
        <v>37.4</v>
      </c>
      <c r="G14" s="105">
        <f t="shared" si="0"/>
        <v>13</v>
      </c>
      <c r="H14" s="82">
        <f>VLOOKUP($A14,'Alle namen en totalen'!B:M,9,FALSE)</f>
        <v>39.549999999999997</v>
      </c>
      <c r="I14" s="105">
        <f t="shared" si="1"/>
        <v>11</v>
      </c>
      <c r="J14" s="83">
        <f>VLOOKUP($A14,'Alle namen en totalen'!B:M,7,FALSE)</f>
        <v>36.200000000000003</v>
      </c>
      <c r="K14" s="105">
        <f t="shared" si="2"/>
        <v>13</v>
      </c>
      <c r="L14" s="82"/>
      <c r="M14" s="142">
        <f t="shared" si="3"/>
        <v>113.14999999999999</v>
      </c>
      <c r="N14" s="142"/>
      <c r="O14" s="136">
        <f t="shared" si="4"/>
        <v>11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29">
        <v>326</v>
      </c>
      <c r="B15" t="str">
        <f>VLOOKUP($A15,'Diplomabestand individueel'!$A:$AC,B$1,FALSE)</f>
        <v>W6-B2</v>
      </c>
      <c r="C15" s="139" t="str">
        <f>VLOOKUP($A15,'Diplomabestand individueel'!$A:$AC,C$1,FALSE)</f>
        <v>Meis Liedorp</v>
      </c>
      <c r="D15" s="139" t="str">
        <f>VLOOKUP($A15,'Diplomabestand individueel'!$A:$AC,D$1,FALSE)</f>
        <v>Jeugd 1 G</v>
      </c>
      <c r="E15" s="139" t="str">
        <f>VLOOKUP($A15,'Diplomabestand individueel'!$A:$AC,E$1,FALSE)</f>
        <v>LH</v>
      </c>
      <c r="F15" s="15">
        <f>VLOOKUP($A15,'Alle namen en totalen'!B:M,11,FALSE)</f>
        <v>39.1</v>
      </c>
      <c r="G15" s="105">
        <f t="shared" si="0"/>
        <v>9</v>
      </c>
      <c r="H15" s="82">
        <f>VLOOKUP($A15,'Alle namen en totalen'!B:M,9,FALSE)</f>
        <v>28.2</v>
      </c>
      <c r="I15" s="105">
        <f t="shared" si="1"/>
        <v>14</v>
      </c>
      <c r="J15" s="83">
        <f>VLOOKUP($A15,'Alle namen en totalen'!B:M,7,FALSE)</f>
        <v>37.15</v>
      </c>
      <c r="K15" s="105">
        <f t="shared" si="2"/>
        <v>12</v>
      </c>
      <c r="L15" s="82"/>
      <c r="M15" s="142">
        <f t="shared" si="3"/>
        <v>104.44999999999999</v>
      </c>
      <c r="N15" s="142"/>
      <c r="O15" s="136">
        <f t="shared" si="4"/>
        <v>12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29">
        <v>339</v>
      </c>
      <c r="B16" t="str">
        <f>VLOOKUP($A16,'Diplomabestand individueel'!$A:$AC,B$1,FALSE)</f>
        <v>W5-B2</v>
      </c>
      <c r="C16" s="139" t="str">
        <f>VLOOKUP($A16,'Diplomabestand individueel'!$A:$AC,C$1,FALSE)</f>
        <v>Emi Klomp</v>
      </c>
      <c r="D16" s="139" t="str">
        <f>VLOOKUP($A16,'Diplomabestand individueel'!$A:$AC,D$1,FALSE)</f>
        <v>Jeugd 1 G</v>
      </c>
      <c r="E16" s="139" t="str">
        <f>VLOOKUP($A16,'Diplomabestand individueel'!$A:$AC,E$1,FALSE)</f>
        <v>Turncentrum Waterland</v>
      </c>
      <c r="F16" s="15">
        <f>VLOOKUP($A16,'Alle namen en totalen'!B:M,11,FALSE)</f>
        <v>38.950000000000003</v>
      </c>
      <c r="G16" s="105">
        <f t="shared" si="0"/>
        <v>10</v>
      </c>
      <c r="H16" s="82">
        <f>VLOOKUP($A16,'Alle namen en totalen'!B:M,9,FALSE)</f>
        <v>0</v>
      </c>
      <c r="I16" s="105">
        <f t="shared" si="1"/>
        <v>16</v>
      </c>
      <c r="J16" s="83">
        <f>VLOOKUP($A16,'Alle namen en totalen'!B:M,7,FALSE)</f>
        <v>39.6</v>
      </c>
      <c r="K16" s="105">
        <f t="shared" si="2"/>
        <v>10</v>
      </c>
      <c r="L16" s="82"/>
      <c r="M16" s="142">
        <f t="shared" si="3"/>
        <v>78.550000000000011</v>
      </c>
      <c r="N16" s="142"/>
      <c r="O16" s="136">
        <f t="shared" si="4"/>
        <v>13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 s="29">
        <v>334</v>
      </c>
      <c r="B17" t="str">
        <f>VLOOKUP($A17,'Diplomabestand individueel'!$A:$AC,B$1,FALSE)</f>
        <v>W5-B2</v>
      </c>
      <c r="C17" s="139" t="str">
        <f>VLOOKUP($A17,'Diplomabestand individueel'!$A:$AC,C$1,FALSE)</f>
        <v>Bliss Tuip</v>
      </c>
      <c r="D17" s="139" t="str">
        <f>VLOOKUP($A17,'Diplomabestand individueel'!$A:$AC,D$1,FALSE)</f>
        <v>Jeugd 1 G</v>
      </c>
      <c r="E17" s="139" t="str">
        <f>VLOOKUP($A17,'Diplomabestand individueel'!$A:$AC,E$1,FALSE)</f>
        <v>Sint Mauritius</v>
      </c>
      <c r="F17" s="15">
        <f>VLOOKUP($A17,'Alle namen en totalen'!B:M,11,FALSE)</f>
        <v>30.6</v>
      </c>
      <c r="G17" s="105">
        <f t="shared" si="0"/>
        <v>15</v>
      </c>
      <c r="H17" s="82">
        <f>VLOOKUP($A17,'Alle namen en totalen'!B:M,9,FALSE)</f>
        <v>36.950000000000003</v>
      </c>
      <c r="I17" s="105">
        <f t="shared" si="1"/>
        <v>12</v>
      </c>
      <c r="J17" s="83">
        <f>VLOOKUP($A17,'Alle namen en totalen'!B:M,7,FALSE)</f>
        <v>0</v>
      </c>
      <c r="K17" s="105">
        <f t="shared" si="2"/>
        <v>15</v>
      </c>
      <c r="L17" s="82"/>
      <c r="M17" s="142">
        <f t="shared" si="3"/>
        <v>67.550000000000011</v>
      </c>
      <c r="N17" s="142"/>
      <c r="O17" s="136">
        <f t="shared" si="4"/>
        <v>14</v>
      </c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 s="29">
        <v>341</v>
      </c>
      <c r="B18" t="str">
        <f>VLOOKUP($A18,'Diplomabestand individueel'!$A:$AC,B$1,FALSE)</f>
        <v>W5-B2</v>
      </c>
      <c r="C18" s="139" t="str">
        <f>VLOOKUP($A18,'Diplomabestand individueel'!$A:$AC,C$1,FALSE)</f>
        <v>Eva Beijne</v>
      </c>
      <c r="D18" s="139" t="str">
        <f>VLOOKUP($A18,'Diplomabestand individueel'!$A:$AC,D$1,FALSE)</f>
        <v>Jeugd 1 G</v>
      </c>
      <c r="E18" s="139" t="str">
        <f>VLOOKUP($A18,'Diplomabestand individueel'!$A:$AC,E$1,FALSE)</f>
        <v>Turncentrum Waterland</v>
      </c>
      <c r="F18" s="15">
        <f>VLOOKUP($A18,'Alle namen en totalen'!B:M,11,FALSE)</f>
        <v>24.8</v>
      </c>
      <c r="G18" s="105">
        <f t="shared" si="0"/>
        <v>17</v>
      </c>
      <c r="H18" s="82">
        <f>VLOOKUP($A18,'Alle namen en totalen'!B:M,9,FALSE)</f>
        <v>35.200000000000003</v>
      </c>
      <c r="I18" s="105">
        <f t="shared" si="1"/>
        <v>13</v>
      </c>
      <c r="J18" s="83">
        <f>VLOOKUP($A18,'Alle namen en totalen'!B:M,7,FALSE)</f>
        <v>0</v>
      </c>
      <c r="K18" s="105">
        <f t="shared" si="2"/>
        <v>15</v>
      </c>
      <c r="L18" s="82"/>
      <c r="M18" s="142">
        <f t="shared" si="3"/>
        <v>60</v>
      </c>
      <c r="N18" s="142"/>
      <c r="O18" s="136">
        <f t="shared" si="4"/>
        <v>15</v>
      </c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 s="29">
        <v>322</v>
      </c>
      <c r="B19" t="str">
        <f>VLOOKUP($A19,'Diplomabestand individueel'!$A:$AC,B$1,FALSE)</f>
        <v>W5-B2</v>
      </c>
      <c r="C19" s="139" t="str">
        <f>VLOOKUP($A19,'Diplomabestand individueel'!$A:$AC,C$1,FALSE)</f>
        <v>Juul de Groot</v>
      </c>
      <c r="D19" s="139" t="str">
        <f>VLOOKUP($A19,'Diplomabestand individueel'!$A:$AC,D$1,FALSE)</f>
        <v>Jeugd 1 G</v>
      </c>
      <c r="E19" s="139" t="str">
        <f>VLOOKUP($A19,'Diplomabestand individueel'!$A:$AC,E$1,FALSE)</f>
        <v>Wilskracht</v>
      </c>
      <c r="F19" s="15">
        <f>VLOOKUP($A19,'Alle namen en totalen'!B:M,11,FALSE)</f>
        <v>19.3</v>
      </c>
      <c r="G19" s="105">
        <f t="shared" si="0"/>
        <v>18</v>
      </c>
      <c r="H19" s="82">
        <f>VLOOKUP($A19,'Alle namen en totalen'!B:M,9,FALSE)</f>
        <v>23.65</v>
      </c>
      <c r="I19" s="105">
        <f t="shared" si="1"/>
        <v>15</v>
      </c>
      <c r="J19" s="83">
        <f>VLOOKUP($A19,'Alle namen en totalen'!B:M,7,FALSE)</f>
        <v>16.850000000000001</v>
      </c>
      <c r="K19" s="105">
        <f t="shared" si="2"/>
        <v>14</v>
      </c>
      <c r="L19" s="82"/>
      <c r="M19" s="142">
        <f t="shared" si="3"/>
        <v>59.800000000000004</v>
      </c>
      <c r="N19" s="142"/>
      <c r="O19" s="136">
        <f t="shared" si="4"/>
        <v>16</v>
      </c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 s="29">
        <v>340</v>
      </c>
      <c r="B20" t="str">
        <f>VLOOKUP($A20,'Diplomabestand individueel'!$A:$AC,B$1,FALSE)</f>
        <v>afm</v>
      </c>
      <c r="C20" s="139" t="str">
        <f>VLOOKUP($A20,'Diplomabestand individueel'!$A:$AC,C$1,FALSE)</f>
        <v>Eva van Dam</v>
      </c>
      <c r="D20" s="139" t="str">
        <f>VLOOKUP($A20,'Diplomabestand individueel'!$A:$AC,D$1,FALSE)</f>
        <v>afm</v>
      </c>
      <c r="E20" s="139" t="str">
        <f>VLOOKUP($A20,'Diplomabestand individueel'!$A:$AC,E$1,FALSE)</f>
        <v>Turncentrum Waterland</v>
      </c>
      <c r="F20" s="15">
        <f>VLOOKUP($A20,'Alle namen en totalen'!B:M,11,FALSE)</f>
        <v>35.4</v>
      </c>
      <c r="G20" s="105">
        <f t="shared" si="0"/>
        <v>14</v>
      </c>
      <c r="H20" s="82">
        <f>VLOOKUP($A20,'Alle namen en totalen'!B:M,9,FALSE)</f>
        <v>0</v>
      </c>
      <c r="I20" s="105">
        <f t="shared" si="1"/>
        <v>16</v>
      </c>
      <c r="J20" s="83">
        <f>VLOOKUP($A20,'Alle namen en totalen'!B:M,7,FALSE)</f>
        <v>0</v>
      </c>
      <c r="K20" s="105">
        <f t="shared" si="2"/>
        <v>15</v>
      </c>
      <c r="L20" s="82"/>
      <c r="M20" s="142">
        <f t="shared" si="3"/>
        <v>35.4</v>
      </c>
      <c r="N20" s="142"/>
      <c r="O20" s="136">
        <f t="shared" si="4"/>
        <v>17</v>
      </c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x14ac:dyDescent="0.3">
      <c r="A21" s="29">
        <v>348</v>
      </c>
      <c r="B21" t="str">
        <f>VLOOKUP($A21,'Diplomabestand individueel'!$A:$AC,B$1,FALSE)</f>
        <v>afm</v>
      </c>
      <c r="C21" s="139" t="str">
        <f>VLOOKUP($A21,'Diplomabestand individueel'!$A:$AC,C$1,FALSE)</f>
        <v>Nikki Bark</v>
      </c>
      <c r="D21" s="139" t="str">
        <f>VLOOKUP($A21,'Diplomabestand individueel'!$A:$AC,D$1,FALSE)</f>
        <v>Jeugd 1 G</v>
      </c>
      <c r="E21" s="139" t="str">
        <f>VLOOKUP($A21,'Diplomabestand individueel'!$A:$AC,E$1,FALSE)</f>
        <v>Ilpenstein</v>
      </c>
      <c r="F21" s="15">
        <f>VLOOKUP($A21,'Alle namen en totalen'!B:M,11,FALSE)</f>
        <v>25.3</v>
      </c>
      <c r="G21" s="105">
        <f t="shared" si="0"/>
        <v>16</v>
      </c>
      <c r="H21" s="82">
        <f>VLOOKUP($A21,'Alle namen en totalen'!B:M,9,FALSE)</f>
        <v>0</v>
      </c>
      <c r="I21" s="105">
        <f t="shared" si="1"/>
        <v>16</v>
      </c>
      <c r="J21" s="83">
        <f>VLOOKUP($A21,'Alle namen en totalen'!B:M,7,FALSE)</f>
        <v>0</v>
      </c>
      <c r="K21" s="105">
        <f t="shared" si="2"/>
        <v>15</v>
      </c>
      <c r="L21" s="82"/>
      <c r="M21" s="142">
        <f t="shared" si="3"/>
        <v>25.3</v>
      </c>
      <c r="N21" s="142"/>
      <c r="O21" s="136">
        <f t="shared" si="4"/>
        <v>18</v>
      </c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 s="29">
        <v>323</v>
      </c>
      <c r="B22" t="str">
        <f>VLOOKUP($A22,'Diplomabestand individueel'!$A:$AC,B$1,FALSE)</f>
        <v>afm</v>
      </c>
      <c r="C22" s="139" t="str">
        <f>VLOOKUP($A22,'Diplomabestand individueel'!$A:$AC,C$1,FALSE)</f>
        <v>Mia Slutter</v>
      </c>
      <c r="D22" s="139" t="str">
        <f>VLOOKUP($A22,'Diplomabestand individueel'!$A:$AC,D$1,FALSE)</f>
        <v>Jeugd 1 G</v>
      </c>
      <c r="E22" s="139" t="str">
        <f>VLOOKUP($A22,'Diplomabestand individueel'!$A:$AC,E$1,FALSE)</f>
        <v>Wilskracht</v>
      </c>
      <c r="F22" s="15">
        <f>VLOOKUP($A22,'Alle namen en totalen'!B:M,11,FALSE)</f>
        <v>10.6</v>
      </c>
      <c r="G22" s="105">
        <f t="shared" si="0"/>
        <v>19</v>
      </c>
      <c r="H22" s="82">
        <f>VLOOKUP($A22,'Alle namen en totalen'!B:M,9,FALSE)</f>
        <v>0</v>
      </c>
      <c r="I22" s="105">
        <f t="shared" si="1"/>
        <v>16</v>
      </c>
      <c r="J22" s="83">
        <f>VLOOKUP($A22,'Alle namen en totalen'!B:M,7,FALSE)</f>
        <v>0</v>
      </c>
      <c r="K22" s="105">
        <f t="shared" si="2"/>
        <v>15</v>
      </c>
      <c r="L22" s="82"/>
      <c r="M22" s="142">
        <f t="shared" si="3"/>
        <v>10.6</v>
      </c>
      <c r="N22" s="142"/>
      <c r="O22" s="136">
        <f t="shared" si="4"/>
        <v>19</v>
      </c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1:27" x14ac:dyDescent="0.3">
      <c r="A23" s="29">
        <v>342</v>
      </c>
      <c r="B23" t="str">
        <f>VLOOKUP($A23,'Diplomabestand individueel'!$A:$AC,B$1,FALSE)</f>
        <v>afm</v>
      </c>
      <c r="C23" s="139" t="str">
        <f>VLOOKUP($A23,'Diplomabestand individueel'!$A:$AC,C$1,FALSE)</f>
        <v>Linde Zitman</v>
      </c>
      <c r="D23" s="139" t="str">
        <f>VLOOKUP($A23,'Diplomabestand individueel'!$A:$AC,D$1,FALSE)</f>
        <v>afm</v>
      </c>
      <c r="E23" s="139" t="str">
        <f>VLOOKUP($A23,'Diplomabestand individueel'!$A:$AC,E$1,FALSE)</f>
        <v>Turncentrum Waterland</v>
      </c>
      <c r="F23" s="15">
        <f>VLOOKUP($A23,'Alle namen en totalen'!B:M,11,FALSE)</f>
        <v>0</v>
      </c>
      <c r="G23" s="105">
        <f t="shared" si="0"/>
        <v>20</v>
      </c>
      <c r="H23" s="82">
        <f>VLOOKUP($A23,'Alle namen en totalen'!B:M,9,FALSE)</f>
        <v>0</v>
      </c>
      <c r="I23" s="105">
        <f t="shared" si="1"/>
        <v>16</v>
      </c>
      <c r="J23" s="83">
        <f>VLOOKUP($A23,'Alle namen en totalen'!B:M,7,FALSE)</f>
        <v>0</v>
      </c>
      <c r="K23" s="105">
        <f t="shared" si="2"/>
        <v>15</v>
      </c>
      <c r="L23" s="82"/>
      <c r="M23" s="142">
        <f t="shared" si="3"/>
        <v>0</v>
      </c>
      <c r="N23" s="142"/>
      <c r="O23" s="136">
        <f t="shared" si="4"/>
        <v>20</v>
      </c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1:27" x14ac:dyDescent="0.3">
      <c r="F24" s="42"/>
      <c r="G24" s="39"/>
      <c r="H24" s="84"/>
      <c r="I24" s="84"/>
      <c r="J24" s="85"/>
      <c r="K24" s="84"/>
      <c r="L24" s="86"/>
      <c r="M24" s="84"/>
      <c r="N24" s="84"/>
      <c r="O24" s="84"/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33"/>
    </row>
    <row r="25" spans="1:27" x14ac:dyDescent="0.3">
      <c r="F25" s="42"/>
      <c r="G25" s="39"/>
      <c r="H25" s="84"/>
      <c r="I25" s="84"/>
      <c r="J25" s="85"/>
      <c r="K25" s="84"/>
      <c r="L25" s="86"/>
      <c r="M25" s="84"/>
      <c r="N25" s="84"/>
      <c r="O25" s="84"/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33"/>
    </row>
    <row r="26" spans="1:27" x14ac:dyDescent="0.3">
      <c r="A26" s="33"/>
      <c r="B26" s="33"/>
      <c r="C26" s="141"/>
      <c r="D26" s="141"/>
      <c r="E26" s="141"/>
      <c r="F26" s="34"/>
      <c r="G26" s="35"/>
      <c r="H26" s="88"/>
      <c r="I26" s="88"/>
      <c r="J26" s="89"/>
      <c r="K26" s="88"/>
      <c r="L26" s="90"/>
      <c r="M26" s="88"/>
      <c r="N26" s="88"/>
      <c r="O26" s="88"/>
      <c r="P26" s="90"/>
      <c r="Q26" s="33"/>
      <c r="R26" s="88"/>
      <c r="S26" s="88"/>
      <c r="T26" s="88"/>
      <c r="U26" s="90"/>
      <c r="V26" s="33"/>
      <c r="W26" s="88"/>
      <c r="X26" s="88"/>
      <c r="Y26" s="91"/>
      <c r="Z26" s="90"/>
      <c r="AA26" s="33"/>
    </row>
    <row r="27" spans="1:27" x14ac:dyDescent="0.3">
      <c r="A27" s="33"/>
      <c r="B27" s="33"/>
      <c r="C27" s="141"/>
      <c r="D27" s="141"/>
      <c r="E27" s="141"/>
      <c r="F27" s="34"/>
      <c r="G27" s="35"/>
      <c r="H27" s="88"/>
      <c r="I27" s="88"/>
      <c r="J27" s="89"/>
      <c r="K27" s="88"/>
      <c r="L27" s="90"/>
      <c r="M27" s="88"/>
      <c r="N27" s="88"/>
      <c r="O27" s="88"/>
      <c r="P27" s="90"/>
      <c r="Q27" s="33"/>
      <c r="R27" s="88"/>
      <c r="S27" s="88"/>
      <c r="T27" s="88"/>
      <c r="U27" s="90"/>
      <c r="V27" s="33"/>
      <c r="W27" s="88"/>
      <c r="X27" s="88"/>
      <c r="Y27" s="91"/>
      <c r="Z27" s="90"/>
      <c r="AA27" s="33"/>
    </row>
    <row r="28" spans="1:27" x14ac:dyDescent="0.3">
      <c r="A28" s="33"/>
      <c r="B28" s="33"/>
      <c r="C28" s="141"/>
      <c r="D28" s="141"/>
      <c r="E28" s="141"/>
      <c r="F28" s="34"/>
      <c r="G28" s="35"/>
      <c r="H28" s="88"/>
      <c r="I28" s="88"/>
      <c r="J28" s="89"/>
      <c r="K28" s="88"/>
      <c r="L28" s="90"/>
      <c r="M28" s="88"/>
      <c r="N28" s="88"/>
      <c r="O28" s="88"/>
      <c r="P28" s="90"/>
      <c r="Q28" s="33"/>
      <c r="R28" s="88"/>
      <c r="S28" s="88"/>
      <c r="T28" s="88"/>
      <c r="U28" s="90"/>
      <c r="V28" s="33"/>
      <c r="W28" s="88"/>
      <c r="X28" s="88"/>
      <c r="Y28" s="91"/>
      <c r="Z28" s="90"/>
      <c r="AA28" s="33"/>
    </row>
    <row r="29" spans="1:27" x14ac:dyDescent="0.3">
      <c r="A29" s="33"/>
      <c r="B29" s="33"/>
      <c r="C29" s="141"/>
      <c r="D29" s="141"/>
      <c r="E29" s="141"/>
      <c r="F29" s="34"/>
      <c r="G29" s="35"/>
      <c r="H29" s="88"/>
      <c r="I29" s="88"/>
      <c r="J29" s="89"/>
      <c r="K29" s="88"/>
      <c r="L29" s="90"/>
      <c r="M29" s="88"/>
      <c r="N29" s="88"/>
      <c r="O29" s="88"/>
      <c r="P29" s="90"/>
      <c r="Q29" s="33"/>
      <c r="R29" s="88"/>
      <c r="S29" s="88"/>
      <c r="T29" s="88"/>
      <c r="U29" s="90"/>
      <c r="V29" s="33"/>
      <c r="W29" s="88"/>
      <c r="X29" s="88"/>
      <c r="Y29" s="91"/>
      <c r="Z29" s="90"/>
      <c r="AA29" s="33"/>
    </row>
    <row r="30" spans="1:27" x14ac:dyDescent="0.3">
      <c r="A30" s="33"/>
      <c r="B30" s="33"/>
      <c r="C30" s="141"/>
      <c r="D30" s="141"/>
      <c r="E30" s="141"/>
      <c r="F30" s="34"/>
      <c r="G30" s="35"/>
      <c r="H30" s="88"/>
      <c r="I30" s="88"/>
      <c r="J30" s="89"/>
      <c r="K30" s="88"/>
      <c r="L30" s="90"/>
      <c r="M30" s="88"/>
      <c r="N30" s="88"/>
      <c r="O30" s="88"/>
      <c r="P30" s="90"/>
      <c r="Q30" s="33"/>
      <c r="R30" s="88"/>
      <c r="S30" s="88"/>
      <c r="T30" s="88"/>
      <c r="U30" s="90"/>
      <c r="V30" s="33"/>
      <c r="W30" s="88"/>
      <c r="X30" s="88"/>
      <c r="Y30" s="91"/>
      <c r="Z30" s="90"/>
      <c r="AA30" s="33"/>
    </row>
    <row r="31" spans="1:27" x14ac:dyDescent="0.3">
      <c r="A31" s="33"/>
      <c r="B31" s="33"/>
      <c r="C31" s="141"/>
      <c r="D31" s="141"/>
      <c r="E31" s="141"/>
      <c r="F31" s="34"/>
      <c r="G31" s="35"/>
      <c r="H31" s="88"/>
      <c r="I31" s="88"/>
      <c r="J31" s="89"/>
      <c r="K31" s="88"/>
      <c r="L31" s="90"/>
      <c r="M31" s="88"/>
      <c r="N31" s="88"/>
      <c r="O31" s="88"/>
      <c r="P31" s="90"/>
      <c r="Q31" s="33"/>
      <c r="R31" s="88"/>
      <c r="S31" s="88"/>
      <c r="T31" s="88"/>
      <c r="U31" s="90"/>
      <c r="V31" s="33"/>
      <c r="W31" s="88"/>
      <c r="X31" s="88"/>
      <c r="Y31" s="91"/>
      <c r="Z31" s="90"/>
      <c r="AA31" s="33"/>
    </row>
    <row r="32" spans="1:27" x14ac:dyDescent="0.3">
      <c r="A32" s="33"/>
      <c r="B32" s="33"/>
      <c r="C32" s="141"/>
      <c r="D32" s="141"/>
      <c r="E32" s="141"/>
      <c r="F32" s="34"/>
      <c r="G32" s="35"/>
      <c r="H32" s="88"/>
      <c r="I32" s="88"/>
      <c r="J32" s="89"/>
      <c r="K32" s="88"/>
      <c r="L32" s="90"/>
      <c r="M32" s="88"/>
      <c r="N32" s="88"/>
      <c r="O32" s="88"/>
      <c r="P32" s="90"/>
      <c r="Q32" s="33"/>
      <c r="R32" s="88"/>
      <c r="S32" s="88"/>
      <c r="T32" s="88"/>
      <c r="U32" s="90"/>
      <c r="V32" s="33"/>
      <c r="W32" s="88"/>
      <c r="X32" s="88"/>
      <c r="Y32" s="91"/>
      <c r="Z32" s="90"/>
      <c r="AA32" s="33"/>
    </row>
    <row r="33" spans="1:27" x14ac:dyDescent="0.3">
      <c r="A33" s="33"/>
      <c r="B33" s="33"/>
      <c r="C33" s="141"/>
      <c r="D33" s="141"/>
      <c r="E33" s="141"/>
      <c r="F33" s="34"/>
      <c r="G33" s="35"/>
      <c r="H33" s="88"/>
      <c r="I33" s="88"/>
      <c r="J33" s="89"/>
      <c r="K33" s="88"/>
      <c r="L33" s="90"/>
      <c r="M33" s="88"/>
      <c r="N33" s="88"/>
      <c r="O33" s="88"/>
      <c r="P33" s="90"/>
      <c r="Q33" s="33"/>
      <c r="R33" s="88"/>
      <c r="S33" s="88"/>
      <c r="T33" s="88"/>
      <c r="U33" s="90"/>
      <c r="V33" s="33"/>
      <c r="W33" s="88"/>
      <c r="X33" s="88"/>
      <c r="Y33" s="91"/>
      <c r="Z33" s="90"/>
      <c r="AA33" s="33"/>
    </row>
    <row r="34" spans="1:27" x14ac:dyDescent="0.3">
      <c r="A34" s="33"/>
      <c r="B34" s="33"/>
      <c r="C34" s="141"/>
      <c r="D34" s="141"/>
      <c r="E34" s="141"/>
      <c r="F34" s="34"/>
      <c r="G34" s="35"/>
      <c r="H34" s="88"/>
      <c r="I34" s="88"/>
      <c r="J34" s="89"/>
      <c r="K34" s="88"/>
      <c r="L34" s="90"/>
      <c r="M34" s="88"/>
      <c r="N34" s="88"/>
      <c r="O34" s="88"/>
      <c r="P34" s="90"/>
      <c r="Q34" s="33"/>
      <c r="R34" s="88"/>
      <c r="S34" s="88"/>
      <c r="T34" s="88"/>
      <c r="U34" s="90"/>
      <c r="V34" s="33"/>
      <c r="W34" s="88"/>
      <c r="X34" s="88"/>
      <c r="Y34" s="91"/>
      <c r="Z34" s="90"/>
      <c r="AA34" s="33"/>
    </row>
    <row r="35" spans="1:27" x14ac:dyDescent="0.3">
      <c r="A35" s="33"/>
      <c r="B35" s="33"/>
      <c r="C35" s="141"/>
      <c r="D35" s="141"/>
      <c r="E35" s="141"/>
      <c r="F35" s="34"/>
      <c r="G35" s="35"/>
      <c r="H35" s="88"/>
      <c r="I35" s="88"/>
      <c r="J35" s="89"/>
      <c r="K35" s="88"/>
      <c r="L35" s="90"/>
      <c r="M35" s="88"/>
      <c r="N35" s="88"/>
      <c r="O35" s="88"/>
      <c r="P35" s="90"/>
      <c r="Q35" s="33"/>
      <c r="R35" s="88"/>
      <c r="S35" s="88"/>
      <c r="T35" s="88"/>
      <c r="U35" s="90"/>
      <c r="V35" s="33"/>
      <c r="W35" s="88"/>
      <c r="X35" s="88"/>
      <c r="Y35" s="91"/>
      <c r="Z35" s="90"/>
      <c r="AA35" s="33"/>
    </row>
    <row r="36" spans="1:27" x14ac:dyDescent="0.3">
      <c r="A36" s="33"/>
      <c r="B36" s="33"/>
      <c r="C36" s="141"/>
      <c r="D36" s="141"/>
      <c r="E36" s="141"/>
      <c r="F36" s="34"/>
      <c r="G36" s="35"/>
      <c r="H36" s="88"/>
      <c r="I36" s="88"/>
      <c r="J36" s="89"/>
      <c r="K36" s="88"/>
      <c r="L36" s="90"/>
      <c r="M36" s="88"/>
      <c r="N36" s="88"/>
      <c r="O36" s="88"/>
      <c r="P36" s="90"/>
      <c r="Q36" s="33"/>
      <c r="R36" s="88"/>
      <c r="S36" s="88"/>
      <c r="T36" s="88"/>
      <c r="U36" s="90"/>
      <c r="V36" s="33"/>
      <c r="W36" s="88"/>
      <c r="X36" s="88"/>
      <c r="Y36" s="91"/>
      <c r="Z36" s="90"/>
      <c r="AA36" s="33"/>
    </row>
    <row r="37" spans="1:27" x14ac:dyDescent="0.3">
      <c r="A37" s="33"/>
      <c r="B37" s="33"/>
      <c r="C37" s="141"/>
      <c r="D37" s="141"/>
      <c r="E37" s="141"/>
      <c r="F37" s="34"/>
      <c r="G37" s="35"/>
      <c r="H37" s="88"/>
      <c r="I37" s="88"/>
      <c r="J37" s="89"/>
      <c r="K37" s="88"/>
      <c r="L37" s="90"/>
      <c r="M37" s="88"/>
      <c r="N37" s="88"/>
      <c r="O37" s="88"/>
      <c r="P37" s="90"/>
      <c r="Q37" s="33"/>
      <c r="R37" s="88"/>
      <c r="S37" s="88"/>
      <c r="T37" s="88"/>
      <c r="U37" s="90"/>
      <c r="V37" s="33"/>
      <c r="W37" s="88"/>
      <c r="X37" s="88"/>
      <c r="Y37" s="91"/>
      <c r="Z37" s="90"/>
      <c r="AA37" s="33"/>
    </row>
    <row r="38" spans="1:27" x14ac:dyDescent="0.3">
      <c r="A38" s="33"/>
      <c r="B38" s="33"/>
      <c r="C38" s="141"/>
      <c r="D38" s="141"/>
      <c r="E38" s="141"/>
      <c r="F38" s="34"/>
      <c r="G38" s="35"/>
      <c r="H38" s="88"/>
      <c r="I38" s="88"/>
      <c r="J38" s="89"/>
      <c r="K38" s="88"/>
      <c r="L38" s="90"/>
      <c r="M38" s="88"/>
      <c r="N38" s="88"/>
      <c r="O38" s="88"/>
      <c r="P38" s="90"/>
      <c r="Q38" s="33"/>
      <c r="R38" s="88"/>
      <c r="S38" s="88"/>
      <c r="T38" s="88"/>
      <c r="U38" s="90"/>
      <c r="V38" s="33"/>
      <c r="W38" s="88"/>
      <c r="X38" s="88"/>
      <c r="Y38" s="91"/>
      <c r="Z38" s="90"/>
      <c r="AA38" s="33"/>
    </row>
    <row r="39" spans="1:27" x14ac:dyDescent="0.3">
      <c r="A39" s="33"/>
      <c r="B39" s="33"/>
      <c r="C39" s="141"/>
      <c r="D39" s="141"/>
      <c r="E39" s="141"/>
      <c r="F39" s="34"/>
      <c r="G39" s="35"/>
      <c r="H39" s="88"/>
      <c r="I39" s="88"/>
      <c r="J39" s="89"/>
      <c r="K39" s="88"/>
      <c r="L39" s="90"/>
      <c r="M39" s="88"/>
      <c r="N39" s="88"/>
      <c r="O39" s="88"/>
      <c r="P39" s="90"/>
      <c r="Q39" s="33"/>
      <c r="R39" s="88"/>
      <c r="S39" s="88"/>
      <c r="T39" s="88"/>
      <c r="U39" s="90"/>
      <c r="V39" s="33"/>
      <c r="W39" s="88"/>
      <c r="X39" s="88"/>
      <c r="Y39" s="91"/>
      <c r="Z39" s="90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4"/>
      <c r="G69" s="35"/>
      <c r="H69" s="88"/>
      <c r="I69" s="88"/>
      <c r="J69" s="89"/>
      <c r="K69" s="88"/>
      <c r="L69" s="90"/>
      <c r="M69" s="88"/>
      <c r="N69" s="88"/>
      <c r="O69" s="88"/>
      <c r="P69" s="90"/>
      <c r="Q69" s="33"/>
      <c r="R69" s="88"/>
      <c r="S69" s="88"/>
      <c r="T69" s="88"/>
      <c r="U69" s="90"/>
      <c r="V69" s="33"/>
      <c r="W69" s="88"/>
      <c r="X69" s="88"/>
      <c r="Y69" s="91"/>
      <c r="Z69" s="90"/>
      <c r="AA69" s="33"/>
    </row>
    <row r="70" spans="1:27" x14ac:dyDescent="0.3">
      <c r="A70" s="33"/>
      <c r="B70" s="33"/>
      <c r="C70" s="141"/>
      <c r="D70" s="141"/>
      <c r="E70" s="141"/>
      <c r="F70" s="34"/>
      <c r="G70" s="35"/>
      <c r="H70" s="88"/>
      <c r="I70" s="88"/>
      <c r="J70" s="89"/>
      <c r="K70" s="88"/>
      <c r="L70" s="90"/>
      <c r="M70" s="88"/>
      <c r="N70" s="88"/>
      <c r="O70" s="88"/>
      <c r="P70" s="90"/>
      <c r="Q70" s="33"/>
      <c r="R70" s="88"/>
      <c r="S70" s="88"/>
      <c r="T70" s="88"/>
      <c r="U70" s="90"/>
      <c r="V70" s="33"/>
      <c r="W70" s="88"/>
      <c r="X70" s="88"/>
      <c r="Y70" s="91"/>
      <c r="Z70" s="90"/>
      <c r="AA70" s="33"/>
    </row>
    <row r="71" spans="1:27" x14ac:dyDescent="0.3">
      <c r="A71" s="33"/>
      <c r="B71" s="33"/>
      <c r="C71" s="141"/>
      <c r="D71" s="141"/>
      <c r="E71" s="141"/>
      <c r="F71" s="30"/>
      <c r="G71" s="31"/>
      <c r="H71" s="88"/>
      <c r="I71" s="88"/>
      <c r="J71" s="89"/>
      <c r="K71" s="88"/>
      <c r="L71" s="92"/>
      <c r="M71" s="88"/>
      <c r="N71" s="88"/>
      <c r="O71" s="88"/>
      <c r="P71" s="92"/>
      <c r="Q71" s="97"/>
      <c r="R71" s="88"/>
      <c r="S71" s="88"/>
      <c r="T71" s="88"/>
      <c r="U71" s="92"/>
      <c r="V71" s="97"/>
      <c r="W71" s="88"/>
      <c r="X71" s="88"/>
      <c r="Y71" s="91"/>
      <c r="Z71" s="92"/>
      <c r="AA71" s="97"/>
    </row>
    <row r="72" spans="1:27" x14ac:dyDescent="0.3">
      <c r="A72" s="33"/>
      <c r="B72" s="33"/>
      <c r="C72" s="141"/>
      <c r="D72" s="141"/>
      <c r="E72" s="141"/>
      <c r="F72" s="30"/>
      <c r="G72" s="31"/>
      <c r="H72" s="88"/>
      <c r="I72" s="88"/>
      <c r="J72" s="89"/>
      <c r="K72" s="88"/>
      <c r="L72" s="92"/>
      <c r="M72" s="88"/>
      <c r="N72" s="88"/>
      <c r="O72" s="88"/>
      <c r="P72" s="92"/>
      <c r="Q72" s="97"/>
      <c r="R72" s="88"/>
      <c r="S72" s="88"/>
      <c r="T72" s="88"/>
      <c r="U72" s="92"/>
      <c r="V72" s="97"/>
      <c r="W72" s="88"/>
      <c r="X72" s="88"/>
      <c r="Y72" s="91"/>
      <c r="Z72" s="92"/>
      <c r="AA72" s="97"/>
    </row>
    <row r="73" spans="1:27" x14ac:dyDescent="0.3">
      <c r="A73" s="33"/>
      <c r="B73" s="33"/>
      <c r="C73" s="141"/>
      <c r="D73" s="141"/>
      <c r="E73" s="141"/>
      <c r="F73" s="30"/>
      <c r="G73" s="31"/>
      <c r="H73" s="88"/>
      <c r="I73" s="88"/>
      <c r="J73" s="89"/>
      <c r="K73" s="88"/>
      <c r="L73" s="92"/>
      <c r="M73" s="88"/>
      <c r="N73" s="88"/>
      <c r="O73" s="88"/>
      <c r="P73" s="92"/>
      <c r="Q73" s="97"/>
      <c r="R73" s="88"/>
      <c r="S73" s="88"/>
      <c r="T73" s="88"/>
      <c r="U73" s="92"/>
      <c r="V73" s="97"/>
      <c r="W73" s="88"/>
      <c r="X73" s="88"/>
      <c r="Y73" s="91"/>
      <c r="Z73" s="92"/>
      <c r="AA73" s="97"/>
    </row>
    <row r="74" spans="1:27" x14ac:dyDescent="0.3">
      <c r="A74" s="33"/>
      <c r="B74" s="33"/>
      <c r="C74" s="141"/>
      <c r="D74" s="141"/>
      <c r="E74" s="141"/>
      <c r="F74" s="30"/>
      <c r="G74" s="31"/>
      <c r="H74" s="88"/>
      <c r="I74" s="88"/>
      <c r="J74" s="89"/>
      <c r="K74" s="88"/>
      <c r="L74" s="92"/>
      <c r="M74" s="88"/>
      <c r="N74" s="88"/>
      <c r="O74" s="88"/>
      <c r="P74" s="92"/>
      <c r="Q74" s="97"/>
      <c r="R74" s="88"/>
      <c r="S74" s="88"/>
      <c r="T74" s="88"/>
      <c r="U74" s="92"/>
      <c r="V74" s="97"/>
      <c r="W74" s="88"/>
      <c r="X74" s="88"/>
      <c r="Y74" s="91"/>
      <c r="Z74" s="92"/>
      <c r="AA74" s="97"/>
    </row>
    <row r="75" spans="1:27" x14ac:dyDescent="0.3">
      <c r="A75" s="33"/>
      <c r="B75" s="33"/>
      <c r="C75" s="141"/>
      <c r="D75" s="141"/>
      <c r="E75" s="141"/>
      <c r="F75" s="30"/>
      <c r="G75" s="31"/>
      <c r="H75" s="88"/>
      <c r="I75" s="88"/>
      <c r="J75" s="89"/>
      <c r="K75" s="88"/>
      <c r="L75" s="92"/>
      <c r="M75" s="88"/>
      <c r="N75" s="88"/>
      <c r="O75" s="88"/>
      <c r="P75" s="92"/>
      <c r="Q75" s="97"/>
      <c r="R75" s="88"/>
      <c r="S75" s="88"/>
      <c r="T75" s="88"/>
      <c r="U75" s="92"/>
      <c r="V75" s="97"/>
      <c r="W75" s="88"/>
      <c r="X75" s="88"/>
      <c r="Y75" s="91"/>
      <c r="Z75" s="92"/>
      <c r="AA75" s="97"/>
    </row>
    <row r="76" spans="1:27" x14ac:dyDescent="0.3">
      <c r="A76" s="33"/>
      <c r="B76" s="33"/>
      <c r="C76" s="141"/>
      <c r="D76" s="141"/>
      <c r="E76" s="141"/>
      <c r="F76" s="30"/>
      <c r="G76" s="31"/>
      <c r="H76" s="88"/>
      <c r="I76" s="88"/>
      <c r="J76" s="89"/>
      <c r="K76" s="88"/>
      <c r="L76" s="92"/>
      <c r="M76" s="88"/>
      <c r="N76" s="88"/>
      <c r="O76" s="88"/>
      <c r="P76" s="92"/>
      <c r="Q76" s="97"/>
      <c r="R76" s="88"/>
      <c r="S76" s="88"/>
      <c r="T76" s="88"/>
      <c r="U76" s="92"/>
      <c r="V76" s="97"/>
      <c r="W76" s="88"/>
      <c r="X76" s="88"/>
      <c r="Y76" s="91"/>
      <c r="Z76" s="92"/>
      <c r="AA76" s="97"/>
    </row>
    <row r="77" spans="1:27" x14ac:dyDescent="0.3">
      <c r="A77" s="33"/>
      <c r="B77" s="33"/>
      <c r="C77" s="141"/>
      <c r="D77" s="141"/>
      <c r="E77" s="141"/>
      <c r="F77" s="30"/>
      <c r="G77" s="31"/>
      <c r="H77" s="88"/>
      <c r="I77" s="88"/>
      <c r="J77" s="89"/>
      <c r="K77" s="88"/>
      <c r="L77" s="92"/>
      <c r="M77" s="88"/>
      <c r="N77" s="88"/>
      <c r="O77" s="88"/>
      <c r="P77" s="92"/>
      <c r="Q77" s="97"/>
      <c r="R77" s="88"/>
      <c r="S77" s="88"/>
      <c r="T77" s="88"/>
      <c r="U77" s="92"/>
      <c r="V77" s="97"/>
      <c r="W77" s="88"/>
      <c r="X77" s="88"/>
      <c r="Y77" s="91"/>
      <c r="Z77" s="92"/>
      <c r="AA77" s="97"/>
    </row>
    <row r="78" spans="1:27" x14ac:dyDescent="0.3">
      <c r="A78" s="33"/>
      <c r="B78" s="33"/>
      <c r="C78" s="141"/>
      <c r="D78" s="141"/>
      <c r="E78" s="141"/>
      <c r="F78" s="30"/>
      <c r="G78" s="31"/>
      <c r="H78" s="88"/>
      <c r="I78" s="88"/>
      <c r="J78" s="89"/>
      <c r="K78" s="88"/>
      <c r="L78" s="92"/>
      <c r="M78" s="88"/>
      <c r="N78" s="88"/>
      <c r="O78" s="88"/>
      <c r="P78" s="92"/>
      <c r="Q78" s="97"/>
      <c r="R78" s="88"/>
      <c r="S78" s="88"/>
      <c r="T78" s="88"/>
      <c r="U78" s="92"/>
      <c r="V78" s="97"/>
      <c r="W78" s="88"/>
      <c r="X78" s="88"/>
      <c r="Y78" s="91"/>
      <c r="Z78" s="92"/>
      <c r="AA78" s="97"/>
    </row>
    <row r="79" spans="1:27" x14ac:dyDescent="0.3">
      <c r="A79" s="33"/>
      <c r="B79" s="33"/>
      <c r="C79" s="141"/>
      <c r="D79" s="141"/>
      <c r="E79" s="141"/>
      <c r="F79" s="30"/>
      <c r="G79" s="31"/>
      <c r="H79" s="88"/>
      <c r="I79" s="88"/>
      <c r="J79" s="89"/>
      <c r="K79" s="88"/>
      <c r="L79" s="92"/>
      <c r="M79" s="88"/>
      <c r="N79" s="88"/>
      <c r="O79" s="88"/>
      <c r="P79" s="92"/>
      <c r="Q79" s="97"/>
      <c r="R79" s="88"/>
      <c r="S79" s="88"/>
      <c r="T79" s="88"/>
      <c r="U79" s="92"/>
      <c r="V79" s="97"/>
      <c r="W79" s="88"/>
      <c r="X79" s="88"/>
      <c r="Y79" s="91"/>
      <c r="Z79" s="92"/>
      <c r="AA79" s="97"/>
    </row>
    <row r="80" spans="1:27" x14ac:dyDescent="0.3">
      <c r="A80" s="33"/>
      <c r="B80" s="33"/>
      <c r="C80" s="141"/>
      <c r="D80" s="141"/>
      <c r="E80" s="141"/>
      <c r="F80" s="30"/>
      <c r="G80" s="31"/>
      <c r="H80" s="88"/>
      <c r="I80" s="88"/>
      <c r="J80" s="89"/>
      <c r="K80" s="88"/>
      <c r="L80" s="92"/>
      <c r="M80" s="88"/>
      <c r="N80" s="88"/>
      <c r="O80" s="88"/>
      <c r="P80" s="92"/>
      <c r="Q80" s="97"/>
      <c r="R80" s="88"/>
      <c r="S80" s="88"/>
      <c r="T80" s="88"/>
      <c r="U80" s="92"/>
      <c r="V80" s="97"/>
      <c r="W80" s="88"/>
      <c r="X80" s="88"/>
      <c r="Y80" s="91"/>
      <c r="Z80" s="92"/>
      <c r="AA80" s="97"/>
    </row>
    <row r="81" spans="1:27" x14ac:dyDescent="0.3">
      <c r="A81" s="33"/>
      <c r="B81" s="33"/>
      <c r="C81" s="141"/>
      <c r="D81" s="141"/>
      <c r="E81" s="141"/>
      <c r="F81" s="30"/>
      <c r="G81" s="31"/>
      <c r="H81" s="88"/>
      <c r="I81" s="88"/>
      <c r="J81" s="89"/>
      <c r="K81" s="88"/>
      <c r="L81" s="92"/>
      <c r="M81" s="88"/>
      <c r="N81" s="88"/>
      <c r="O81" s="88"/>
      <c r="P81" s="92"/>
      <c r="Q81" s="97"/>
      <c r="R81" s="88"/>
      <c r="S81" s="88"/>
      <c r="T81" s="88"/>
      <c r="U81" s="92"/>
      <c r="V81" s="97"/>
      <c r="W81" s="88"/>
      <c r="X81" s="88"/>
      <c r="Y81" s="91"/>
      <c r="Z81" s="92"/>
      <c r="AA81" s="97"/>
    </row>
  </sheetData>
  <sortState xmlns:xlrd2="http://schemas.microsoft.com/office/spreadsheetml/2017/richdata2" ref="A4:O23">
    <sortCondition ref="O4:O23"/>
  </sortState>
  <mergeCells count="5">
    <mergeCell ref="A2:E2"/>
    <mergeCell ref="F2:G2"/>
    <mergeCell ref="H2:I2"/>
    <mergeCell ref="J2:K2"/>
    <mergeCell ref="M2:O2"/>
  </mergeCells>
  <conditionalFormatting sqref="M4:M23">
    <cfRule type="duplicateValues" dxfId="29" priority="53"/>
  </conditionalFormatting>
  <conditionalFormatting sqref="O4:O23">
    <cfRule type="cellIs" dxfId="28" priority="2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7C60-8127-4482-A69F-055C0C539DDD}">
  <sheetPr>
    <tabColor rgb="FF00B050"/>
    <pageSetUpPr fitToPage="1"/>
  </sheetPr>
  <dimension ref="A1:AA76"/>
  <sheetViews>
    <sheetView topLeftCell="A2" zoomScaleNormal="100" workbookViewId="0">
      <selection activeCell="X14" sqref="X14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19.33203125" style="139" bestFit="1" customWidth="1"/>
    <col min="4" max="4" width="19.5546875" style="139" hidden="1" customWidth="1"/>
    <col min="5" max="5" width="23.8867187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432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29">
        <v>318</v>
      </c>
      <c r="B4" t="str">
        <f>VLOOKUP($A4,'Diplomabestand individueel'!$A:$AC,B$1,FALSE)</f>
        <v>W6-B2</v>
      </c>
      <c r="C4" s="139" t="str">
        <f>VLOOKUP($A4,'Diplomabestand individueel'!$A:$AC,C$1,FALSE)</f>
        <v>Josie Habers</v>
      </c>
      <c r="D4" s="139" t="str">
        <f>VLOOKUP($A4,'Diplomabestand individueel'!$A:$AC,D$1,FALSE)</f>
        <v>Jeugd 2 G</v>
      </c>
      <c r="E4" s="139" t="str">
        <f>VLOOKUP($A4,'Diplomabestand individueel'!$A:$AC,E$1,FALSE)</f>
        <v>K&amp;V</v>
      </c>
      <c r="F4" s="15">
        <f>VLOOKUP($A4,'Alle namen en totalen'!B:M,11,FALSE)</f>
        <v>43.6</v>
      </c>
      <c r="G4" s="105">
        <f t="shared" ref="G4:G16" si="0">RANK(F4,F$4:F$17)</f>
        <v>1</v>
      </c>
      <c r="H4" s="82">
        <f>VLOOKUP($A4,'Alle namen en totalen'!B:M,9,FALSE)</f>
        <v>44.6</v>
      </c>
      <c r="I4" s="105">
        <f t="shared" ref="I4:I16" si="1">RANK(H4,H$4:H$17)</f>
        <v>1</v>
      </c>
      <c r="J4" s="83">
        <f>VLOOKUP($A4,'Alle namen en totalen'!B:M,7,FALSE)</f>
        <v>43.35</v>
      </c>
      <c r="K4" s="105">
        <f t="shared" ref="K4:K16" si="2">RANK(J4,J$4:J$17)</f>
        <v>2</v>
      </c>
      <c r="L4" s="82"/>
      <c r="M4" s="142">
        <f t="shared" ref="M4:M16" si="3">F4+H4+J4</f>
        <v>131.55000000000001</v>
      </c>
      <c r="N4" s="142"/>
      <c r="O4" s="136">
        <f t="shared" ref="O4:O16" si="4">RANK(M4,M$4:M$17)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29">
        <v>325</v>
      </c>
      <c r="B5" t="str">
        <f>VLOOKUP($A5,'Diplomabestand individueel'!$A:$AC,B$1,FALSE)</f>
        <v>W6-B2</v>
      </c>
      <c r="C5" s="139" t="str">
        <f>VLOOKUP($A5,'Diplomabestand individueel'!$A:$AC,C$1,FALSE)</f>
        <v>Isa Bakker</v>
      </c>
      <c r="D5" s="139" t="str">
        <f>VLOOKUP($A5,'Diplomabestand individueel'!$A:$AC,D$1,FALSE)</f>
        <v>Jeugd 2 G</v>
      </c>
      <c r="E5" s="139" t="str">
        <f>VLOOKUP($A5,'Diplomabestand individueel'!$A:$AC,E$1,FALSE)</f>
        <v>LH</v>
      </c>
      <c r="F5" s="15">
        <f>VLOOKUP($A5,'Alle namen en totalen'!B:M,11,FALSE)</f>
        <v>39.65</v>
      </c>
      <c r="G5" s="105">
        <f t="shared" si="0"/>
        <v>6</v>
      </c>
      <c r="H5" s="82">
        <f>VLOOKUP($A5,'Alle namen en totalen'!B:M,9,FALSE)</f>
        <v>40.299999999999997</v>
      </c>
      <c r="I5" s="105">
        <f t="shared" si="1"/>
        <v>6</v>
      </c>
      <c r="J5" s="83">
        <f>VLOOKUP($A5,'Alle namen en totalen'!B:M,7,FALSE)</f>
        <v>44.1</v>
      </c>
      <c r="K5" s="105">
        <f t="shared" si="2"/>
        <v>1</v>
      </c>
      <c r="L5" s="82"/>
      <c r="M5" s="142">
        <f t="shared" si="3"/>
        <v>124.04999999999998</v>
      </c>
      <c r="N5" s="142"/>
      <c r="O5" s="136">
        <f t="shared" si="4"/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29">
        <v>338</v>
      </c>
      <c r="B6" t="str">
        <f>VLOOKUP($A6,'Diplomabestand individueel'!$A:$AC,B$1,FALSE)</f>
        <v>W5-B2</v>
      </c>
      <c r="C6" s="139" t="str">
        <f>VLOOKUP($A6,'Diplomabestand individueel'!$A:$AC,C$1,FALSE)</f>
        <v>Mayra Berkhout</v>
      </c>
      <c r="D6" s="139" t="str">
        <f>VLOOKUP($A6,'Diplomabestand individueel'!$A:$AC,D$1,FALSE)</f>
        <v>Jeugd 2 G</v>
      </c>
      <c r="E6" s="139" t="str">
        <f>VLOOKUP($A6,'Diplomabestand individueel'!$A:$AC,E$1,FALSE)</f>
        <v>Sint Mauritius</v>
      </c>
      <c r="F6" s="15">
        <f>VLOOKUP($A6,'Alle namen en totalen'!B:M,11,FALSE)</f>
        <v>39.75</v>
      </c>
      <c r="G6" s="105">
        <f t="shared" si="0"/>
        <v>5</v>
      </c>
      <c r="H6" s="82">
        <f>VLOOKUP($A6,'Alle namen en totalen'!B:M,9,FALSE)</f>
        <v>43.1</v>
      </c>
      <c r="I6" s="105">
        <f t="shared" si="1"/>
        <v>2</v>
      </c>
      <c r="J6" s="83">
        <f>VLOOKUP($A6,'Alle namen en totalen'!B:M,7,FALSE)</f>
        <v>40.299999999999997</v>
      </c>
      <c r="K6" s="105">
        <f t="shared" si="2"/>
        <v>6</v>
      </c>
      <c r="L6" s="82"/>
      <c r="M6" s="142">
        <f t="shared" si="3"/>
        <v>123.14999999999999</v>
      </c>
      <c r="N6" s="142"/>
      <c r="O6" s="136">
        <f t="shared" si="4"/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29">
        <v>317</v>
      </c>
      <c r="B7" t="str">
        <f>VLOOKUP($A7,'Diplomabestand individueel'!$A:$AC,B$1,FALSE)</f>
        <v>W6-B2</v>
      </c>
      <c r="C7" s="139" t="str">
        <f>VLOOKUP($A7,'Diplomabestand individueel'!$A:$AC,C$1,FALSE)</f>
        <v>Rona den Dulk</v>
      </c>
      <c r="D7" s="139" t="str">
        <f>VLOOKUP($A7,'Diplomabestand individueel'!$A:$AC,D$1,FALSE)</f>
        <v>Jeugd 2 G</v>
      </c>
      <c r="E7" s="139" t="str">
        <f>VLOOKUP($A7,'Diplomabestand individueel'!$A:$AC,E$1,FALSE)</f>
        <v>K&amp;V</v>
      </c>
      <c r="F7" s="15">
        <f>VLOOKUP($A7,'Alle namen en totalen'!B:M,11,FALSE)</f>
        <v>42.4</v>
      </c>
      <c r="G7" s="105">
        <f t="shared" si="0"/>
        <v>2</v>
      </c>
      <c r="H7" s="82">
        <f>VLOOKUP($A7,'Alle namen en totalen'!B:M,9,FALSE)</f>
        <v>40.85</v>
      </c>
      <c r="I7" s="105">
        <f t="shared" si="1"/>
        <v>4</v>
      </c>
      <c r="J7" s="83">
        <f>VLOOKUP($A7,'Alle namen en totalen'!B:M,7,FALSE)</f>
        <v>39.6</v>
      </c>
      <c r="K7" s="105">
        <f t="shared" si="2"/>
        <v>7</v>
      </c>
      <c r="L7" s="82"/>
      <c r="M7" s="142">
        <f t="shared" si="3"/>
        <v>122.85</v>
      </c>
      <c r="N7" s="142"/>
      <c r="O7" s="136">
        <f t="shared" si="4"/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29">
        <v>345</v>
      </c>
      <c r="B8" t="str">
        <f>VLOOKUP($A8,'Diplomabestand individueel'!$A:$AC,B$1,FALSE)</f>
        <v>W5-B2</v>
      </c>
      <c r="C8" s="139" t="str">
        <f>VLOOKUP($A8,'Diplomabestand individueel'!$A:$AC,C$1,FALSE)</f>
        <v>Abigail Senbeta</v>
      </c>
      <c r="D8" s="139" t="str">
        <f>VLOOKUP($A8,'Diplomabestand individueel'!$A:$AC,D$1,FALSE)</f>
        <v>Jeugd 2 G</v>
      </c>
      <c r="E8" s="139" t="str">
        <f>VLOOKUP($A8,'Diplomabestand individueel'!$A:$AC,E$1,FALSE)</f>
        <v>Turncentrum Waterland</v>
      </c>
      <c r="F8" s="15">
        <f>VLOOKUP($A8,'Alle namen en totalen'!B:M,11,FALSE)</f>
        <v>41.6</v>
      </c>
      <c r="G8" s="105">
        <f t="shared" si="0"/>
        <v>3</v>
      </c>
      <c r="H8" s="82">
        <f>VLOOKUP($A8,'Alle namen en totalen'!B:M,9,FALSE)</f>
        <v>39.25</v>
      </c>
      <c r="I8" s="105">
        <f t="shared" si="1"/>
        <v>8</v>
      </c>
      <c r="J8" s="83">
        <f>VLOOKUP($A8,'Alle namen en totalen'!B:M,7,FALSE)</f>
        <v>40.5</v>
      </c>
      <c r="K8" s="105">
        <f t="shared" si="2"/>
        <v>5</v>
      </c>
      <c r="L8" s="82"/>
      <c r="M8" s="142">
        <f t="shared" si="3"/>
        <v>121.35</v>
      </c>
      <c r="N8" s="142"/>
      <c r="O8" s="136">
        <f t="shared" si="4"/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29">
        <v>319</v>
      </c>
      <c r="B9" t="str">
        <f>VLOOKUP($A9,'Diplomabestand individueel'!$A:$AC,B$1,FALSE)</f>
        <v>W6-B2</v>
      </c>
      <c r="C9" s="139" t="str">
        <f>VLOOKUP($A9,'Diplomabestand individueel'!$A:$AC,C$1,FALSE)</f>
        <v>Graciela Solana Plugge</v>
      </c>
      <c r="D9" s="139" t="str">
        <f>VLOOKUP($A9,'Diplomabestand individueel'!$A:$AC,D$1,FALSE)</f>
        <v>Jeugd 2 G</v>
      </c>
      <c r="E9" s="139" t="str">
        <f>VLOOKUP($A9,'Diplomabestand individueel'!$A:$AC,E$1,FALSE)</f>
        <v>K&amp;V</v>
      </c>
      <c r="F9" s="15">
        <f>VLOOKUP($A9,'Alle namen en totalen'!B:M,11,FALSE)</f>
        <v>36.950000000000003</v>
      </c>
      <c r="G9" s="105">
        <f t="shared" si="0"/>
        <v>9</v>
      </c>
      <c r="H9" s="82">
        <f>VLOOKUP($A9,'Alle namen en totalen'!B:M,9,FALSE)</f>
        <v>41.65</v>
      </c>
      <c r="I9" s="105">
        <f t="shared" si="1"/>
        <v>3</v>
      </c>
      <c r="J9" s="83">
        <f>VLOOKUP($A9,'Alle namen en totalen'!B:M,7,FALSE)</f>
        <v>41.6</v>
      </c>
      <c r="K9" s="105">
        <f t="shared" si="2"/>
        <v>3</v>
      </c>
      <c r="L9" s="82"/>
      <c r="M9" s="142">
        <f t="shared" si="3"/>
        <v>120.19999999999999</v>
      </c>
      <c r="N9" s="142"/>
      <c r="O9" s="136">
        <f t="shared" si="4"/>
        <v>6</v>
      </c>
      <c r="P9" s="86"/>
      <c r="Q9" s="96"/>
      <c r="R9" s="84"/>
      <c r="S9" s="84"/>
      <c r="T9" s="84"/>
      <c r="U9" s="86"/>
      <c r="V9" s="96"/>
      <c r="W9" s="84"/>
      <c r="X9" s="84" t="s">
        <v>647</v>
      </c>
      <c r="Y9" s="87"/>
      <c r="Z9" s="86"/>
      <c r="AA9" s="29"/>
    </row>
    <row r="10" spans="1:27" x14ac:dyDescent="0.3">
      <c r="A10" s="29">
        <v>337</v>
      </c>
      <c r="B10" t="str">
        <f>VLOOKUP($A10,'Diplomabestand individueel'!$A:$AC,B$1,FALSE)</f>
        <v>W5-B2</v>
      </c>
      <c r="C10" s="139" t="str">
        <f>VLOOKUP($A10,'Diplomabestand individueel'!$A:$AC,C$1,FALSE)</f>
        <v>Isa Schilder</v>
      </c>
      <c r="D10" s="139" t="str">
        <f>VLOOKUP($A10,'Diplomabestand individueel'!$A:$AC,D$1,FALSE)</f>
        <v>Jeugd 2 G</v>
      </c>
      <c r="E10" s="139" t="str">
        <f>VLOOKUP($A10,'Diplomabestand individueel'!$A:$AC,E$1,FALSE)</f>
        <v>Sint Mauritius</v>
      </c>
      <c r="F10" s="15">
        <f>VLOOKUP($A10,'Alle namen en totalen'!B:M,11,FALSE)</f>
        <v>37.15</v>
      </c>
      <c r="G10" s="105">
        <f t="shared" si="0"/>
        <v>8</v>
      </c>
      <c r="H10" s="82">
        <f>VLOOKUP($A10,'Alle namen en totalen'!B:M,9,FALSE)</f>
        <v>39.15</v>
      </c>
      <c r="I10" s="105">
        <f t="shared" si="1"/>
        <v>9</v>
      </c>
      <c r="J10" s="83">
        <f>VLOOKUP($A10,'Alle namen en totalen'!B:M,7,FALSE)</f>
        <v>37.549999999999997</v>
      </c>
      <c r="K10" s="105">
        <f t="shared" si="2"/>
        <v>9</v>
      </c>
      <c r="L10" s="82"/>
      <c r="M10" s="142">
        <f t="shared" si="3"/>
        <v>113.85</v>
      </c>
      <c r="N10" s="142"/>
      <c r="O10" s="136">
        <f t="shared" si="4"/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 s="29">
        <v>343</v>
      </c>
      <c r="B11" t="str">
        <f>VLOOKUP($A11,'Diplomabestand individueel'!$A:$AC,B$1,FALSE)</f>
        <v>W5-B2</v>
      </c>
      <c r="C11" s="139" t="str">
        <f>VLOOKUP($A11,'Diplomabestand individueel'!$A:$AC,C$1,FALSE)</f>
        <v>Faith Webbers</v>
      </c>
      <c r="D11" s="139" t="str">
        <f>VLOOKUP($A11,'Diplomabestand individueel'!$A:$AC,D$1,FALSE)</f>
        <v>Jeugd 2 G</v>
      </c>
      <c r="E11" s="139" t="str">
        <f>VLOOKUP($A11,'Diplomabestand individueel'!$A:$AC,E$1,FALSE)</f>
        <v>Turncentrum Waterland</v>
      </c>
      <c r="F11" s="15">
        <f>VLOOKUP($A11,'Alle namen en totalen'!B:M,11,FALSE)</f>
        <v>31.3</v>
      </c>
      <c r="G11" s="105">
        <f t="shared" si="0"/>
        <v>11</v>
      </c>
      <c r="H11" s="82">
        <f>VLOOKUP($A11,'Alle namen en totalen'!B:M,9,FALSE)</f>
        <v>34.25</v>
      </c>
      <c r="I11" s="105">
        <f t="shared" si="1"/>
        <v>12</v>
      </c>
      <c r="J11" s="83">
        <f>VLOOKUP($A11,'Alle namen en totalen'!B:M,7,FALSE)</f>
        <v>34.450000000000003</v>
      </c>
      <c r="K11" s="105">
        <f t="shared" si="2"/>
        <v>11</v>
      </c>
      <c r="L11" s="82"/>
      <c r="M11" s="142">
        <f t="shared" si="3"/>
        <v>100</v>
      </c>
      <c r="N11" s="142"/>
      <c r="O11" s="136">
        <f t="shared" si="4"/>
        <v>8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 s="29">
        <v>347</v>
      </c>
      <c r="B12" t="str">
        <f>VLOOKUP($A12,'Diplomabestand individueel'!$A:$AC,B$1,FALSE)</f>
        <v>W5-B2</v>
      </c>
      <c r="C12" s="139" t="str">
        <f>VLOOKUP($A12,'Diplomabestand individueel'!$A:$AC,C$1,FALSE)</f>
        <v>Bibi van der Meijden</v>
      </c>
      <c r="D12" s="139" t="str">
        <f>VLOOKUP($A12,'Diplomabestand individueel'!$A:$AC,D$1,FALSE)</f>
        <v>Jeugd 2 G</v>
      </c>
      <c r="E12" s="139" t="str">
        <f>VLOOKUP($A12,'Diplomabestand individueel'!$A:$AC,E$1,FALSE)</f>
        <v>Turncentrum Waterland</v>
      </c>
      <c r="F12" s="15">
        <f>VLOOKUP($A12,'Alle namen en totalen'!B:M,11,FALSE)</f>
        <v>19</v>
      </c>
      <c r="G12" s="105">
        <f t="shared" si="0"/>
        <v>12</v>
      </c>
      <c r="H12" s="82">
        <f>VLOOKUP($A12,'Alle namen en totalen'!B:M,9,FALSE)</f>
        <v>34.299999999999997</v>
      </c>
      <c r="I12" s="105">
        <f t="shared" si="1"/>
        <v>11</v>
      </c>
      <c r="J12" s="83">
        <f>VLOOKUP($A12,'Alle namen en totalen'!B:M,7,FALSE)</f>
        <v>36.85</v>
      </c>
      <c r="K12" s="105">
        <f t="shared" si="2"/>
        <v>10</v>
      </c>
      <c r="L12" s="82"/>
      <c r="M12" s="142">
        <f t="shared" si="3"/>
        <v>90.15</v>
      </c>
      <c r="N12" s="142"/>
      <c r="O12" s="136">
        <f t="shared" si="4"/>
        <v>9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 s="29">
        <v>346</v>
      </c>
      <c r="B13" t="str">
        <f>VLOOKUP($A13,'Diplomabestand individueel'!$A:$AC,B$1,FALSE)</f>
        <v>W5-B2</v>
      </c>
      <c r="C13" s="139" t="str">
        <f>VLOOKUP($A13,'Diplomabestand individueel'!$A:$AC,C$1,FALSE)</f>
        <v>Lorayza Roseval</v>
      </c>
      <c r="D13" s="139" t="str">
        <f>VLOOKUP($A13,'Diplomabestand individueel'!$A:$AC,D$1,FALSE)</f>
        <v>Jeugd 2 G</v>
      </c>
      <c r="E13" s="139" t="str">
        <f>VLOOKUP($A13,'Diplomabestand individueel'!$A:$AC,E$1,FALSE)</f>
        <v>Turncentrum Waterland</v>
      </c>
      <c r="F13" s="15">
        <f>VLOOKUP($A13,'Alle namen en totalen'!B:M,11,FALSE)</f>
        <v>0</v>
      </c>
      <c r="G13" s="105">
        <f t="shared" si="0"/>
        <v>13</v>
      </c>
      <c r="H13" s="82">
        <f>VLOOKUP($A13,'Alle namen en totalen'!B:M,9,FALSE)</f>
        <v>40.450000000000003</v>
      </c>
      <c r="I13" s="105">
        <f t="shared" si="1"/>
        <v>5</v>
      </c>
      <c r="J13" s="83">
        <f>VLOOKUP($A13,'Alle namen en totalen'!B:M,7,FALSE)</f>
        <v>41.4</v>
      </c>
      <c r="K13" s="105">
        <f t="shared" si="2"/>
        <v>4</v>
      </c>
      <c r="L13" s="82"/>
      <c r="M13" s="142">
        <f t="shared" si="3"/>
        <v>81.849999999999994</v>
      </c>
      <c r="N13" s="142"/>
      <c r="O13" s="136">
        <f t="shared" si="4"/>
        <v>10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29">
        <v>324</v>
      </c>
      <c r="B14" t="str">
        <f>VLOOKUP($A14,'Diplomabestand individueel'!$A:$AC,B$1,FALSE)</f>
        <v>W5-B2</v>
      </c>
      <c r="C14" s="139" t="str">
        <f>VLOOKUP($A14,'Diplomabestand individueel'!$A:$AC,C$1,FALSE)</f>
        <v>Bobbi Wijtmans</v>
      </c>
      <c r="D14" s="139" t="str">
        <f>VLOOKUP($A14,'Diplomabestand individueel'!$A:$AC,D$1,FALSE)</f>
        <v>Jeugd 2 G</v>
      </c>
      <c r="E14" s="139" t="str">
        <f>VLOOKUP($A14,'Diplomabestand individueel'!$A:$AC,E$1,FALSE)</f>
        <v>Wilskracht</v>
      </c>
      <c r="F14" s="15">
        <f>VLOOKUP($A14,'Alle namen en totalen'!B:M,11,FALSE)</f>
        <v>41</v>
      </c>
      <c r="G14" s="105">
        <f t="shared" si="0"/>
        <v>4</v>
      </c>
      <c r="H14" s="82">
        <f>VLOOKUP($A14,'Alle namen en totalen'!B:M,9,FALSE)</f>
        <v>0</v>
      </c>
      <c r="I14" s="105">
        <f t="shared" si="1"/>
        <v>13</v>
      </c>
      <c r="J14" s="83">
        <f>VLOOKUP($A14,'Alle namen en totalen'!B:M,7,FALSE)</f>
        <v>39</v>
      </c>
      <c r="K14" s="105">
        <f t="shared" si="2"/>
        <v>8</v>
      </c>
      <c r="L14" s="82"/>
      <c r="M14" s="142">
        <f t="shared" si="3"/>
        <v>80</v>
      </c>
      <c r="N14" s="142"/>
      <c r="O14" s="136">
        <f t="shared" si="4"/>
        <v>11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29">
        <v>333</v>
      </c>
      <c r="B15" t="str">
        <f>VLOOKUP($A15,'Diplomabestand individueel'!$A:$AC,B$1,FALSE)</f>
        <v>W6-B2</v>
      </c>
      <c r="C15" s="139" t="str">
        <f>VLOOKUP($A15,'Diplomabestand individueel'!$A:$AC,C$1,FALSE)</f>
        <v>Ize Nijman</v>
      </c>
      <c r="D15" s="139" t="str">
        <f>VLOOKUP($A15,'Diplomabestand individueel'!$A:$AC,D$1,FALSE)</f>
        <v>Jeugd 2 G</v>
      </c>
      <c r="E15" s="139" t="str">
        <f>VLOOKUP($A15,'Diplomabestand individueel'!$A:$AC,E$1,FALSE)</f>
        <v>Swift</v>
      </c>
      <c r="F15" s="15">
        <f>VLOOKUP($A15,'Alle namen en totalen'!B:M,11,FALSE)</f>
        <v>38.6</v>
      </c>
      <c r="G15" s="105">
        <f t="shared" si="0"/>
        <v>7</v>
      </c>
      <c r="H15" s="82">
        <f>VLOOKUP($A15,'Alle namen en totalen'!B:M,9,FALSE)</f>
        <v>39.5</v>
      </c>
      <c r="I15" s="105">
        <f t="shared" si="1"/>
        <v>7</v>
      </c>
      <c r="J15" s="83">
        <f>VLOOKUP($A15,'Alle namen en totalen'!B:M,7,FALSE)</f>
        <v>0</v>
      </c>
      <c r="K15" s="105">
        <f t="shared" si="2"/>
        <v>12</v>
      </c>
      <c r="L15" s="82"/>
      <c r="M15" s="142">
        <f t="shared" si="3"/>
        <v>78.099999999999994</v>
      </c>
      <c r="N15" s="142"/>
      <c r="O15" s="136">
        <f t="shared" si="4"/>
        <v>12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29">
        <v>344</v>
      </c>
      <c r="B16" t="str">
        <f>VLOOKUP($A16,'Diplomabestand individueel'!$A:$AC,B$1,FALSE)</f>
        <v>W5-B2</v>
      </c>
      <c r="C16" s="139" t="str">
        <f>VLOOKUP($A16,'Diplomabestand individueel'!$A:$AC,C$1,FALSE)</f>
        <v>Fenna Hoogterp</v>
      </c>
      <c r="D16" s="139" t="str">
        <f>VLOOKUP($A16,'Diplomabestand individueel'!$A:$AC,D$1,FALSE)</f>
        <v>Jeugd 2 G</v>
      </c>
      <c r="E16" s="139" t="str">
        <f>VLOOKUP($A16,'Diplomabestand individueel'!$A:$AC,E$1,FALSE)</f>
        <v>Turncentrum Waterland</v>
      </c>
      <c r="F16" s="15">
        <f>VLOOKUP($A16,'Alle namen en totalen'!B:M,11,FALSE)</f>
        <v>35.049999999999997</v>
      </c>
      <c r="G16" s="105">
        <f t="shared" si="0"/>
        <v>10</v>
      </c>
      <c r="H16" s="82">
        <f>VLOOKUP($A16,'Alle namen en totalen'!B:M,9,FALSE)</f>
        <v>36.75</v>
      </c>
      <c r="I16" s="105">
        <f t="shared" si="1"/>
        <v>10</v>
      </c>
      <c r="J16" s="83">
        <f>VLOOKUP($A16,'Alle namen en totalen'!B:M,7,FALSE)</f>
        <v>0</v>
      </c>
      <c r="K16" s="105">
        <f t="shared" si="2"/>
        <v>12</v>
      </c>
      <c r="L16" s="82"/>
      <c r="M16" s="142">
        <f t="shared" si="3"/>
        <v>71.8</v>
      </c>
      <c r="N16" s="142"/>
      <c r="O16" s="136">
        <f t="shared" si="4"/>
        <v>13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B17"/>
      <c r="F17" s="15"/>
      <c r="G17" s="105"/>
      <c r="H17" s="82"/>
      <c r="I17" s="105"/>
      <c r="J17" s="83"/>
      <c r="K17" s="105"/>
      <c r="L17" s="82"/>
      <c r="M17" s="142"/>
      <c r="N17" s="142"/>
      <c r="O17" s="136"/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33"/>
    </row>
    <row r="18" spans="1:27" x14ac:dyDescent="0.3">
      <c r="F18" s="42"/>
      <c r="G18" s="39"/>
      <c r="H18" s="84"/>
      <c r="I18" s="84"/>
      <c r="J18" s="85"/>
      <c r="K18" s="84"/>
      <c r="L18" s="86"/>
      <c r="M18" s="84"/>
      <c r="N18" s="84"/>
      <c r="O18" s="84"/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33"/>
    </row>
    <row r="19" spans="1:27" x14ac:dyDescent="0.3">
      <c r="F19" s="42"/>
      <c r="G19" s="39"/>
      <c r="H19" s="84"/>
      <c r="I19" s="84"/>
      <c r="J19" s="85"/>
      <c r="K19" s="84"/>
      <c r="L19" s="86"/>
      <c r="M19" s="84"/>
      <c r="N19" s="84"/>
      <c r="O19" s="84"/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33"/>
    </row>
    <row r="20" spans="1:27" x14ac:dyDescent="0.3">
      <c r="F20" s="42"/>
      <c r="G20" s="39"/>
      <c r="H20" s="84"/>
      <c r="I20" s="84"/>
      <c r="J20" s="85"/>
      <c r="K20" s="84"/>
      <c r="L20" s="86"/>
      <c r="M20" s="84"/>
      <c r="N20" s="84"/>
      <c r="O20" s="84"/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33"/>
    </row>
    <row r="21" spans="1:27" x14ac:dyDescent="0.3">
      <c r="A21" s="33"/>
      <c r="B21" s="33"/>
      <c r="C21" s="141"/>
      <c r="D21" s="141"/>
      <c r="E21" s="141"/>
      <c r="F21" s="34"/>
      <c r="G21" s="35"/>
      <c r="H21" s="88"/>
      <c r="I21" s="88"/>
      <c r="J21" s="89"/>
      <c r="K21" s="88"/>
      <c r="L21" s="90"/>
      <c r="M21" s="88"/>
      <c r="N21" s="88"/>
      <c r="O21" s="88"/>
      <c r="P21" s="90"/>
      <c r="Q21" s="33"/>
      <c r="R21" s="88"/>
      <c r="S21" s="88"/>
      <c r="T21" s="88"/>
      <c r="U21" s="90"/>
      <c r="V21" s="33"/>
      <c r="W21" s="88"/>
      <c r="X21" s="88"/>
      <c r="Y21" s="91"/>
      <c r="Z21" s="90"/>
      <c r="AA21" s="33"/>
    </row>
    <row r="22" spans="1:27" x14ac:dyDescent="0.3">
      <c r="A22" s="33"/>
      <c r="B22" s="33"/>
      <c r="C22" s="141"/>
      <c r="D22" s="141"/>
      <c r="E22" s="141"/>
      <c r="F22" s="34"/>
      <c r="G22" s="35"/>
      <c r="H22" s="88"/>
      <c r="I22" s="88"/>
      <c r="J22" s="89"/>
      <c r="K22" s="88"/>
      <c r="L22" s="90"/>
      <c r="M22" s="88"/>
      <c r="N22" s="88"/>
      <c r="O22" s="88"/>
      <c r="P22" s="90"/>
      <c r="Q22" s="33"/>
      <c r="R22" s="88"/>
      <c r="S22" s="88"/>
      <c r="T22" s="88"/>
      <c r="U22" s="90"/>
      <c r="V22" s="33"/>
      <c r="W22" s="88"/>
      <c r="X22" s="88"/>
      <c r="Y22" s="91"/>
      <c r="Z22" s="90"/>
      <c r="AA22" s="33"/>
    </row>
    <row r="23" spans="1:27" x14ac:dyDescent="0.3">
      <c r="A23" s="33"/>
      <c r="B23" s="33"/>
      <c r="C23" s="141"/>
      <c r="D23" s="141"/>
      <c r="E23" s="141"/>
      <c r="F23" s="34"/>
      <c r="G23" s="35"/>
      <c r="H23" s="88"/>
      <c r="I23" s="88"/>
      <c r="J23" s="89"/>
      <c r="K23" s="88"/>
      <c r="L23" s="90"/>
      <c r="M23" s="88"/>
      <c r="N23" s="88"/>
      <c r="O23" s="88"/>
      <c r="P23" s="90"/>
      <c r="Q23" s="33"/>
      <c r="R23" s="88"/>
      <c r="S23" s="88"/>
      <c r="T23" s="88"/>
      <c r="U23" s="90"/>
      <c r="V23" s="33"/>
      <c r="W23" s="88"/>
      <c r="X23" s="88"/>
      <c r="Y23" s="91"/>
      <c r="Z23" s="90"/>
      <c r="AA23" s="33"/>
    </row>
    <row r="24" spans="1:27" x14ac:dyDescent="0.3">
      <c r="A24" s="33"/>
      <c r="B24" s="33"/>
      <c r="C24" s="141"/>
      <c r="D24" s="141"/>
      <c r="E24" s="141"/>
      <c r="F24" s="34"/>
      <c r="G24" s="35"/>
      <c r="H24" s="88"/>
      <c r="I24" s="88"/>
      <c r="J24" s="89"/>
      <c r="K24" s="88"/>
      <c r="L24" s="90"/>
      <c r="M24" s="88"/>
      <c r="N24" s="88"/>
      <c r="O24" s="88"/>
      <c r="P24" s="90"/>
      <c r="Q24" s="33"/>
      <c r="R24" s="88"/>
      <c r="S24" s="88"/>
      <c r="T24" s="88"/>
      <c r="U24" s="90"/>
      <c r="V24" s="33"/>
      <c r="W24" s="88"/>
      <c r="X24" s="88"/>
      <c r="Y24" s="91"/>
      <c r="Z24" s="90"/>
      <c r="AA24" s="33"/>
    </row>
    <row r="25" spans="1:27" x14ac:dyDescent="0.3">
      <c r="A25" s="33"/>
      <c r="B25" s="33"/>
      <c r="C25" s="141"/>
      <c r="D25" s="141"/>
      <c r="E25" s="141"/>
      <c r="F25" s="34"/>
      <c r="G25" s="35"/>
      <c r="H25" s="88"/>
      <c r="I25" s="88"/>
      <c r="J25" s="89"/>
      <c r="K25" s="88"/>
      <c r="L25" s="90"/>
      <c r="M25" s="88"/>
      <c r="N25" s="88"/>
      <c r="O25" s="88"/>
      <c r="P25" s="90"/>
      <c r="Q25" s="33"/>
      <c r="R25" s="88"/>
      <c r="S25" s="88"/>
      <c r="T25" s="88"/>
      <c r="U25" s="90"/>
      <c r="V25" s="33"/>
      <c r="W25" s="88"/>
      <c r="X25" s="88"/>
      <c r="Y25" s="91"/>
      <c r="Z25" s="90"/>
      <c r="AA25" s="33"/>
    </row>
    <row r="26" spans="1:27" x14ac:dyDescent="0.3">
      <c r="A26" s="33"/>
      <c r="B26" s="33"/>
      <c r="C26" s="141"/>
      <c r="D26" s="141"/>
      <c r="E26" s="141"/>
      <c r="F26" s="34"/>
      <c r="G26" s="35"/>
      <c r="H26" s="88"/>
      <c r="I26" s="88"/>
      <c r="J26" s="89"/>
      <c r="K26" s="88"/>
      <c r="L26" s="90"/>
      <c r="M26" s="88"/>
      <c r="N26" s="88"/>
      <c r="O26" s="88"/>
      <c r="P26" s="90"/>
      <c r="Q26" s="33"/>
      <c r="R26" s="88"/>
      <c r="S26" s="88"/>
      <c r="T26" s="88"/>
      <c r="U26" s="90"/>
      <c r="V26" s="33"/>
      <c r="W26" s="88"/>
      <c r="X26" s="88"/>
      <c r="Y26" s="91"/>
      <c r="Z26" s="90"/>
      <c r="AA26" s="33"/>
    </row>
    <row r="27" spans="1:27" x14ac:dyDescent="0.3">
      <c r="A27" s="33"/>
      <c r="B27" s="33"/>
      <c r="C27" s="141"/>
      <c r="D27" s="141"/>
      <c r="E27" s="141"/>
      <c r="F27" s="34"/>
      <c r="G27" s="35"/>
      <c r="H27" s="88"/>
      <c r="I27" s="88"/>
      <c r="J27" s="89"/>
      <c r="K27" s="88"/>
      <c r="L27" s="90"/>
      <c r="M27" s="88"/>
      <c r="N27" s="88"/>
      <c r="O27" s="88"/>
      <c r="P27" s="90"/>
      <c r="Q27" s="33"/>
      <c r="R27" s="88"/>
      <c r="S27" s="88"/>
      <c r="T27" s="88"/>
      <c r="U27" s="90"/>
      <c r="V27" s="33"/>
      <c r="W27" s="88"/>
      <c r="X27" s="88"/>
      <c r="Y27" s="91"/>
      <c r="Z27" s="90"/>
      <c r="AA27" s="33"/>
    </row>
    <row r="28" spans="1:27" x14ac:dyDescent="0.3">
      <c r="A28" s="33"/>
      <c r="B28" s="33"/>
      <c r="C28" s="141"/>
      <c r="D28" s="141"/>
      <c r="E28" s="141"/>
      <c r="F28" s="34"/>
      <c r="G28" s="35"/>
      <c r="H28" s="88"/>
      <c r="I28" s="88"/>
      <c r="J28" s="89"/>
      <c r="K28" s="88"/>
      <c r="L28" s="90"/>
      <c r="M28" s="88"/>
      <c r="N28" s="88"/>
      <c r="O28" s="88"/>
      <c r="P28" s="90"/>
      <c r="Q28" s="33"/>
      <c r="R28" s="88"/>
      <c r="S28" s="88"/>
      <c r="T28" s="88"/>
      <c r="U28" s="90"/>
      <c r="V28" s="33"/>
      <c r="W28" s="88"/>
      <c r="X28" s="88"/>
      <c r="Y28" s="91"/>
      <c r="Z28" s="90"/>
      <c r="AA28" s="33"/>
    </row>
    <row r="29" spans="1:27" x14ac:dyDescent="0.3">
      <c r="A29" s="33"/>
      <c r="B29" s="33"/>
      <c r="C29" s="141"/>
      <c r="D29" s="141"/>
      <c r="E29" s="141"/>
      <c r="F29" s="34"/>
      <c r="G29" s="35"/>
      <c r="H29" s="88"/>
      <c r="I29" s="88"/>
      <c r="J29" s="89"/>
      <c r="K29" s="88"/>
      <c r="L29" s="90"/>
      <c r="M29" s="88"/>
      <c r="N29" s="88"/>
      <c r="O29" s="88"/>
      <c r="P29" s="90"/>
      <c r="Q29" s="33"/>
      <c r="R29" s="88"/>
      <c r="S29" s="88"/>
      <c r="T29" s="88"/>
      <c r="U29" s="90"/>
      <c r="V29" s="33"/>
      <c r="W29" s="88"/>
      <c r="X29" s="88"/>
      <c r="Y29" s="91"/>
      <c r="Z29" s="90"/>
      <c r="AA29" s="33"/>
    </row>
    <row r="30" spans="1:27" x14ac:dyDescent="0.3">
      <c r="A30" s="33"/>
      <c r="B30" s="33"/>
      <c r="C30" s="141"/>
      <c r="D30" s="141"/>
      <c r="E30" s="141"/>
      <c r="F30" s="34"/>
      <c r="G30" s="35"/>
      <c r="H30" s="88"/>
      <c r="I30" s="88"/>
      <c r="J30" s="89"/>
      <c r="K30" s="88"/>
      <c r="L30" s="90"/>
      <c r="M30" s="88"/>
      <c r="N30" s="88"/>
      <c r="O30" s="88"/>
      <c r="P30" s="90"/>
      <c r="Q30" s="33"/>
      <c r="R30" s="88"/>
      <c r="S30" s="88"/>
      <c r="T30" s="88"/>
      <c r="U30" s="90"/>
      <c r="V30" s="33"/>
      <c r="W30" s="88"/>
      <c r="X30" s="88"/>
      <c r="Y30" s="91"/>
      <c r="Z30" s="90"/>
      <c r="AA30" s="33"/>
    </row>
    <row r="31" spans="1:27" x14ac:dyDescent="0.3">
      <c r="A31" s="33"/>
      <c r="B31" s="33"/>
      <c r="C31" s="141"/>
      <c r="D31" s="141"/>
      <c r="E31" s="141"/>
      <c r="F31" s="34"/>
      <c r="G31" s="35"/>
      <c r="H31" s="88"/>
      <c r="I31" s="88"/>
      <c r="J31" s="89"/>
      <c r="K31" s="88"/>
      <c r="L31" s="90"/>
      <c r="M31" s="88"/>
      <c r="N31" s="88"/>
      <c r="O31" s="88"/>
      <c r="P31" s="90"/>
      <c r="Q31" s="33"/>
      <c r="R31" s="88"/>
      <c r="S31" s="88"/>
      <c r="T31" s="88"/>
      <c r="U31" s="90"/>
      <c r="V31" s="33"/>
      <c r="W31" s="88"/>
      <c r="X31" s="88"/>
      <c r="Y31" s="91"/>
      <c r="Z31" s="90"/>
      <c r="AA31" s="33"/>
    </row>
    <row r="32" spans="1:27" x14ac:dyDescent="0.3">
      <c r="A32" s="33"/>
      <c r="B32" s="33"/>
      <c r="C32" s="141"/>
      <c r="D32" s="141"/>
      <c r="E32" s="141"/>
      <c r="F32" s="34"/>
      <c r="G32" s="35"/>
      <c r="H32" s="88"/>
      <c r="I32" s="88"/>
      <c r="J32" s="89"/>
      <c r="K32" s="88"/>
      <c r="L32" s="90"/>
      <c r="M32" s="88"/>
      <c r="N32" s="88"/>
      <c r="O32" s="88"/>
      <c r="P32" s="90"/>
      <c r="Q32" s="33"/>
      <c r="R32" s="88"/>
      <c r="S32" s="88"/>
      <c r="T32" s="88"/>
      <c r="U32" s="90"/>
      <c r="V32" s="33"/>
      <c r="W32" s="88"/>
      <c r="X32" s="88"/>
      <c r="Y32" s="91"/>
      <c r="Z32" s="90"/>
      <c r="AA32" s="33"/>
    </row>
    <row r="33" spans="1:27" x14ac:dyDescent="0.3">
      <c r="A33" s="33"/>
      <c r="B33" s="33"/>
      <c r="C33" s="141"/>
      <c r="D33" s="141"/>
      <c r="E33" s="141"/>
      <c r="F33" s="34"/>
      <c r="G33" s="35"/>
      <c r="H33" s="88"/>
      <c r="I33" s="88"/>
      <c r="J33" s="89"/>
      <c r="K33" s="88"/>
      <c r="L33" s="90"/>
      <c r="M33" s="88"/>
      <c r="N33" s="88"/>
      <c r="O33" s="88"/>
      <c r="P33" s="90"/>
      <c r="Q33" s="33"/>
      <c r="R33" s="88"/>
      <c r="S33" s="88"/>
      <c r="T33" s="88"/>
      <c r="U33" s="90"/>
      <c r="V33" s="33"/>
      <c r="W33" s="88"/>
      <c r="X33" s="88"/>
      <c r="Y33" s="91"/>
      <c r="Z33" s="90"/>
      <c r="AA33" s="33"/>
    </row>
    <row r="34" spans="1:27" x14ac:dyDescent="0.3">
      <c r="A34" s="33"/>
      <c r="B34" s="33"/>
      <c r="C34" s="141"/>
      <c r="D34" s="141"/>
      <c r="E34" s="141"/>
      <c r="F34" s="34"/>
      <c r="G34" s="35"/>
      <c r="H34" s="88"/>
      <c r="I34" s="88"/>
      <c r="J34" s="89"/>
      <c r="K34" s="88"/>
      <c r="L34" s="90"/>
      <c r="M34" s="88"/>
      <c r="N34" s="88"/>
      <c r="O34" s="88"/>
      <c r="P34" s="90"/>
      <c r="Q34" s="33"/>
      <c r="R34" s="88"/>
      <c r="S34" s="88"/>
      <c r="T34" s="88"/>
      <c r="U34" s="90"/>
      <c r="V34" s="33"/>
      <c r="W34" s="88"/>
      <c r="X34" s="88"/>
      <c r="Y34" s="91"/>
      <c r="Z34" s="90"/>
      <c r="AA34" s="33"/>
    </row>
    <row r="35" spans="1:27" x14ac:dyDescent="0.3">
      <c r="A35" s="33"/>
      <c r="B35" s="33"/>
      <c r="C35" s="141"/>
      <c r="D35" s="141"/>
      <c r="E35" s="141"/>
      <c r="F35" s="34"/>
      <c r="G35" s="35"/>
      <c r="H35" s="88"/>
      <c r="I35" s="88"/>
      <c r="J35" s="89"/>
      <c r="K35" s="88"/>
      <c r="L35" s="90"/>
      <c r="M35" s="88"/>
      <c r="N35" s="88"/>
      <c r="O35" s="88"/>
      <c r="P35" s="90"/>
      <c r="Q35" s="33"/>
      <c r="R35" s="88"/>
      <c r="S35" s="88"/>
      <c r="T35" s="88"/>
      <c r="U35" s="90"/>
      <c r="V35" s="33"/>
      <c r="W35" s="88"/>
      <c r="X35" s="88"/>
      <c r="Y35" s="91"/>
      <c r="Z35" s="90"/>
      <c r="AA35" s="33"/>
    </row>
    <row r="36" spans="1:27" x14ac:dyDescent="0.3">
      <c r="A36" s="33"/>
      <c r="B36" s="33"/>
      <c r="C36" s="141"/>
      <c r="D36" s="141"/>
      <c r="E36" s="141"/>
      <c r="F36" s="34"/>
      <c r="G36" s="35"/>
      <c r="H36" s="88"/>
      <c r="I36" s="88"/>
      <c r="J36" s="89"/>
      <c r="K36" s="88"/>
      <c r="L36" s="90"/>
      <c r="M36" s="88"/>
      <c r="N36" s="88"/>
      <c r="O36" s="88"/>
      <c r="P36" s="90"/>
      <c r="Q36" s="33"/>
      <c r="R36" s="88"/>
      <c r="S36" s="88"/>
      <c r="T36" s="88"/>
      <c r="U36" s="90"/>
      <c r="V36" s="33"/>
      <c r="W36" s="88"/>
      <c r="X36" s="88"/>
      <c r="Y36" s="91"/>
      <c r="Z36" s="90"/>
      <c r="AA36" s="33"/>
    </row>
    <row r="37" spans="1:27" x14ac:dyDescent="0.3">
      <c r="A37" s="33"/>
      <c r="B37" s="33"/>
      <c r="C37" s="141"/>
      <c r="D37" s="141"/>
      <c r="E37" s="141"/>
      <c r="F37" s="34"/>
      <c r="G37" s="35"/>
      <c r="H37" s="88"/>
      <c r="I37" s="88"/>
      <c r="J37" s="89"/>
      <c r="K37" s="88"/>
      <c r="L37" s="90"/>
      <c r="M37" s="88"/>
      <c r="N37" s="88"/>
      <c r="O37" s="88"/>
      <c r="P37" s="90"/>
      <c r="Q37" s="33"/>
      <c r="R37" s="88"/>
      <c r="S37" s="88"/>
      <c r="T37" s="88"/>
      <c r="U37" s="90"/>
      <c r="V37" s="33"/>
      <c r="W37" s="88"/>
      <c r="X37" s="88"/>
      <c r="Y37" s="91"/>
      <c r="Z37" s="90"/>
      <c r="AA37" s="33"/>
    </row>
    <row r="38" spans="1:27" x14ac:dyDescent="0.3">
      <c r="A38" s="33"/>
      <c r="B38" s="33"/>
      <c r="C38" s="141"/>
      <c r="D38" s="141"/>
      <c r="E38" s="141"/>
      <c r="F38" s="34"/>
      <c r="G38" s="35"/>
      <c r="H38" s="88"/>
      <c r="I38" s="88"/>
      <c r="J38" s="89"/>
      <c r="K38" s="88"/>
      <c r="L38" s="90"/>
      <c r="M38" s="88"/>
      <c r="N38" s="88"/>
      <c r="O38" s="88"/>
      <c r="P38" s="90"/>
      <c r="Q38" s="33"/>
      <c r="R38" s="88"/>
      <c r="S38" s="88"/>
      <c r="T38" s="88"/>
      <c r="U38" s="90"/>
      <c r="V38" s="33"/>
      <c r="W38" s="88"/>
      <c r="X38" s="88"/>
      <c r="Y38" s="91"/>
      <c r="Z38" s="90"/>
      <c r="AA38" s="33"/>
    </row>
    <row r="39" spans="1:27" x14ac:dyDescent="0.3">
      <c r="A39" s="33"/>
      <c r="B39" s="33"/>
      <c r="C39" s="141"/>
      <c r="D39" s="141"/>
      <c r="E39" s="141"/>
      <c r="F39" s="34"/>
      <c r="G39" s="35"/>
      <c r="H39" s="88"/>
      <c r="I39" s="88"/>
      <c r="J39" s="89"/>
      <c r="K39" s="88"/>
      <c r="L39" s="90"/>
      <c r="M39" s="88"/>
      <c r="N39" s="88"/>
      <c r="O39" s="88"/>
      <c r="P39" s="90"/>
      <c r="Q39" s="33"/>
      <c r="R39" s="88"/>
      <c r="S39" s="88"/>
      <c r="T39" s="88"/>
      <c r="U39" s="90"/>
      <c r="V39" s="33"/>
      <c r="W39" s="88"/>
      <c r="X39" s="88"/>
      <c r="Y39" s="91"/>
      <c r="Z39" s="90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0"/>
      <c r="G66" s="31"/>
      <c r="H66" s="88"/>
      <c r="I66" s="88"/>
      <c r="J66" s="89"/>
      <c r="K66" s="88"/>
      <c r="L66" s="92"/>
      <c r="M66" s="88"/>
      <c r="N66" s="88"/>
      <c r="O66" s="88"/>
      <c r="P66" s="92"/>
      <c r="Q66" s="97"/>
      <c r="R66" s="88"/>
      <c r="S66" s="88"/>
      <c r="T66" s="88"/>
      <c r="U66" s="92"/>
      <c r="V66" s="97"/>
      <c r="W66" s="88"/>
      <c r="X66" s="88"/>
      <c r="Y66" s="91"/>
      <c r="Z66" s="92"/>
      <c r="AA66" s="97"/>
    </row>
    <row r="67" spans="1:27" x14ac:dyDescent="0.3">
      <c r="A67" s="33"/>
      <c r="B67" s="33"/>
      <c r="C67" s="141"/>
      <c r="D67" s="141"/>
      <c r="E67" s="141"/>
      <c r="F67" s="30"/>
      <c r="G67" s="31"/>
      <c r="H67" s="88"/>
      <c r="I67" s="88"/>
      <c r="J67" s="89"/>
      <c r="K67" s="88"/>
      <c r="L67" s="92"/>
      <c r="M67" s="88"/>
      <c r="N67" s="88"/>
      <c r="O67" s="88"/>
      <c r="P67" s="92"/>
      <c r="Q67" s="97"/>
      <c r="R67" s="88"/>
      <c r="S67" s="88"/>
      <c r="T67" s="88"/>
      <c r="U67" s="92"/>
      <c r="V67" s="97"/>
      <c r="W67" s="88"/>
      <c r="X67" s="88"/>
      <c r="Y67" s="91"/>
      <c r="Z67" s="92"/>
      <c r="AA67" s="97"/>
    </row>
    <row r="68" spans="1:27" x14ac:dyDescent="0.3">
      <c r="A68" s="33"/>
      <c r="B68" s="33"/>
      <c r="C68" s="141"/>
      <c r="D68" s="141"/>
      <c r="E68" s="141"/>
      <c r="F68" s="30"/>
      <c r="G68" s="31"/>
      <c r="H68" s="88"/>
      <c r="I68" s="88"/>
      <c r="J68" s="89"/>
      <c r="K68" s="88"/>
      <c r="L68" s="92"/>
      <c r="M68" s="88"/>
      <c r="N68" s="88"/>
      <c r="O68" s="88"/>
      <c r="P68" s="92"/>
      <c r="Q68" s="97"/>
      <c r="R68" s="88"/>
      <c r="S68" s="88"/>
      <c r="T68" s="88"/>
      <c r="U68" s="92"/>
      <c r="V68" s="97"/>
      <c r="W68" s="88"/>
      <c r="X68" s="88"/>
      <c r="Y68" s="91"/>
      <c r="Z68" s="92"/>
      <c r="AA68" s="97"/>
    </row>
    <row r="69" spans="1:27" x14ac:dyDescent="0.3">
      <c r="A69" s="33"/>
      <c r="B69" s="33"/>
      <c r="C69" s="141"/>
      <c r="D69" s="141"/>
      <c r="E69" s="141"/>
      <c r="F69" s="30"/>
      <c r="G69" s="31"/>
      <c r="H69" s="88"/>
      <c r="I69" s="88"/>
      <c r="J69" s="89"/>
      <c r="K69" s="88"/>
      <c r="L69" s="92"/>
      <c r="M69" s="88"/>
      <c r="N69" s="88"/>
      <c r="O69" s="88"/>
      <c r="P69" s="92"/>
      <c r="Q69" s="97"/>
      <c r="R69" s="88"/>
      <c r="S69" s="88"/>
      <c r="T69" s="88"/>
      <c r="U69" s="92"/>
      <c r="V69" s="97"/>
      <c r="W69" s="88"/>
      <c r="X69" s="88"/>
      <c r="Y69" s="91"/>
      <c r="Z69" s="92"/>
      <c r="AA69" s="97"/>
    </row>
    <row r="70" spans="1:27" x14ac:dyDescent="0.3">
      <c r="A70" s="33"/>
      <c r="B70" s="33"/>
      <c r="C70" s="141"/>
      <c r="D70" s="141"/>
      <c r="E70" s="141"/>
      <c r="F70" s="30"/>
      <c r="G70" s="31"/>
      <c r="H70" s="88"/>
      <c r="I70" s="88"/>
      <c r="J70" s="89"/>
      <c r="K70" s="88"/>
      <c r="L70" s="92"/>
      <c r="M70" s="88"/>
      <c r="N70" s="88"/>
      <c r="O70" s="88"/>
      <c r="P70" s="92"/>
      <c r="Q70" s="97"/>
      <c r="R70" s="88"/>
      <c r="S70" s="88"/>
      <c r="T70" s="88"/>
      <c r="U70" s="92"/>
      <c r="V70" s="97"/>
      <c r="W70" s="88"/>
      <c r="X70" s="88"/>
      <c r="Y70" s="91"/>
      <c r="Z70" s="92"/>
      <c r="AA70" s="97"/>
    </row>
    <row r="71" spans="1:27" x14ac:dyDescent="0.3">
      <c r="A71" s="33"/>
      <c r="B71" s="33"/>
      <c r="C71" s="141"/>
      <c r="D71" s="141"/>
      <c r="E71" s="141"/>
      <c r="F71" s="30"/>
      <c r="G71" s="31"/>
      <c r="H71" s="88"/>
      <c r="I71" s="88"/>
      <c r="J71" s="89"/>
      <c r="K71" s="88"/>
      <c r="L71" s="92"/>
      <c r="M71" s="88"/>
      <c r="N71" s="88"/>
      <c r="O71" s="88"/>
      <c r="P71" s="92"/>
      <c r="Q71" s="97"/>
      <c r="R71" s="88"/>
      <c r="S71" s="88"/>
      <c r="T71" s="88"/>
      <c r="U71" s="92"/>
      <c r="V71" s="97"/>
      <c r="W71" s="88"/>
      <c r="X71" s="88"/>
      <c r="Y71" s="91"/>
      <c r="Z71" s="92"/>
      <c r="AA71" s="97"/>
    </row>
    <row r="72" spans="1:27" x14ac:dyDescent="0.3">
      <c r="A72" s="33"/>
      <c r="B72" s="33"/>
      <c r="C72" s="141"/>
      <c r="D72" s="141"/>
      <c r="E72" s="141"/>
      <c r="F72" s="30"/>
      <c r="G72" s="31"/>
      <c r="H72" s="88"/>
      <c r="I72" s="88"/>
      <c r="J72" s="89"/>
      <c r="K72" s="88"/>
      <c r="L72" s="92"/>
      <c r="M72" s="88"/>
      <c r="N72" s="88"/>
      <c r="O72" s="88"/>
      <c r="P72" s="92"/>
      <c r="Q72" s="97"/>
      <c r="R72" s="88"/>
      <c r="S72" s="88"/>
      <c r="T72" s="88"/>
      <c r="U72" s="92"/>
      <c r="V72" s="97"/>
      <c r="W72" s="88"/>
      <c r="X72" s="88"/>
      <c r="Y72" s="91"/>
      <c r="Z72" s="92"/>
      <c r="AA72" s="97"/>
    </row>
    <row r="73" spans="1:27" x14ac:dyDescent="0.3">
      <c r="A73" s="33"/>
      <c r="B73" s="33"/>
      <c r="C73" s="141"/>
      <c r="D73" s="141"/>
      <c r="E73" s="141"/>
      <c r="F73" s="30"/>
      <c r="G73" s="31"/>
      <c r="H73" s="88"/>
      <c r="I73" s="88"/>
      <c r="J73" s="89"/>
      <c r="K73" s="88"/>
      <c r="L73" s="92"/>
      <c r="M73" s="88"/>
      <c r="N73" s="88"/>
      <c r="O73" s="88"/>
      <c r="P73" s="92"/>
      <c r="Q73" s="97"/>
      <c r="R73" s="88"/>
      <c r="S73" s="88"/>
      <c r="T73" s="88"/>
      <c r="U73" s="92"/>
      <c r="V73" s="97"/>
      <c r="W73" s="88"/>
      <c r="X73" s="88"/>
      <c r="Y73" s="91"/>
      <c r="Z73" s="92"/>
      <c r="AA73" s="97"/>
    </row>
    <row r="74" spans="1:27" x14ac:dyDescent="0.3">
      <c r="A74" s="33"/>
      <c r="B74" s="33"/>
      <c r="C74" s="141"/>
      <c r="D74" s="141"/>
      <c r="E74" s="141"/>
      <c r="F74" s="30"/>
      <c r="G74" s="31"/>
      <c r="H74" s="88"/>
      <c r="I74" s="88"/>
      <c r="J74" s="89"/>
      <c r="K74" s="88"/>
      <c r="L74" s="92"/>
      <c r="M74" s="88"/>
      <c r="N74" s="88"/>
      <c r="O74" s="88"/>
      <c r="P74" s="92"/>
      <c r="Q74" s="97"/>
      <c r="R74" s="88"/>
      <c r="S74" s="88"/>
      <c r="T74" s="88"/>
      <c r="U74" s="92"/>
      <c r="V74" s="97"/>
      <c r="W74" s="88"/>
      <c r="X74" s="88"/>
      <c r="Y74" s="91"/>
      <c r="Z74" s="92"/>
      <c r="AA74" s="97"/>
    </row>
    <row r="75" spans="1:27" x14ac:dyDescent="0.3">
      <c r="A75" s="33"/>
      <c r="B75" s="33"/>
      <c r="C75" s="141"/>
      <c r="D75" s="141"/>
      <c r="E75" s="141"/>
      <c r="F75" s="30"/>
      <c r="G75" s="31"/>
      <c r="H75" s="88"/>
      <c r="I75" s="88"/>
      <c r="J75" s="89"/>
      <c r="K75" s="88"/>
      <c r="L75" s="92"/>
      <c r="M75" s="88"/>
      <c r="N75" s="88"/>
      <c r="O75" s="88"/>
      <c r="P75" s="92"/>
      <c r="Q75" s="97"/>
      <c r="R75" s="88"/>
      <c r="S75" s="88"/>
      <c r="T75" s="88"/>
      <c r="U75" s="92"/>
      <c r="V75" s="97"/>
      <c r="W75" s="88"/>
      <c r="X75" s="88"/>
      <c r="Y75" s="91"/>
      <c r="Z75" s="92"/>
      <c r="AA75" s="97"/>
    </row>
    <row r="76" spans="1:27" x14ac:dyDescent="0.3">
      <c r="A76" s="33"/>
      <c r="B76" s="33"/>
      <c r="C76" s="141"/>
      <c r="D76" s="141"/>
      <c r="E76" s="141"/>
      <c r="F76" s="30"/>
      <c r="G76" s="31"/>
      <c r="H76" s="88"/>
      <c r="I76" s="88"/>
      <c r="J76" s="89"/>
      <c r="K76" s="88"/>
      <c r="L76" s="92"/>
      <c r="M76" s="88"/>
      <c r="N76" s="88"/>
      <c r="O76" s="88"/>
      <c r="P76" s="92"/>
      <c r="Q76" s="97"/>
      <c r="R76" s="88"/>
      <c r="S76" s="88"/>
      <c r="T76" s="88"/>
      <c r="U76" s="92"/>
      <c r="V76" s="97"/>
      <c r="W76" s="88"/>
      <c r="X76" s="88"/>
      <c r="Y76" s="91"/>
      <c r="Z76" s="92"/>
      <c r="AA76" s="97"/>
    </row>
  </sheetData>
  <sortState xmlns:xlrd2="http://schemas.microsoft.com/office/spreadsheetml/2017/richdata2" ref="A4:O16">
    <sortCondition ref="O4:O16"/>
  </sortState>
  <mergeCells count="5">
    <mergeCell ref="A2:E2"/>
    <mergeCell ref="F2:G2"/>
    <mergeCell ref="H2:I2"/>
    <mergeCell ref="J2:K2"/>
    <mergeCell ref="M2:O2"/>
  </mergeCells>
  <conditionalFormatting sqref="L18">
    <cfRule type="duplicateValues" dxfId="27" priority="3"/>
  </conditionalFormatting>
  <conditionalFormatting sqref="M4:M17">
    <cfRule type="duplicateValues" dxfId="26" priority="80"/>
  </conditionalFormatting>
  <conditionalFormatting sqref="O4:O17">
    <cfRule type="cellIs" dxfId="25" priority="2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8925-8CF4-49AB-B7AD-9D0615BD0169}">
  <sheetPr>
    <pageSetUpPr fitToPage="1"/>
  </sheetPr>
  <dimension ref="A1:AA90"/>
  <sheetViews>
    <sheetView topLeftCell="A2" zoomScaleNormal="100" workbookViewId="0">
      <selection activeCell="U14" sqref="U14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19.33203125" style="139" bestFit="1" customWidth="1"/>
    <col min="4" max="4" width="19.5546875" style="139" customWidth="1"/>
    <col min="5" max="5" width="19.3320312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427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29">
        <v>202</v>
      </c>
      <c r="B4" t="str">
        <f>VLOOKUP($A4,'Diplomabestand individueel'!$A:$AC,B$1,FALSE)</f>
        <v>W1-B2</v>
      </c>
      <c r="C4" s="150" t="str">
        <f>VLOOKUP($A4,'Diplomabestand individueel'!$A:$AC,C$1,FALSE)</f>
        <v>Esmee Meeues</v>
      </c>
      <c r="D4" s="139" t="str">
        <f>VLOOKUP($A4,'Diplomabestand individueel'!$A:$AC,D$1,FALSE)</f>
        <v>Junior E</v>
      </c>
      <c r="E4" s="139" t="str">
        <f>VLOOKUP($A4,'Diplomabestand individueel'!$A:$AC,E$1,FALSE)</f>
        <v>Swift</v>
      </c>
      <c r="F4" s="15">
        <f>VLOOKUP($A4,'Alle namen en totalen'!B:M,11,FALSE)</f>
        <v>45.05</v>
      </c>
      <c r="G4" s="105">
        <f t="shared" ref="G4:G15" si="0">RANK(F4,F$4:F$31)</f>
        <v>1</v>
      </c>
      <c r="H4" s="82">
        <f>VLOOKUP($A4,'Alle namen en totalen'!B:M,9,FALSE)</f>
        <v>44.5</v>
      </c>
      <c r="I4" s="105">
        <f t="shared" ref="I4:I15" si="1">RANK(H4,H$4:H$31)</f>
        <v>2</v>
      </c>
      <c r="J4" s="83">
        <f>VLOOKUP($A4,'Alle namen en totalen'!B:M,7,FALSE)</f>
        <v>45.4</v>
      </c>
      <c r="K4" s="105">
        <f t="shared" ref="K4:K15" si="2">RANK(J4,J$4:J$31)</f>
        <v>1</v>
      </c>
      <c r="L4" s="82"/>
      <c r="M4" s="142">
        <f t="shared" ref="M4:M15" si="3">F4+H4+J4</f>
        <v>134.94999999999999</v>
      </c>
      <c r="N4" s="142"/>
      <c r="O4" s="136">
        <f t="shared" ref="O4:O15" si="4">RANK(M4,M$4:M$31)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29">
        <v>201</v>
      </c>
      <c r="B5" t="str">
        <f>VLOOKUP($A5,'Diplomabestand individueel'!$A:$AC,B$1,FALSE)</f>
        <v>W1-B2</v>
      </c>
      <c r="C5" s="139" t="str">
        <f>VLOOKUP($A5,'Diplomabestand individueel'!$A:$AC,C$1,FALSE)</f>
        <v>Bridget de Boer</v>
      </c>
      <c r="D5" s="139" t="str">
        <f>VLOOKUP($A5,'Diplomabestand individueel'!$A:$AC,D$1,FALSE)</f>
        <v>Junior E</v>
      </c>
      <c r="E5" s="139" t="str">
        <f>VLOOKUP($A5,'Diplomabestand individueel'!$A:$AC,E$1,FALSE)</f>
        <v>Swift</v>
      </c>
      <c r="F5" s="15">
        <f>VLOOKUP($A5,'Alle namen en totalen'!B:M,11,FALSE)</f>
        <v>43.35</v>
      </c>
      <c r="G5" s="105">
        <f t="shared" si="0"/>
        <v>5</v>
      </c>
      <c r="H5" s="82">
        <f>VLOOKUP($A5,'Alle namen en totalen'!B:M,9,FALSE)</f>
        <v>44.6</v>
      </c>
      <c r="I5" s="105">
        <f t="shared" si="1"/>
        <v>1</v>
      </c>
      <c r="J5" s="83">
        <f>VLOOKUP($A5,'Alle namen en totalen'!B:M,7,FALSE)</f>
        <v>42.95</v>
      </c>
      <c r="K5" s="105">
        <f t="shared" si="2"/>
        <v>4</v>
      </c>
      <c r="L5" s="82"/>
      <c r="M5" s="142">
        <f t="shared" si="3"/>
        <v>130.9</v>
      </c>
      <c r="N5" s="142"/>
      <c r="O5" s="136">
        <f t="shared" si="4"/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29">
        <v>200</v>
      </c>
      <c r="B6" t="str">
        <f>VLOOKUP($A6,'Diplomabestand individueel'!$A:$AC,B$1,FALSE)</f>
        <v>W1-B2</v>
      </c>
      <c r="C6" s="139" t="str">
        <f>VLOOKUP($A6,'Diplomabestand individueel'!$A:$AC,C$1,FALSE)</f>
        <v>Joy Krijnen</v>
      </c>
      <c r="D6" s="139" t="str">
        <f>VLOOKUP($A6,'Diplomabestand individueel'!$A:$AC,D$1,FALSE)</f>
        <v>Junior E</v>
      </c>
      <c r="E6" s="139" t="str">
        <f>VLOOKUP($A6,'Diplomabestand individueel'!$A:$AC,E$1,FALSE)</f>
        <v>LH</v>
      </c>
      <c r="F6" s="15">
        <f>VLOOKUP($A6,'Alle namen en totalen'!B:M,11,FALSE)</f>
        <v>43.3</v>
      </c>
      <c r="G6" s="105">
        <f t="shared" si="0"/>
        <v>6</v>
      </c>
      <c r="H6" s="82">
        <f>VLOOKUP($A6,'Alle namen en totalen'!B:M,9,FALSE)</f>
        <v>44.3</v>
      </c>
      <c r="I6" s="105">
        <f t="shared" si="1"/>
        <v>3</v>
      </c>
      <c r="J6" s="83">
        <f>VLOOKUP($A6,'Alle namen en totalen'!B:M,7,FALSE)</f>
        <v>43</v>
      </c>
      <c r="K6" s="105">
        <f t="shared" si="2"/>
        <v>3</v>
      </c>
      <c r="L6" s="82"/>
      <c r="M6" s="142">
        <f t="shared" si="3"/>
        <v>130.6</v>
      </c>
      <c r="N6" s="142"/>
      <c r="O6" s="136">
        <f t="shared" si="4"/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29">
        <v>210</v>
      </c>
      <c r="B7" t="str">
        <f>VLOOKUP($A7,'Diplomabestand individueel'!$A:$AC,B$1,FALSE)</f>
        <v>W1-B2</v>
      </c>
      <c r="C7" s="139" t="str">
        <f>VLOOKUP($A7,'Diplomabestand individueel'!$A:$AC,C$1,FALSE)</f>
        <v>Lily van Laar</v>
      </c>
      <c r="D7" s="139" t="str">
        <f>VLOOKUP($A7,'Diplomabestand individueel'!$A:$AC,D$1,FALSE)</f>
        <v>Junior E</v>
      </c>
      <c r="E7" s="139" t="str">
        <f>VLOOKUP($A7,'Diplomabestand individueel'!$A:$AC,E$1,FALSE)</f>
        <v>Turncentrum Waterland</v>
      </c>
      <c r="F7" s="15">
        <f>VLOOKUP($A7,'Alle namen en totalen'!B:M,11,FALSE)</f>
        <v>43.85</v>
      </c>
      <c r="G7" s="105">
        <f t="shared" si="0"/>
        <v>2</v>
      </c>
      <c r="H7" s="82">
        <f>VLOOKUP($A7,'Alle namen en totalen'!B:M,9,FALSE)</f>
        <v>41.85</v>
      </c>
      <c r="I7" s="105">
        <f t="shared" si="1"/>
        <v>6</v>
      </c>
      <c r="J7" s="83">
        <f>VLOOKUP($A7,'Alle namen en totalen'!B:M,7,FALSE)</f>
        <v>42.8</v>
      </c>
      <c r="K7" s="105">
        <f t="shared" si="2"/>
        <v>5</v>
      </c>
      <c r="L7" s="82"/>
      <c r="M7" s="142">
        <f t="shared" si="3"/>
        <v>128.5</v>
      </c>
      <c r="N7" s="142"/>
      <c r="O7" s="136">
        <f t="shared" si="4"/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29">
        <v>204</v>
      </c>
      <c r="B8" t="str">
        <f>VLOOKUP($A8,'Diplomabestand individueel'!$A:$AC,B$1,FALSE)</f>
        <v>W1-B2</v>
      </c>
      <c r="C8" s="139" t="str">
        <f>VLOOKUP($A8,'Diplomabestand individueel'!$A:$AC,C$1,FALSE)</f>
        <v>Zoë Tol</v>
      </c>
      <c r="D8" s="139" t="str">
        <f>VLOOKUP($A8,'Diplomabestand individueel'!$A:$AC,D$1,FALSE)</f>
        <v>Junior E</v>
      </c>
      <c r="E8" s="139" t="str">
        <f>VLOOKUP($A8,'Diplomabestand individueel'!$A:$AC,E$1,FALSE)</f>
        <v>Sint Mauritius</v>
      </c>
      <c r="F8" s="15">
        <f>VLOOKUP($A8,'Alle namen en totalen'!B:M,11,FALSE)</f>
        <v>41.6</v>
      </c>
      <c r="G8" s="105">
        <f t="shared" si="0"/>
        <v>7</v>
      </c>
      <c r="H8" s="82">
        <f>VLOOKUP($A8,'Alle namen en totalen'!B:M,9,FALSE)</f>
        <v>42.7</v>
      </c>
      <c r="I8" s="105">
        <f t="shared" si="1"/>
        <v>5</v>
      </c>
      <c r="J8" s="83">
        <f>VLOOKUP($A8,'Alle namen en totalen'!B:M,7,FALSE)</f>
        <v>41.15</v>
      </c>
      <c r="K8" s="105">
        <f t="shared" si="2"/>
        <v>6</v>
      </c>
      <c r="L8" s="82"/>
      <c r="M8" s="142">
        <f t="shared" si="3"/>
        <v>125.45000000000002</v>
      </c>
      <c r="N8" s="142"/>
      <c r="O8" s="136">
        <f t="shared" si="4"/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29">
        <v>208</v>
      </c>
      <c r="B9" t="str">
        <f>VLOOKUP($A9,'Diplomabestand individueel'!$A:$AC,B$1,FALSE)</f>
        <v>W1-B2</v>
      </c>
      <c r="C9" s="139" t="str">
        <f>VLOOKUP($A9,'Diplomabestand individueel'!$A:$AC,C$1,FALSE)</f>
        <v>Sophie Bok</v>
      </c>
      <c r="D9" s="139" t="str">
        <f>VLOOKUP($A9,'Diplomabestand individueel'!$A:$AC,D$1,FALSE)</f>
        <v>Junior E</v>
      </c>
      <c r="E9" s="139" t="str">
        <f>VLOOKUP($A9,'Diplomabestand individueel'!$A:$AC,E$1,FALSE)</f>
        <v>Turncentrum Waterland</v>
      </c>
      <c r="F9" s="15">
        <f>VLOOKUP($A9,'Alle namen en totalen'!B:M,11,FALSE)</f>
        <v>38.4</v>
      </c>
      <c r="G9" s="105">
        <f t="shared" si="0"/>
        <v>11</v>
      </c>
      <c r="H9" s="82">
        <f>VLOOKUP($A9,'Alle namen en totalen'!B:M,9,FALSE)</f>
        <v>40.049999999999997</v>
      </c>
      <c r="I9" s="105">
        <f t="shared" si="1"/>
        <v>7</v>
      </c>
      <c r="J9" s="83">
        <f>VLOOKUP($A9,'Alle namen en totalen'!B:M,7,FALSE)</f>
        <v>39.75</v>
      </c>
      <c r="K9" s="105">
        <f t="shared" si="2"/>
        <v>7</v>
      </c>
      <c r="L9" s="82"/>
      <c r="M9" s="142">
        <f t="shared" si="3"/>
        <v>118.19999999999999</v>
      </c>
      <c r="N9" s="142"/>
      <c r="O9" s="136">
        <f t="shared" si="4"/>
        <v>6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 s="29">
        <v>209</v>
      </c>
      <c r="B10" t="str">
        <f>VLOOKUP($A10,'Diplomabestand individueel'!$A:$AC,B$1,FALSE)</f>
        <v>W1-B2</v>
      </c>
      <c r="C10" s="139" t="str">
        <f>VLOOKUP($A10,'Diplomabestand individueel'!$A:$AC,C$1,FALSE)</f>
        <v>Loïs Schulze</v>
      </c>
      <c r="D10" s="139" t="str">
        <f>VLOOKUP($A10,'Diplomabestand individueel'!$A:$AC,D$1,FALSE)</f>
        <v>Junior E</v>
      </c>
      <c r="E10" s="139" t="str">
        <f>VLOOKUP($A10,'Diplomabestand individueel'!$A:$AC,E$1,FALSE)</f>
        <v>Turncentrum Waterland</v>
      </c>
      <c r="F10" s="15">
        <f>VLOOKUP($A10,'Alle namen en totalen'!B:M,11,FALSE)</f>
        <v>38.450000000000003</v>
      </c>
      <c r="G10" s="105">
        <f t="shared" si="0"/>
        <v>10</v>
      </c>
      <c r="H10" s="82">
        <f>VLOOKUP($A10,'Alle namen en totalen'!B:M,9,FALSE)</f>
        <v>37.799999999999997</v>
      </c>
      <c r="I10" s="105">
        <f t="shared" si="1"/>
        <v>9</v>
      </c>
      <c r="J10" s="83">
        <f>VLOOKUP($A10,'Alle namen en totalen'!B:M,7,FALSE)</f>
        <v>38.35</v>
      </c>
      <c r="K10" s="105">
        <f t="shared" si="2"/>
        <v>8</v>
      </c>
      <c r="L10" s="82"/>
      <c r="M10" s="142">
        <f t="shared" si="3"/>
        <v>114.6</v>
      </c>
      <c r="N10" s="142"/>
      <c r="O10" s="136">
        <f t="shared" si="4"/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 s="29">
        <v>206</v>
      </c>
      <c r="B11" t="str">
        <f>VLOOKUP($A11,'Diplomabestand individueel'!$A:$AC,B$1,FALSE)</f>
        <v>W1-B2</v>
      </c>
      <c r="C11" s="139" t="str">
        <f>VLOOKUP($A11,'Diplomabestand individueel'!$A:$AC,C$1,FALSE)</f>
        <v>Juna Burghouts</v>
      </c>
      <c r="D11" s="139" t="str">
        <f>VLOOKUP($A11,'Diplomabestand individueel'!$A:$AC,D$1,FALSE)</f>
        <v>Junior E</v>
      </c>
      <c r="E11" s="139" t="str">
        <f>VLOOKUP($A11,'Diplomabestand individueel'!$A:$AC,E$1,FALSE)</f>
        <v>Sint Mauritius</v>
      </c>
      <c r="F11" s="15">
        <f>VLOOKUP($A11,'Alle namen en totalen'!B:M,11,FALSE)</f>
        <v>43.4</v>
      </c>
      <c r="G11" s="105">
        <f t="shared" si="0"/>
        <v>4</v>
      </c>
      <c r="H11" s="82">
        <f>VLOOKUP($A11,'Alle namen en totalen'!B:M,9,FALSE)</f>
        <v>44.2</v>
      </c>
      <c r="I11" s="105">
        <f t="shared" si="1"/>
        <v>4</v>
      </c>
      <c r="J11" s="83">
        <f>VLOOKUP($A11,'Alle namen en totalen'!B:M,7,FALSE)</f>
        <v>0</v>
      </c>
      <c r="K11" s="105">
        <f t="shared" si="2"/>
        <v>11</v>
      </c>
      <c r="L11" s="82"/>
      <c r="M11" s="142">
        <f t="shared" si="3"/>
        <v>87.6</v>
      </c>
      <c r="N11" s="142"/>
      <c r="O11" s="136">
        <f t="shared" si="4"/>
        <v>8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 s="29">
        <v>205</v>
      </c>
      <c r="B12" t="str">
        <f>VLOOKUP($A12,'Diplomabestand individueel'!$A:$AC,B$1,FALSE)</f>
        <v>W1-B2</v>
      </c>
      <c r="C12" s="139" t="str">
        <f>VLOOKUP($A12,'Diplomabestand individueel'!$A:$AC,C$1,FALSE)</f>
        <v>Noa Koning</v>
      </c>
      <c r="D12" s="139" t="str">
        <f>VLOOKUP($A12,'Diplomabestand individueel'!$A:$AC,D$1,FALSE)</f>
        <v>Junior E</v>
      </c>
      <c r="E12" s="139" t="str">
        <f>VLOOKUP($A12,'Diplomabestand individueel'!$A:$AC,E$1,FALSE)</f>
        <v>Sint Mauritius</v>
      </c>
      <c r="F12" s="15">
        <f>VLOOKUP($A12,'Alle namen en totalen'!B:M,11,FALSE)</f>
        <v>43.5</v>
      </c>
      <c r="G12" s="105">
        <f t="shared" si="0"/>
        <v>3</v>
      </c>
      <c r="H12" s="82">
        <f>VLOOKUP($A12,'Alle namen en totalen'!B:M,9,FALSE)</f>
        <v>0</v>
      </c>
      <c r="I12" s="105">
        <f t="shared" si="1"/>
        <v>12</v>
      </c>
      <c r="J12" s="83">
        <f>VLOOKUP($A12,'Alle namen en totalen'!B:M,7,FALSE)</f>
        <v>43.75</v>
      </c>
      <c r="K12" s="105">
        <f t="shared" si="2"/>
        <v>2</v>
      </c>
      <c r="L12" s="82"/>
      <c r="M12" s="142">
        <f t="shared" si="3"/>
        <v>87.25</v>
      </c>
      <c r="N12" s="142"/>
      <c r="O12" s="136">
        <f t="shared" si="4"/>
        <v>9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 s="29">
        <v>207</v>
      </c>
      <c r="B13" t="str">
        <f>VLOOKUP($A13,'Diplomabestand individueel'!$A:$AC,B$1,FALSE)</f>
        <v>W1-B2</v>
      </c>
      <c r="C13" s="139" t="str">
        <f>VLOOKUP($A13,'Diplomabestand individueel'!$A:$AC,C$1,FALSE)</f>
        <v>Kyara Kluft</v>
      </c>
      <c r="D13" s="139" t="str">
        <f>VLOOKUP($A13,'Diplomabestand individueel'!$A:$AC,D$1,FALSE)</f>
        <v>Junior E</v>
      </c>
      <c r="E13" s="139" t="str">
        <f>VLOOKUP($A13,'Diplomabestand individueel'!$A:$AC,E$1,FALSE)</f>
        <v>Sint Mauritius</v>
      </c>
      <c r="F13" s="15">
        <f>VLOOKUP($A13,'Alle namen en totalen'!B:M,11,FALSE)</f>
        <v>39.6</v>
      </c>
      <c r="G13" s="105">
        <f t="shared" si="0"/>
        <v>9</v>
      </c>
      <c r="H13" s="82">
        <f>VLOOKUP($A13,'Alle namen en totalen'!B:M,9,FALSE)</f>
        <v>8.25</v>
      </c>
      <c r="I13" s="105">
        <f t="shared" si="1"/>
        <v>11</v>
      </c>
      <c r="J13" s="83">
        <f>VLOOKUP($A13,'Alle namen en totalen'!B:M,7,FALSE)</f>
        <v>38.35</v>
      </c>
      <c r="K13" s="105">
        <f t="shared" si="2"/>
        <v>8</v>
      </c>
      <c r="L13" s="82"/>
      <c r="M13" s="142">
        <f t="shared" si="3"/>
        <v>86.2</v>
      </c>
      <c r="N13" s="142"/>
      <c r="O13" s="136">
        <f t="shared" si="4"/>
        <v>10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29">
        <v>211</v>
      </c>
      <c r="B14" t="str">
        <f>VLOOKUP($A14,'Diplomabestand individueel'!$A:$AC,B$1,FALSE)</f>
        <v>W1-B2</v>
      </c>
      <c r="C14" s="139" t="str">
        <f>VLOOKUP($A14,'Diplomabestand individueel'!$A:$AC,C$1,FALSE)</f>
        <v>Sarah Havermans</v>
      </c>
      <c r="D14" s="139" t="str">
        <f>VLOOKUP($A14,'Diplomabestand individueel'!$A:$AC,D$1,FALSE)</f>
        <v>Junior E</v>
      </c>
      <c r="E14" s="139" t="str">
        <f>VLOOKUP($A14,'Diplomabestand individueel'!$A:$AC,E$1,FALSE)</f>
        <v>Turncentrum Waterland</v>
      </c>
      <c r="F14" s="15">
        <f>VLOOKUP($A14,'Alle namen en totalen'!B:M,11,FALSE)</f>
        <v>40.35</v>
      </c>
      <c r="G14" s="105">
        <f t="shared" si="0"/>
        <v>8</v>
      </c>
      <c r="H14" s="82">
        <f>VLOOKUP($A14,'Alle namen en totalen'!B:M,9,FALSE)</f>
        <v>39.6</v>
      </c>
      <c r="I14" s="105">
        <f t="shared" si="1"/>
        <v>8</v>
      </c>
      <c r="J14" s="83">
        <f>VLOOKUP($A14,'Alle namen en totalen'!B:M,7,FALSE)</f>
        <v>0</v>
      </c>
      <c r="K14" s="105">
        <f t="shared" si="2"/>
        <v>11</v>
      </c>
      <c r="L14" s="82"/>
      <c r="M14" s="142">
        <f t="shared" si="3"/>
        <v>79.95</v>
      </c>
      <c r="N14" s="142"/>
      <c r="O14" s="136">
        <f t="shared" si="4"/>
        <v>11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29">
        <v>203</v>
      </c>
      <c r="B15" t="str">
        <f>VLOOKUP($A15,'Diplomabestand individueel'!$A:$AC,B$1,FALSE)</f>
        <v>W1-B2</v>
      </c>
      <c r="C15" s="139" t="str">
        <f>VLOOKUP($A15,'Diplomabestand individueel'!$A:$AC,C$1,FALSE)</f>
        <v>Nova de Boer</v>
      </c>
      <c r="D15" s="139" t="str">
        <f>VLOOKUP($A15,'Diplomabestand individueel'!$A:$AC,D$1,FALSE)</f>
        <v>Junior E</v>
      </c>
      <c r="E15" s="139" t="str">
        <f>VLOOKUP($A15,'Diplomabestand individueel'!$A:$AC,E$1,FALSE)</f>
        <v>Sint Mauritius</v>
      </c>
      <c r="F15" s="15">
        <f>VLOOKUP($A15,'Alle namen en totalen'!B:M,11,FALSE)</f>
        <v>0</v>
      </c>
      <c r="G15" s="105">
        <f t="shared" si="0"/>
        <v>12</v>
      </c>
      <c r="H15" s="82">
        <f>VLOOKUP($A15,'Alle namen en totalen'!B:M,9,FALSE)</f>
        <v>23.4</v>
      </c>
      <c r="I15" s="105">
        <f t="shared" si="1"/>
        <v>10</v>
      </c>
      <c r="J15" s="83">
        <f>VLOOKUP($A15,'Alle namen en totalen'!B:M,7,FALSE)</f>
        <v>26.95</v>
      </c>
      <c r="K15" s="105">
        <f t="shared" si="2"/>
        <v>10</v>
      </c>
      <c r="L15" s="82"/>
      <c r="M15" s="142">
        <f t="shared" si="3"/>
        <v>50.349999999999994</v>
      </c>
      <c r="N15" s="142"/>
      <c r="O15" s="136">
        <f t="shared" si="4"/>
        <v>12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B16"/>
      <c r="F16" s="15"/>
      <c r="G16" s="105"/>
      <c r="H16" s="82"/>
      <c r="I16" s="105"/>
      <c r="J16" s="83"/>
      <c r="K16" s="105"/>
      <c r="L16" s="82"/>
      <c r="M16" s="142"/>
      <c r="N16" s="142"/>
      <c r="O16" s="136"/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2:27" x14ac:dyDescent="0.3">
      <c r="B17"/>
      <c r="F17" s="15"/>
      <c r="G17" s="105"/>
      <c r="H17" s="82"/>
      <c r="I17" s="105"/>
      <c r="J17" s="83"/>
      <c r="K17" s="105"/>
      <c r="L17" s="82"/>
      <c r="M17" s="142"/>
      <c r="N17" s="142"/>
      <c r="O17" s="136"/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2:27" x14ac:dyDescent="0.3">
      <c r="B18"/>
      <c r="F18" s="15"/>
      <c r="G18" s="105"/>
      <c r="H18" s="82"/>
      <c r="I18" s="105"/>
      <c r="J18" s="83"/>
      <c r="K18" s="105"/>
      <c r="L18" s="82"/>
      <c r="M18" s="142"/>
      <c r="N18" s="142"/>
      <c r="O18" s="136"/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2:27" x14ac:dyDescent="0.3">
      <c r="B19"/>
      <c r="F19" s="15"/>
      <c r="G19" s="105"/>
      <c r="H19" s="82"/>
      <c r="I19" s="105"/>
      <c r="J19" s="83"/>
      <c r="K19" s="105"/>
      <c r="L19" s="82"/>
      <c r="M19" s="142"/>
      <c r="N19" s="142"/>
      <c r="O19" s="136"/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2:27" x14ac:dyDescent="0.3">
      <c r="B20"/>
      <c r="F20" s="15"/>
      <c r="G20" s="105"/>
      <c r="H20" s="82"/>
      <c r="I20" s="105"/>
      <c r="J20" s="83"/>
      <c r="K20" s="105"/>
      <c r="L20" s="82"/>
      <c r="M20" s="142"/>
      <c r="N20" s="142"/>
      <c r="O20" s="136"/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2:27" x14ac:dyDescent="0.3">
      <c r="B21"/>
      <c r="F21" s="15"/>
      <c r="G21" s="105"/>
      <c r="H21" s="82"/>
      <c r="I21" s="105"/>
      <c r="J21" s="83"/>
      <c r="K21" s="105"/>
      <c r="L21" s="82"/>
      <c r="M21" s="142"/>
      <c r="N21" s="142"/>
      <c r="O21" s="136"/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2:27" x14ac:dyDescent="0.3">
      <c r="B22"/>
      <c r="F22" s="15"/>
      <c r="G22" s="105"/>
      <c r="H22" s="82"/>
      <c r="I22" s="105"/>
      <c r="J22" s="83"/>
      <c r="K22" s="105"/>
      <c r="L22" s="82"/>
      <c r="M22" s="142"/>
      <c r="N22" s="142"/>
      <c r="O22" s="136"/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2:27" x14ac:dyDescent="0.3">
      <c r="B23"/>
      <c r="F23" s="15"/>
      <c r="G23" s="105"/>
      <c r="H23" s="82"/>
      <c r="I23" s="105"/>
      <c r="J23" s="83"/>
      <c r="K23" s="105"/>
      <c r="L23" s="82"/>
      <c r="M23" s="142"/>
      <c r="N23" s="142"/>
      <c r="O23" s="136"/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2:27" x14ac:dyDescent="0.3">
      <c r="B24"/>
      <c r="F24" s="15"/>
      <c r="G24" s="105"/>
      <c r="H24" s="82"/>
      <c r="I24" s="105"/>
      <c r="J24" s="83"/>
      <c r="K24" s="105"/>
      <c r="L24" s="82"/>
      <c r="M24" s="142"/>
      <c r="N24" s="142"/>
      <c r="O24" s="136"/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29"/>
    </row>
    <row r="25" spans="2:27" x14ac:dyDescent="0.3">
      <c r="B25"/>
      <c r="F25" s="15"/>
      <c r="G25" s="105"/>
      <c r="H25" s="82"/>
      <c r="I25" s="105"/>
      <c r="J25" s="83"/>
      <c r="K25" s="105"/>
      <c r="L25" s="82"/>
      <c r="M25" s="142"/>
      <c r="N25" s="142"/>
      <c r="O25" s="136"/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29"/>
    </row>
    <row r="26" spans="2:27" x14ac:dyDescent="0.3">
      <c r="B26"/>
      <c r="F26" s="15"/>
      <c r="G26" s="105"/>
      <c r="H26" s="82"/>
      <c r="I26" s="105"/>
      <c r="J26" s="83"/>
      <c r="K26" s="105"/>
      <c r="L26" s="82"/>
      <c r="M26" s="142"/>
      <c r="N26" s="142"/>
      <c r="O26" s="136"/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29"/>
    </row>
    <row r="27" spans="2:27" x14ac:dyDescent="0.3">
      <c r="B27"/>
      <c r="F27" s="15"/>
      <c r="G27" s="105"/>
      <c r="H27" s="82"/>
      <c r="I27" s="105"/>
      <c r="J27" s="83"/>
      <c r="K27" s="105"/>
      <c r="L27" s="82"/>
      <c r="M27" s="142"/>
      <c r="N27" s="142"/>
      <c r="O27" s="136"/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29"/>
    </row>
    <row r="28" spans="2:27" x14ac:dyDescent="0.3">
      <c r="B28"/>
      <c r="F28" s="15"/>
      <c r="G28" s="105"/>
      <c r="H28" s="82"/>
      <c r="I28" s="105"/>
      <c r="J28" s="83"/>
      <c r="K28" s="105"/>
      <c r="L28" s="82"/>
      <c r="M28" s="142"/>
      <c r="N28" s="142"/>
      <c r="O28" s="136"/>
      <c r="P28" s="86"/>
      <c r="Q28" s="96"/>
      <c r="R28" s="84"/>
      <c r="S28" s="84"/>
      <c r="T28" s="84"/>
      <c r="U28" s="86"/>
      <c r="V28" s="96"/>
      <c r="W28" s="84"/>
      <c r="X28" s="84"/>
      <c r="Y28" s="87"/>
      <c r="Z28" s="86"/>
      <c r="AA28" s="29"/>
    </row>
    <row r="29" spans="2:27" x14ac:dyDescent="0.3">
      <c r="B29"/>
      <c r="F29" s="15"/>
      <c r="G29" s="105"/>
      <c r="H29" s="82"/>
      <c r="I29" s="105"/>
      <c r="J29" s="83"/>
      <c r="K29" s="105"/>
      <c r="L29" s="82"/>
      <c r="M29" s="142"/>
      <c r="N29" s="142"/>
      <c r="O29" s="136"/>
      <c r="P29" s="86"/>
      <c r="Q29" s="96"/>
      <c r="R29" s="84"/>
      <c r="S29" s="84"/>
      <c r="T29" s="84"/>
      <c r="U29" s="86"/>
      <c r="V29" s="96"/>
      <c r="W29" s="84"/>
      <c r="X29" s="84"/>
      <c r="Y29" s="87"/>
      <c r="Z29" s="86"/>
      <c r="AA29" s="29"/>
    </row>
    <row r="30" spans="2:27" x14ac:dyDescent="0.3">
      <c r="B30"/>
      <c r="F30" s="15"/>
      <c r="G30" s="105"/>
      <c r="H30" s="82"/>
      <c r="I30" s="105"/>
      <c r="J30" s="83"/>
      <c r="K30" s="105"/>
      <c r="L30" s="82"/>
      <c r="M30" s="142"/>
      <c r="N30" s="142"/>
      <c r="O30" s="136"/>
      <c r="P30" s="86"/>
      <c r="Q30" s="96"/>
      <c r="R30" s="84"/>
      <c r="S30" s="84"/>
      <c r="T30" s="84"/>
      <c r="U30" s="86"/>
      <c r="V30" s="96"/>
      <c r="W30" s="84"/>
      <c r="X30" s="84"/>
      <c r="Y30" s="87"/>
      <c r="Z30" s="86"/>
      <c r="AA30" s="29"/>
    </row>
    <row r="31" spans="2:27" x14ac:dyDescent="0.3">
      <c r="B31"/>
      <c r="F31" s="15"/>
      <c r="G31" s="105"/>
      <c r="H31" s="82"/>
      <c r="I31" s="105"/>
      <c r="J31" s="83"/>
      <c r="K31" s="105"/>
      <c r="L31" s="82"/>
      <c r="M31" s="142"/>
      <c r="N31" s="142"/>
      <c r="O31" s="136"/>
      <c r="P31" s="86"/>
      <c r="Q31" s="96"/>
      <c r="R31" s="84"/>
      <c r="S31" s="84"/>
      <c r="T31" s="84"/>
      <c r="U31" s="86"/>
      <c r="V31" s="96"/>
      <c r="W31" s="84"/>
      <c r="X31" s="84"/>
      <c r="Y31" s="87"/>
      <c r="Z31" s="86"/>
      <c r="AA31" s="33"/>
    </row>
    <row r="32" spans="2:27" x14ac:dyDescent="0.3">
      <c r="F32" s="42"/>
      <c r="G32" s="39"/>
      <c r="H32" s="84"/>
      <c r="I32" s="84"/>
      <c r="J32" s="85"/>
      <c r="K32" s="84"/>
      <c r="L32" s="86"/>
      <c r="M32" s="84"/>
      <c r="N32" s="84"/>
      <c r="O32" s="84"/>
      <c r="P32" s="86"/>
      <c r="Q32" s="96"/>
      <c r="R32" s="84"/>
      <c r="S32" s="84"/>
      <c r="T32" s="84"/>
      <c r="U32" s="86"/>
      <c r="V32" s="96"/>
      <c r="W32" s="84"/>
      <c r="X32" s="84"/>
      <c r="Y32" s="87"/>
      <c r="Z32" s="86"/>
      <c r="AA32" s="33"/>
    </row>
    <row r="33" spans="1:27" x14ac:dyDescent="0.3">
      <c r="F33" s="42"/>
      <c r="G33" s="39"/>
      <c r="H33" s="84"/>
      <c r="I33" s="84"/>
      <c r="J33" s="85"/>
      <c r="K33" s="84"/>
      <c r="L33" s="86"/>
      <c r="M33" s="84"/>
      <c r="N33" s="84"/>
      <c r="O33" s="84"/>
      <c r="P33" s="86"/>
      <c r="Q33" s="96"/>
      <c r="R33" s="84"/>
      <c r="S33" s="84"/>
      <c r="T33" s="84"/>
      <c r="U33" s="86"/>
      <c r="V33" s="96"/>
      <c r="W33" s="84"/>
      <c r="X33" s="84"/>
      <c r="Y33" s="87"/>
      <c r="Z33" s="86"/>
      <c r="AA33" s="33"/>
    </row>
    <row r="34" spans="1:27" x14ac:dyDescent="0.3">
      <c r="F34" s="42"/>
      <c r="G34" s="39"/>
      <c r="H34" s="84"/>
      <c r="I34" s="84"/>
      <c r="J34" s="85"/>
      <c r="K34" s="84"/>
      <c r="L34" s="86"/>
      <c r="M34" s="84"/>
      <c r="N34" s="84"/>
      <c r="O34" s="84"/>
      <c r="P34" s="86"/>
      <c r="Q34" s="96"/>
      <c r="R34" s="84"/>
      <c r="S34" s="84"/>
      <c r="T34" s="84"/>
      <c r="U34" s="86"/>
      <c r="V34" s="96"/>
      <c r="W34" s="84"/>
      <c r="X34" s="84"/>
      <c r="Y34" s="87"/>
      <c r="Z34" s="86"/>
      <c r="AA34" s="33"/>
    </row>
    <row r="35" spans="1:27" x14ac:dyDescent="0.3">
      <c r="A35" s="33"/>
      <c r="B35" s="33"/>
      <c r="C35" s="141"/>
      <c r="D35" s="141"/>
      <c r="E35" s="141"/>
      <c r="F35" s="34"/>
      <c r="G35" s="35"/>
      <c r="H35" s="88"/>
      <c r="I35" s="88"/>
      <c r="J35" s="89"/>
      <c r="K35" s="88"/>
      <c r="L35" s="90"/>
      <c r="M35" s="88"/>
      <c r="N35" s="88"/>
      <c r="O35" s="88"/>
      <c r="P35" s="90"/>
      <c r="Q35" s="33"/>
      <c r="R35" s="88"/>
      <c r="S35" s="88"/>
      <c r="T35" s="88"/>
      <c r="U35" s="90"/>
      <c r="V35" s="33"/>
      <c r="W35" s="88"/>
      <c r="X35" s="88"/>
      <c r="Y35" s="91"/>
      <c r="Z35" s="90"/>
      <c r="AA35" s="33"/>
    </row>
    <row r="36" spans="1:27" x14ac:dyDescent="0.3">
      <c r="A36" s="33"/>
      <c r="B36" s="33"/>
      <c r="C36" s="141"/>
      <c r="D36" s="141"/>
      <c r="E36" s="141"/>
      <c r="F36" s="34"/>
      <c r="G36" s="35"/>
      <c r="H36" s="88"/>
      <c r="I36" s="88"/>
      <c r="J36" s="89"/>
      <c r="K36" s="88"/>
      <c r="L36" s="90"/>
      <c r="M36" s="88"/>
      <c r="N36" s="88"/>
      <c r="O36" s="88"/>
      <c r="P36" s="90"/>
      <c r="Q36" s="33"/>
      <c r="R36" s="88"/>
      <c r="S36" s="88"/>
      <c r="T36" s="88"/>
      <c r="U36" s="90"/>
      <c r="V36" s="33"/>
      <c r="W36" s="88"/>
      <c r="X36" s="88"/>
      <c r="Y36" s="91"/>
      <c r="Z36" s="90"/>
      <c r="AA36" s="33"/>
    </row>
    <row r="37" spans="1:27" x14ac:dyDescent="0.3">
      <c r="A37" s="33"/>
      <c r="B37" s="33"/>
      <c r="C37" s="141"/>
      <c r="D37" s="141"/>
      <c r="E37" s="141"/>
      <c r="F37" s="34"/>
      <c r="G37" s="35"/>
      <c r="H37" s="88"/>
      <c r="I37" s="88"/>
      <c r="J37" s="89"/>
      <c r="K37" s="88"/>
      <c r="L37" s="90"/>
      <c r="M37" s="88"/>
      <c r="N37" s="88"/>
      <c r="O37" s="88"/>
      <c r="P37" s="90"/>
      <c r="Q37" s="33"/>
      <c r="R37" s="88"/>
      <c r="S37" s="88"/>
      <c r="T37" s="88"/>
      <c r="U37" s="90"/>
      <c r="V37" s="33"/>
      <c r="W37" s="88"/>
      <c r="X37" s="88"/>
      <c r="Y37" s="91"/>
      <c r="Z37" s="90"/>
      <c r="AA37" s="33"/>
    </row>
    <row r="38" spans="1:27" x14ac:dyDescent="0.3">
      <c r="A38" s="33"/>
      <c r="B38" s="33"/>
      <c r="C38" s="141"/>
      <c r="D38" s="141"/>
      <c r="E38" s="141"/>
      <c r="F38" s="34"/>
      <c r="G38" s="35"/>
      <c r="H38" s="88"/>
      <c r="I38" s="88"/>
      <c r="J38" s="89"/>
      <c r="K38" s="88"/>
      <c r="L38" s="90"/>
      <c r="M38" s="88"/>
      <c r="N38" s="88"/>
      <c r="O38" s="88"/>
      <c r="P38" s="90"/>
      <c r="Q38" s="33"/>
      <c r="R38" s="88"/>
      <c r="S38" s="88"/>
      <c r="T38" s="88"/>
      <c r="U38" s="90"/>
      <c r="V38" s="33"/>
      <c r="W38" s="88"/>
      <c r="X38" s="88"/>
      <c r="Y38" s="91"/>
      <c r="Z38" s="90"/>
      <c r="AA38" s="33"/>
    </row>
    <row r="39" spans="1:27" x14ac:dyDescent="0.3">
      <c r="A39" s="33"/>
      <c r="B39" s="33"/>
      <c r="C39" s="141"/>
      <c r="D39" s="141"/>
      <c r="E39" s="141"/>
      <c r="F39" s="34"/>
      <c r="G39" s="35"/>
      <c r="H39" s="88"/>
      <c r="I39" s="88"/>
      <c r="J39" s="89"/>
      <c r="K39" s="88"/>
      <c r="L39" s="90"/>
      <c r="M39" s="88"/>
      <c r="N39" s="88"/>
      <c r="O39" s="88"/>
      <c r="P39" s="90"/>
      <c r="Q39" s="33"/>
      <c r="R39" s="88"/>
      <c r="S39" s="88"/>
      <c r="T39" s="88"/>
      <c r="U39" s="90"/>
      <c r="V39" s="33"/>
      <c r="W39" s="88"/>
      <c r="X39" s="88"/>
      <c r="Y39" s="91"/>
      <c r="Z39" s="90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4"/>
      <c r="G69" s="35"/>
      <c r="H69" s="88"/>
      <c r="I69" s="88"/>
      <c r="J69" s="89"/>
      <c r="K69" s="88"/>
      <c r="L69" s="90"/>
      <c r="M69" s="88"/>
      <c r="N69" s="88"/>
      <c r="O69" s="88"/>
      <c r="P69" s="90"/>
      <c r="Q69" s="33"/>
      <c r="R69" s="88"/>
      <c r="S69" s="88"/>
      <c r="T69" s="88"/>
      <c r="U69" s="90"/>
      <c r="V69" s="33"/>
      <c r="W69" s="88"/>
      <c r="X69" s="88"/>
      <c r="Y69" s="91"/>
      <c r="Z69" s="90"/>
      <c r="AA69" s="33"/>
    </row>
    <row r="70" spans="1:27" x14ac:dyDescent="0.3">
      <c r="A70" s="33"/>
      <c r="B70" s="33"/>
      <c r="C70" s="141"/>
      <c r="D70" s="141"/>
      <c r="E70" s="141"/>
      <c r="F70" s="34"/>
      <c r="G70" s="35"/>
      <c r="H70" s="88"/>
      <c r="I70" s="88"/>
      <c r="J70" s="89"/>
      <c r="K70" s="88"/>
      <c r="L70" s="90"/>
      <c r="M70" s="88"/>
      <c r="N70" s="88"/>
      <c r="O70" s="88"/>
      <c r="P70" s="90"/>
      <c r="Q70" s="33"/>
      <c r="R70" s="88"/>
      <c r="S70" s="88"/>
      <c r="T70" s="88"/>
      <c r="U70" s="90"/>
      <c r="V70" s="33"/>
      <c r="W70" s="88"/>
      <c r="X70" s="88"/>
      <c r="Y70" s="91"/>
      <c r="Z70" s="90"/>
      <c r="AA70" s="33"/>
    </row>
    <row r="71" spans="1:27" x14ac:dyDescent="0.3">
      <c r="A71" s="33"/>
      <c r="B71" s="33"/>
      <c r="C71" s="141"/>
      <c r="D71" s="141"/>
      <c r="E71" s="141"/>
      <c r="F71" s="34"/>
      <c r="G71" s="35"/>
      <c r="H71" s="88"/>
      <c r="I71" s="88"/>
      <c r="J71" s="89"/>
      <c r="K71" s="88"/>
      <c r="L71" s="90"/>
      <c r="M71" s="88"/>
      <c r="N71" s="88"/>
      <c r="O71" s="88"/>
      <c r="P71" s="90"/>
      <c r="Q71" s="33"/>
      <c r="R71" s="88"/>
      <c r="S71" s="88"/>
      <c r="T71" s="88"/>
      <c r="U71" s="90"/>
      <c r="V71" s="33"/>
      <c r="W71" s="88"/>
      <c r="X71" s="88"/>
      <c r="Y71" s="91"/>
      <c r="Z71" s="90"/>
      <c r="AA71" s="33"/>
    </row>
    <row r="72" spans="1:27" x14ac:dyDescent="0.3">
      <c r="A72" s="33"/>
      <c r="B72" s="33"/>
      <c r="C72" s="141"/>
      <c r="D72" s="141"/>
      <c r="E72" s="141"/>
      <c r="F72" s="34"/>
      <c r="G72" s="35"/>
      <c r="H72" s="88"/>
      <c r="I72" s="88"/>
      <c r="J72" s="89"/>
      <c r="K72" s="88"/>
      <c r="L72" s="90"/>
      <c r="M72" s="88"/>
      <c r="N72" s="88"/>
      <c r="O72" s="88"/>
      <c r="P72" s="90"/>
      <c r="Q72" s="33"/>
      <c r="R72" s="88"/>
      <c r="S72" s="88"/>
      <c r="T72" s="88"/>
      <c r="U72" s="90"/>
      <c r="V72" s="33"/>
      <c r="W72" s="88"/>
      <c r="X72" s="88"/>
      <c r="Y72" s="91"/>
      <c r="Z72" s="90"/>
      <c r="AA72" s="33"/>
    </row>
    <row r="73" spans="1:27" x14ac:dyDescent="0.3">
      <c r="A73" s="33"/>
      <c r="B73" s="33"/>
      <c r="C73" s="141"/>
      <c r="D73" s="141"/>
      <c r="E73" s="141"/>
      <c r="F73" s="34"/>
      <c r="G73" s="35"/>
      <c r="H73" s="88"/>
      <c r="I73" s="88"/>
      <c r="J73" s="89"/>
      <c r="K73" s="88"/>
      <c r="L73" s="90"/>
      <c r="M73" s="88"/>
      <c r="N73" s="88"/>
      <c r="O73" s="88"/>
      <c r="P73" s="90"/>
      <c r="Q73" s="33"/>
      <c r="R73" s="88"/>
      <c r="S73" s="88"/>
      <c r="T73" s="88"/>
      <c r="U73" s="90"/>
      <c r="V73" s="33"/>
      <c r="W73" s="88"/>
      <c r="X73" s="88"/>
      <c r="Y73" s="91"/>
      <c r="Z73" s="90"/>
      <c r="AA73" s="33"/>
    </row>
    <row r="74" spans="1:27" x14ac:dyDescent="0.3">
      <c r="A74" s="33"/>
      <c r="B74" s="33"/>
      <c r="C74" s="141"/>
      <c r="D74" s="141"/>
      <c r="E74" s="141"/>
      <c r="F74" s="34"/>
      <c r="G74" s="35"/>
      <c r="H74" s="88"/>
      <c r="I74" s="88"/>
      <c r="J74" s="89"/>
      <c r="K74" s="88"/>
      <c r="L74" s="90"/>
      <c r="M74" s="88"/>
      <c r="N74" s="88"/>
      <c r="O74" s="88"/>
      <c r="P74" s="90"/>
      <c r="Q74" s="33"/>
      <c r="R74" s="88"/>
      <c r="S74" s="88"/>
      <c r="T74" s="88"/>
      <c r="U74" s="90"/>
      <c r="V74" s="33"/>
      <c r="W74" s="88"/>
      <c r="X74" s="88"/>
      <c r="Y74" s="91"/>
      <c r="Z74" s="90"/>
      <c r="AA74" s="33"/>
    </row>
    <row r="75" spans="1:27" x14ac:dyDescent="0.3">
      <c r="A75" s="33"/>
      <c r="B75" s="33"/>
      <c r="C75" s="141"/>
      <c r="D75" s="141"/>
      <c r="E75" s="141"/>
      <c r="F75" s="34"/>
      <c r="G75" s="35"/>
      <c r="H75" s="88"/>
      <c r="I75" s="88"/>
      <c r="J75" s="89"/>
      <c r="K75" s="88"/>
      <c r="L75" s="90"/>
      <c r="M75" s="88"/>
      <c r="N75" s="88"/>
      <c r="O75" s="88"/>
      <c r="P75" s="90"/>
      <c r="Q75" s="33"/>
      <c r="R75" s="88"/>
      <c r="S75" s="88"/>
      <c r="T75" s="88"/>
      <c r="U75" s="90"/>
      <c r="V75" s="33"/>
      <c r="W75" s="88"/>
      <c r="X75" s="88"/>
      <c r="Y75" s="91"/>
      <c r="Z75" s="90"/>
      <c r="AA75" s="33"/>
    </row>
    <row r="76" spans="1:27" x14ac:dyDescent="0.3">
      <c r="A76" s="33"/>
      <c r="B76" s="33"/>
      <c r="C76" s="141"/>
      <c r="D76" s="141"/>
      <c r="E76" s="141"/>
      <c r="F76" s="34"/>
      <c r="G76" s="35"/>
      <c r="H76" s="88"/>
      <c r="I76" s="88"/>
      <c r="J76" s="89"/>
      <c r="K76" s="88"/>
      <c r="L76" s="90"/>
      <c r="M76" s="88"/>
      <c r="N76" s="88"/>
      <c r="O76" s="88"/>
      <c r="P76" s="90"/>
      <c r="Q76" s="33"/>
      <c r="R76" s="88"/>
      <c r="S76" s="88"/>
      <c r="T76" s="88"/>
      <c r="U76" s="90"/>
      <c r="V76" s="33"/>
      <c r="W76" s="88"/>
      <c r="X76" s="88"/>
      <c r="Y76" s="91"/>
      <c r="Z76" s="90"/>
      <c r="AA76" s="33"/>
    </row>
    <row r="77" spans="1:27" x14ac:dyDescent="0.3">
      <c r="A77" s="33"/>
      <c r="B77" s="33"/>
      <c r="C77" s="141"/>
      <c r="D77" s="141"/>
      <c r="E77" s="141"/>
      <c r="F77" s="34"/>
      <c r="G77" s="35"/>
      <c r="H77" s="88"/>
      <c r="I77" s="88"/>
      <c r="J77" s="89"/>
      <c r="K77" s="88"/>
      <c r="L77" s="90"/>
      <c r="M77" s="88"/>
      <c r="N77" s="88"/>
      <c r="O77" s="88"/>
      <c r="P77" s="90"/>
      <c r="Q77" s="33"/>
      <c r="R77" s="88"/>
      <c r="S77" s="88"/>
      <c r="T77" s="88"/>
      <c r="U77" s="90"/>
      <c r="V77" s="33"/>
      <c r="W77" s="88"/>
      <c r="X77" s="88"/>
      <c r="Y77" s="91"/>
      <c r="Z77" s="90"/>
      <c r="AA77" s="33"/>
    </row>
    <row r="78" spans="1:27" x14ac:dyDescent="0.3">
      <c r="A78" s="33"/>
      <c r="B78" s="33"/>
      <c r="C78" s="141"/>
      <c r="D78" s="141"/>
      <c r="E78" s="141"/>
      <c r="F78" s="34"/>
      <c r="G78" s="35"/>
      <c r="H78" s="88"/>
      <c r="I78" s="88"/>
      <c r="J78" s="89"/>
      <c r="K78" s="88"/>
      <c r="L78" s="90"/>
      <c r="M78" s="88"/>
      <c r="N78" s="88"/>
      <c r="O78" s="88"/>
      <c r="P78" s="90"/>
      <c r="Q78" s="33"/>
      <c r="R78" s="88"/>
      <c r="S78" s="88"/>
      <c r="T78" s="88"/>
      <c r="U78" s="90"/>
      <c r="V78" s="33"/>
      <c r="W78" s="88"/>
      <c r="X78" s="88"/>
      <c r="Y78" s="91"/>
      <c r="Z78" s="90"/>
      <c r="AA78" s="33"/>
    </row>
    <row r="79" spans="1:27" x14ac:dyDescent="0.3">
      <c r="A79" s="33"/>
      <c r="B79" s="33"/>
      <c r="C79" s="141"/>
      <c r="D79" s="141"/>
      <c r="E79" s="141"/>
      <c r="F79" s="34"/>
      <c r="G79" s="35"/>
      <c r="H79" s="88"/>
      <c r="I79" s="88"/>
      <c r="J79" s="89"/>
      <c r="K79" s="88"/>
      <c r="L79" s="90"/>
      <c r="M79" s="88"/>
      <c r="N79" s="88"/>
      <c r="O79" s="88"/>
      <c r="P79" s="90"/>
      <c r="Q79" s="33"/>
      <c r="R79" s="88"/>
      <c r="S79" s="88"/>
      <c r="T79" s="88"/>
      <c r="U79" s="90"/>
      <c r="V79" s="33"/>
      <c r="W79" s="88"/>
      <c r="X79" s="88"/>
      <c r="Y79" s="91"/>
      <c r="Z79" s="90"/>
      <c r="AA79" s="33"/>
    </row>
    <row r="80" spans="1:27" x14ac:dyDescent="0.3">
      <c r="A80" s="33"/>
      <c r="B80" s="33"/>
      <c r="C80" s="141"/>
      <c r="D80" s="141"/>
      <c r="E80" s="141"/>
      <c r="F80" s="30"/>
      <c r="G80" s="31"/>
      <c r="H80" s="88"/>
      <c r="I80" s="88"/>
      <c r="J80" s="89"/>
      <c r="K80" s="88"/>
      <c r="L80" s="92"/>
      <c r="M80" s="88"/>
      <c r="N80" s="88"/>
      <c r="O80" s="88"/>
      <c r="P80" s="92"/>
      <c r="Q80" s="97"/>
      <c r="R80" s="88"/>
      <c r="S80" s="88"/>
      <c r="T80" s="88"/>
      <c r="U80" s="92"/>
      <c r="V80" s="97"/>
      <c r="W80" s="88"/>
      <c r="X80" s="88"/>
      <c r="Y80" s="91"/>
      <c r="Z80" s="92"/>
      <c r="AA80" s="97"/>
    </row>
    <row r="81" spans="1:27" x14ac:dyDescent="0.3">
      <c r="A81" s="33"/>
      <c r="B81" s="33"/>
      <c r="C81" s="141"/>
      <c r="D81" s="141"/>
      <c r="E81" s="141"/>
      <c r="F81" s="30"/>
      <c r="G81" s="31"/>
      <c r="H81" s="88"/>
      <c r="I81" s="88"/>
      <c r="J81" s="89"/>
      <c r="K81" s="88"/>
      <c r="L81" s="92"/>
      <c r="M81" s="88"/>
      <c r="N81" s="88"/>
      <c r="O81" s="88"/>
      <c r="P81" s="92"/>
      <c r="Q81" s="97"/>
      <c r="R81" s="88"/>
      <c r="S81" s="88"/>
      <c r="T81" s="88"/>
      <c r="U81" s="92"/>
      <c r="V81" s="97"/>
      <c r="W81" s="88"/>
      <c r="X81" s="88"/>
      <c r="Y81" s="91"/>
      <c r="Z81" s="92"/>
      <c r="AA81" s="97"/>
    </row>
    <row r="82" spans="1:27" x14ac:dyDescent="0.3">
      <c r="A82" s="33"/>
      <c r="B82" s="33"/>
      <c r="C82" s="141"/>
      <c r="D82" s="141"/>
      <c r="E82" s="141"/>
      <c r="F82" s="30"/>
      <c r="G82" s="31"/>
      <c r="H82" s="88"/>
      <c r="I82" s="88"/>
      <c r="J82" s="89"/>
      <c r="K82" s="88"/>
      <c r="L82" s="92"/>
      <c r="M82" s="88"/>
      <c r="N82" s="88"/>
      <c r="O82" s="88"/>
      <c r="P82" s="92"/>
      <c r="Q82" s="97"/>
      <c r="R82" s="88"/>
      <c r="S82" s="88"/>
      <c r="T82" s="88"/>
      <c r="U82" s="92"/>
      <c r="V82" s="97"/>
      <c r="W82" s="88"/>
      <c r="X82" s="88"/>
      <c r="Y82" s="91"/>
      <c r="Z82" s="92"/>
      <c r="AA82" s="97"/>
    </row>
    <row r="83" spans="1:27" x14ac:dyDescent="0.3">
      <c r="A83" s="33"/>
      <c r="B83" s="33"/>
      <c r="C83" s="141"/>
      <c r="D83" s="141"/>
      <c r="E83" s="141"/>
      <c r="F83" s="30"/>
      <c r="G83" s="31"/>
      <c r="H83" s="88"/>
      <c r="I83" s="88"/>
      <c r="J83" s="89"/>
      <c r="K83" s="88"/>
      <c r="L83" s="92"/>
      <c r="M83" s="88"/>
      <c r="N83" s="88"/>
      <c r="O83" s="88"/>
      <c r="P83" s="92"/>
      <c r="Q83" s="97"/>
      <c r="R83" s="88"/>
      <c r="S83" s="88"/>
      <c r="T83" s="88"/>
      <c r="U83" s="92"/>
      <c r="V83" s="97"/>
      <c r="W83" s="88"/>
      <c r="X83" s="88"/>
      <c r="Y83" s="91"/>
      <c r="Z83" s="92"/>
      <c r="AA83" s="97"/>
    </row>
    <row r="84" spans="1:27" x14ac:dyDescent="0.3">
      <c r="A84" s="33"/>
      <c r="B84" s="33"/>
      <c r="C84" s="141"/>
      <c r="D84" s="141"/>
      <c r="E84" s="141"/>
      <c r="F84" s="30"/>
      <c r="G84" s="31"/>
      <c r="H84" s="88"/>
      <c r="I84" s="88"/>
      <c r="J84" s="89"/>
      <c r="K84" s="88"/>
      <c r="L84" s="92"/>
      <c r="M84" s="88"/>
      <c r="N84" s="88"/>
      <c r="O84" s="88"/>
      <c r="P84" s="92"/>
      <c r="Q84" s="97"/>
      <c r="R84" s="88"/>
      <c r="S84" s="88"/>
      <c r="T84" s="88"/>
      <c r="U84" s="92"/>
      <c r="V84" s="97"/>
      <c r="W84" s="88"/>
      <c r="X84" s="88"/>
      <c r="Y84" s="91"/>
      <c r="Z84" s="92"/>
      <c r="AA84" s="97"/>
    </row>
    <row r="85" spans="1:27" x14ac:dyDescent="0.3">
      <c r="A85" s="33"/>
      <c r="B85" s="33"/>
      <c r="C85" s="141"/>
      <c r="D85" s="141"/>
      <c r="E85" s="141"/>
      <c r="F85" s="30"/>
      <c r="G85" s="31"/>
      <c r="H85" s="88"/>
      <c r="I85" s="88"/>
      <c r="J85" s="89"/>
      <c r="K85" s="88"/>
      <c r="L85" s="92"/>
      <c r="M85" s="88"/>
      <c r="N85" s="88"/>
      <c r="O85" s="88"/>
      <c r="P85" s="92"/>
      <c r="Q85" s="97"/>
      <c r="R85" s="88"/>
      <c r="S85" s="88"/>
      <c r="T85" s="88"/>
      <c r="U85" s="92"/>
      <c r="V85" s="97"/>
      <c r="W85" s="88"/>
      <c r="X85" s="88"/>
      <c r="Y85" s="91"/>
      <c r="Z85" s="92"/>
      <c r="AA85" s="97"/>
    </row>
    <row r="86" spans="1:27" x14ac:dyDescent="0.3">
      <c r="A86" s="33"/>
      <c r="B86" s="33"/>
      <c r="C86" s="141"/>
      <c r="D86" s="141"/>
      <c r="E86" s="141"/>
      <c r="F86" s="30"/>
      <c r="G86" s="31"/>
      <c r="H86" s="88"/>
      <c r="I86" s="88"/>
      <c r="J86" s="89"/>
      <c r="K86" s="88"/>
      <c r="L86" s="92"/>
      <c r="M86" s="88"/>
      <c r="N86" s="88"/>
      <c r="O86" s="88"/>
      <c r="P86" s="92"/>
      <c r="Q86" s="97"/>
      <c r="R86" s="88"/>
      <c r="S86" s="88"/>
      <c r="T86" s="88"/>
      <c r="U86" s="92"/>
      <c r="V86" s="97"/>
      <c r="W86" s="88"/>
      <c r="X86" s="88"/>
      <c r="Y86" s="91"/>
      <c r="Z86" s="92"/>
      <c r="AA86" s="97"/>
    </row>
    <row r="87" spans="1:27" x14ac:dyDescent="0.3">
      <c r="A87" s="33"/>
      <c r="B87" s="33"/>
      <c r="C87" s="141"/>
      <c r="D87" s="141"/>
      <c r="E87" s="141"/>
      <c r="F87" s="30"/>
      <c r="G87" s="31"/>
      <c r="H87" s="88"/>
      <c r="I87" s="88"/>
      <c r="J87" s="89"/>
      <c r="K87" s="88"/>
      <c r="L87" s="92"/>
      <c r="M87" s="88"/>
      <c r="N87" s="88"/>
      <c r="O87" s="88"/>
      <c r="P87" s="92"/>
      <c r="Q87" s="97"/>
      <c r="R87" s="88"/>
      <c r="S87" s="88"/>
      <c r="T87" s="88"/>
      <c r="U87" s="92"/>
      <c r="V87" s="97"/>
      <c r="W87" s="88"/>
      <c r="X87" s="88"/>
      <c r="Y87" s="91"/>
      <c r="Z87" s="92"/>
      <c r="AA87" s="97"/>
    </row>
    <row r="88" spans="1:27" x14ac:dyDescent="0.3">
      <c r="A88" s="33"/>
      <c r="B88" s="33"/>
      <c r="C88" s="141"/>
      <c r="D88" s="141"/>
      <c r="E88" s="141"/>
      <c r="F88" s="30"/>
      <c r="G88" s="31"/>
      <c r="H88" s="88"/>
      <c r="I88" s="88"/>
      <c r="J88" s="89"/>
      <c r="K88" s="88"/>
      <c r="L88" s="92"/>
      <c r="M88" s="88"/>
      <c r="N88" s="88"/>
      <c r="O88" s="88"/>
      <c r="P88" s="92"/>
      <c r="Q88" s="97"/>
      <c r="R88" s="88"/>
      <c r="S88" s="88"/>
      <c r="T88" s="88"/>
      <c r="U88" s="92"/>
      <c r="V88" s="97"/>
      <c r="W88" s="88"/>
      <c r="X88" s="88"/>
      <c r="Y88" s="91"/>
      <c r="Z88" s="92"/>
      <c r="AA88" s="97"/>
    </row>
    <row r="89" spans="1:27" x14ac:dyDescent="0.3">
      <c r="A89" s="33"/>
      <c r="B89" s="33"/>
      <c r="C89" s="141"/>
      <c r="D89" s="141"/>
      <c r="E89" s="141"/>
      <c r="F89" s="30"/>
      <c r="G89" s="31"/>
      <c r="H89" s="88"/>
      <c r="I89" s="88"/>
      <c r="J89" s="89"/>
      <c r="K89" s="88"/>
      <c r="L89" s="92"/>
      <c r="M89" s="88"/>
      <c r="N89" s="88"/>
      <c r="O89" s="88"/>
      <c r="P89" s="92"/>
      <c r="Q89" s="97"/>
      <c r="R89" s="88"/>
      <c r="S89" s="88"/>
      <c r="T89" s="88"/>
      <c r="U89" s="92"/>
      <c r="V89" s="97"/>
      <c r="W89" s="88"/>
      <c r="X89" s="88"/>
      <c r="Y89" s="91"/>
      <c r="Z89" s="92"/>
      <c r="AA89" s="97"/>
    </row>
    <row r="90" spans="1:27" x14ac:dyDescent="0.3">
      <c r="A90" s="33"/>
      <c r="B90" s="33"/>
      <c r="C90" s="141"/>
      <c r="D90" s="141"/>
      <c r="E90" s="141"/>
      <c r="F90" s="30"/>
      <c r="G90" s="31"/>
      <c r="H90" s="88"/>
      <c r="I90" s="88"/>
      <c r="J90" s="89"/>
      <c r="K90" s="88"/>
      <c r="L90" s="92"/>
      <c r="M90" s="88"/>
      <c r="N90" s="88"/>
      <c r="O90" s="88"/>
      <c r="P90" s="92"/>
      <c r="Q90" s="97"/>
      <c r="R90" s="88"/>
      <c r="S90" s="88"/>
      <c r="T90" s="88"/>
      <c r="U90" s="92"/>
      <c r="V90" s="97"/>
      <c r="W90" s="88"/>
      <c r="X90" s="88"/>
      <c r="Y90" s="91"/>
      <c r="Z90" s="92"/>
      <c r="AA90" s="97"/>
    </row>
  </sheetData>
  <sortState xmlns:xlrd2="http://schemas.microsoft.com/office/spreadsheetml/2017/richdata2" ref="A4:O15">
    <sortCondition ref="O4:O15"/>
  </sortState>
  <mergeCells count="5">
    <mergeCell ref="A2:E2"/>
    <mergeCell ref="F2:G2"/>
    <mergeCell ref="H2:I2"/>
    <mergeCell ref="J2:K2"/>
    <mergeCell ref="M2:O2"/>
  </mergeCells>
  <conditionalFormatting sqref="L32">
    <cfRule type="duplicateValues" dxfId="24" priority="3"/>
  </conditionalFormatting>
  <conditionalFormatting sqref="M4:M31">
    <cfRule type="duplicateValues" dxfId="23" priority="1"/>
  </conditionalFormatting>
  <conditionalFormatting sqref="O4:O31">
    <cfRule type="cellIs" dxfId="22" priority="2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D439-034A-4436-9542-4CA5141307BF}">
  <sheetPr>
    <tabColor rgb="FFFF0000"/>
  </sheetPr>
  <dimension ref="A1:AH301"/>
  <sheetViews>
    <sheetView topLeftCell="A4" workbookViewId="0">
      <selection activeCell="K18" sqref="K18"/>
    </sheetView>
  </sheetViews>
  <sheetFormatPr defaultColWidth="13.88671875" defaultRowHeight="14.4" x14ac:dyDescent="0.3"/>
  <cols>
    <col min="1" max="1" width="11.6640625" style="1" customWidth="1"/>
    <col min="2" max="2" width="7.109375" style="1" customWidth="1"/>
    <col min="3" max="3" width="5" style="1" customWidth="1"/>
    <col min="4" max="4" width="4.6640625" style="1" customWidth="1"/>
    <col min="5" max="5" width="5.44140625" style="1" customWidth="1"/>
    <col min="6" max="6" width="17.5546875" bestFit="1" customWidth="1"/>
    <col min="8" max="8" width="25.33203125" bestFit="1" customWidth="1"/>
    <col min="9" max="9" width="18.44140625" bestFit="1" customWidth="1"/>
    <col min="10" max="10" width="10.5546875" bestFit="1" customWidth="1"/>
    <col min="11" max="11" width="18" bestFit="1" customWidth="1"/>
    <col min="12" max="12" width="13.88671875" style="7"/>
    <col min="13" max="13" width="12.5546875" bestFit="1" customWidth="1"/>
    <col min="14" max="14" width="15.88671875" style="7" bestFit="1" customWidth="1"/>
    <col min="15" max="15" width="15.5546875" style="7" bestFit="1" customWidth="1"/>
    <col min="16" max="16" width="16" style="7" bestFit="1" customWidth="1"/>
    <col min="17" max="17" width="16" style="7" customWidth="1"/>
    <col min="18" max="18" width="20.109375" style="7" bestFit="1" customWidth="1"/>
    <col min="19" max="19" width="13.44140625" bestFit="1" customWidth="1"/>
    <col min="20" max="20" width="13.6640625" style="7" bestFit="1" customWidth="1"/>
    <col min="21" max="21" width="13.44140625" style="7" bestFit="1" customWidth="1"/>
    <col min="22" max="22" width="13.88671875" style="7"/>
    <col min="23" max="23" width="18" style="7" bestFit="1" customWidth="1"/>
    <col min="24" max="24" width="11.109375" bestFit="1" customWidth="1"/>
    <col min="25" max="25" width="13.44140625" style="7" bestFit="1" customWidth="1"/>
    <col min="26" max="26" width="13.109375" style="7" bestFit="1" customWidth="1"/>
    <col min="27" max="27" width="13.5546875" style="7" bestFit="1" customWidth="1"/>
    <col min="28" max="28" width="17.6640625" style="7" customWidth="1"/>
    <col min="29" max="29" width="10.88671875" customWidth="1"/>
    <col min="30" max="30" width="14.5546875" style="7" bestFit="1" customWidth="1"/>
    <col min="31" max="31" width="14.33203125" style="7" bestFit="1" customWidth="1"/>
    <col min="32" max="32" width="14.6640625" style="7" bestFit="1" customWidth="1"/>
    <col min="33" max="33" width="18.88671875" style="7" bestFit="1" customWidth="1"/>
    <col min="34" max="34" width="12" bestFit="1" customWidth="1"/>
  </cols>
  <sheetData>
    <row r="1" spans="1:34" hidden="1" x14ac:dyDescent="0.3"/>
    <row r="2" spans="1:34" hidden="1" x14ac:dyDescent="0.3">
      <c r="B2" s="2"/>
      <c r="F2" s="3"/>
      <c r="G2" s="3" t="s">
        <v>0</v>
      </c>
      <c r="H2" s="4">
        <v>0</v>
      </c>
      <c r="I2" s="5" t="s">
        <v>1</v>
      </c>
      <c r="J2" s="3" t="s">
        <v>2</v>
      </c>
      <c r="K2" s="5">
        <v>5</v>
      </c>
      <c r="L2" s="6" t="s">
        <v>1</v>
      </c>
    </row>
    <row r="3" spans="1:34" hidden="1" x14ac:dyDescent="0.3">
      <c r="B3" s="2"/>
    </row>
    <row r="4" spans="1:34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t="s">
        <v>8</v>
      </c>
      <c r="G4" s="8" t="s">
        <v>9</v>
      </c>
      <c r="H4" t="s">
        <v>10</v>
      </c>
      <c r="I4" t="s">
        <v>11</v>
      </c>
      <c r="J4" t="s">
        <v>12</v>
      </c>
      <c r="K4" t="s">
        <v>13</v>
      </c>
      <c r="L4" s="9" t="s">
        <v>14</v>
      </c>
      <c r="M4" s="10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10" t="s">
        <v>21</v>
      </c>
      <c r="T4" s="9" t="s">
        <v>22</v>
      </c>
      <c r="U4" s="9" t="s">
        <v>23</v>
      </c>
      <c r="V4" s="9" t="s">
        <v>24</v>
      </c>
      <c r="W4" s="9" t="s">
        <v>25</v>
      </c>
      <c r="X4" s="10" t="s">
        <v>26</v>
      </c>
      <c r="Y4" s="9" t="s">
        <v>27</v>
      </c>
      <c r="Z4" s="9" t="s">
        <v>28</v>
      </c>
      <c r="AA4" s="9" t="s">
        <v>29</v>
      </c>
      <c r="AB4" s="9" t="s">
        <v>30</v>
      </c>
      <c r="AC4" s="10" t="s">
        <v>31</v>
      </c>
      <c r="AD4" s="9" t="s">
        <v>32</v>
      </c>
      <c r="AE4" s="9" t="s">
        <v>33</v>
      </c>
      <c r="AF4" s="9" t="s">
        <v>34</v>
      </c>
      <c r="AG4" s="9" t="s">
        <v>35</v>
      </c>
      <c r="AH4" s="10" t="s">
        <v>36</v>
      </c>
    </row>
    <row r="5" spans="1:34" x14ac:dyDescent="0.3">
      <c r="A5" s="1">
        <f>'Input individueel'!I2</f>
        <v>1</v>
      </c>
      <c r="B5" s="1">
        <f>IF(A5=99,99,S5)</f>
        <v>1</v>
      </c>
      <c r="C5" s="1">
        <f>IF(A5=99,99,X5)</f>
        <v>4</v>
      </c>
      <c r="D5" s="1">
        <f>IF(A5=99,99,AC5)</f>
        <v>2</v>
      </c>
      <c r="E5" s="1">
        <f>IF(A5=99,99,'Input individueel'!AH2)</f>
        <v>2</v>
      </c>
      <c r="F5">
        <f>'Input individueel'!C2</f>
        <v>101</v>
      </c>
      <c r="G5" t="str">
        <f>_xlfn.IFNA(VLOOKUP(F5,'Alle namen en totalen'!B:F,5,FALSE)," ")</f>
        <v>W1-B2</v>
      </c>
      <c r="H5" t="str">
        <f>_xlfn.IFNA(VLOOKUP(F5,'Alle namen en totalen'!B:F,2,FALSE)," ")</f>
        <v>Sophia van 't Veer</v>
      </c>
      <c r="I5" t="str">
        <f>_xlfn.IFNA(VLOOKUP(F5,'Alle namen en totalen'!B:F,4,FALSE)," ")</f>
        <v>Senior D</v>
      </c>
      <c r="K5" t="str">
        <f>_xlfn.IFNA(VLOOKUP(F5,'Alle namen en totalen'!B:F,3,FALSE)," ")</f>
        <v>LH</v>
      </c>
      <c r="L5" s="7">
        <f>'Input individueel'!J2</f>
        <v>43.2</v>
      </c>
      <c r="M5">
        <f>'Input individueel'!I2</f>
        <v>1</v>
      </c>
      <c r="N5" s="7">
        <f>IF('Input individueel'!P2=0,'Input individueel'!K2,('Input individueel'!K2+'Input individueel'!P2)/2)</f>
        <v>2.4</v>
      </c>
      <c r="O5" s="7">
        <f>IF('Input individueel'!P2=0,'Input individueel'!L2,('Input individueel'!L2+'Input individueel'!Q2)/2)</f>
        <v>8.85</v>
      </c>
      <c r="P5" s="7">
        <f>IF('Input individueel'!P2=0,'Input individueel'!M2,('Input individueel'!M2+'Input individueel'!R2)/2)</f>
        <v>0</v>
      </c>
      <c r="Q5" s="7">
        <f>IF('Input individueel'!P2=0,'Input individueel'!N2,('Input individueel'!N2+'Input individueel'!S2)/2)</f>
        <v>0</v>
      </c>
      <c r="R5" s="7">
        <f>'Input individueel'!U2</f>
        <v>11.25</v>
      </c>
      <c r="S5">
        <f>'Input individueel'!V2</f>
        <v>1</v>
      </c>
      <c r="T5" s="7">
        <f>'Input individueel'!W2</f>
        <v>2.7</v>
      </c>
      <c r="U5" s="7">
        <f>'Input individueel'!X2</f>
        <v>6.6</v>
      </c>
      <c r="V5" s="7">
        <f>'Input individueel'!Y2</f>
        <v>0</v>
      </c>
      <c r="W5" s="7">
        <f>'Input individueel'!AA2</f>
        <v>9.3000000000000007</v>
      </c>
      <c r="X5">
        <f>'Input individueel'!AB2</f>
        <v>4</v>
      </c>
      <c r="Y5" s="7">
        <f>'Input individueel'!AC2</f>
        <v>3.1</v>
      </c>
      <c r="Z5" s="7">
        <f>'Input individueel'!AD2</f>
        <v>8.1</v>
      </c>
      <c r="AA5" s="7">
        <f>'Input individueel'!AE2</f>
        <v>0</v>
      </c>
      <c r="AB5" s="7">
        <f>'Input individueel'!AG2</f>
        <v>11.2</v>
      </c>
      <c r="AC5">
        <f>'Input individueel'!AH2</f>
        <v>2</v>
      </c>
      <c r="AD5" s="7">
        <f>'Input individueel'!AI2</f>
        <v>3.2</v>
      </c>
      <c r="AE5" s="7">
        <f>'Input individueel'!AJ2</f>
        <v>8.25</v>
      </c>
      <c r="AF5" s="7">
        <f>'Input individueel'!AK2</f>
        <v>0</v>
      </c>
      <c r="AG5" s="7">
        <f>'Input individueel'!AM2</f>
        <v>11.45</v>
      </c>
      <c r="AH5">
        <f>'Input individueel'!AN2</f>
        <v>4</v>
      </c>
    </row>
    <row r="6" spans="1:34" x14ac:dyDescent="0.3">
      <c r="A6" s="1">
        <f>'Input individueel'!I3</f>
        <v>2</v>
      </c>
      <c r="B6" s="1">
        <f t="shared" ref="B6:B69" si="0">IF(A6=99,99,S6)</f>
        <v>3</v>
      </c>
      <c r="C6" s="1">
        <f t="shared" ref="C6:C69" si="1">IF(A6=99,99,X6)</f>
        <v>1</v>
      </c>
      <c r="D6" s="1">
        <f t="shared" ref="D6:D69" si="2">IF(A6=99,99,AC6)</f>
        <v>4</v>
      </c>
      <c r="E6" s="1">
        <f>IF(A6=99,99,'Input individueel'!AH3)</f>
        <v>4</v>
      </c>
      <c r="F6">
        <f>'Input individueel'!C3</f>
        <v>100</v>
      </c>
      <c r="G6" t="str">
        <f>_xlfn.IFNA(VLOOKUP(F6,'Alle namen en totalen'!B:F,5,FALSE)," ")</f>
        <v>W1-B2</v>
      </c>
      <c r="H6" t="str">
        <f>_xlfn.IFNA(VLOOKUP(F6,'Alle namen en totalen'!B:F,2,FALSE)," ")</f>
        <v>Isa Conijn</v>
      </c>
      <c r="I6" t="str">
        <f>_xlfn.IFNA(VLOOKUP(F6,'Alle namen en totalen'!B:F,4,FALSE)," ")</f>
        <v>Senior D</v>
      </c>
      <c r="K6" t="str">
        <f>_xlfn.IFNA(VLOOKUP(F6,'Alle namen en totalen'!B:F,3,FALSE)," ")</f>
        <v>LH</v>
      </c>
      <c r="L6" s="7">
        <f>'Input individueel'!J3</f>
        <v>43</v>
      </c>
      <c r="M6">
        <f>'Input individueel'!I3</f>
        <v>2</v>
      </c>
      <c r="N6" s="7">
        <f>IF('Input individueel'!P3=0,'Input individueel'!K3,('Input individueel'!K3+'Input individueel'!P3)/2)</f>
        <v>2.4</v>
      </c>
      <c r="O6" s="7">
        <f>IF('Input individueel'!P3=0,'Input individueel'!L3,('Input individueel'!L3+'Input individueel'!Q3)/2)</f>
        <v>8.4</v>
      </c>
      <c r="P6" s="7">
        <f>IF('Input individueel'!P3=0,'Input individueel'!M3,('Input individueel'!M3+'Input individueel'!R3)/2)</f>
        <v>0</v>
      </c>
      <c r="Q6" s="7">
        <f>IF('Input individueel'!P3=0,'Input individueel'!N3,('Input individueel'!N3+'Input individueel'!S3)/2)</f>
        <v>0</v>
      </c>
      <c r="R6" s="7">
        <f>'Input individueel'!U3</f>
        <v>10.8</v>
      </c>
      <c r="S6">
        <f>'Input individueel'!V3</f>
        <v>3</v>
      </c>
      <c r="T6" s="7">
        <f>'Input individueel'!W3</f>
        <v>2.6</v>
      </c>
      <c r="U6" s="7">
        <f>'Input individueel'!X3</f>
        <v>7.7</v>
      </c>
      <c r="V6" s="7">
        <f>'Input individueel'!Y3</f>
        <v>0</v>
      </c>
      <c r="W6" s="7">
        <f>'Input individueel'!AA3</f>
        <v>10.3</v>
      </c>
      <c r="X6">
        <f>'Input individueel'!AB3</f>
        <v>1</v>
      </c>
      <c r="Y6" s="7">
        <f>'Input individueel'!AC3</f>
        <v>3</v>
      </c>
      <c r="Z6" s="7">
        <f>'Input individueel'!AD3</f>
        <v>7.25</v>
      </c>
      <c r="AA6" s="7">
        <f>'Input individueel'!AE3</f>
        <v>0</v>
      </c>
      <c r="AB6" s="7">
        <f>'Input individueel'!AG3</f>
        <v>10.25</v>
      </c>
      <c r="AC6">
        <f>'Input individueel'!AH3</f>
        <v>4</v>
      </c>
      <c r="AD6" s="7">
        <f>'Input individueel'!AI3</f>
        <v>3.3</v>
      </c>
      <c r="AE6" s="7">
        <f>'Input individueel'!AJ3</f>
        <v>8.35</v>
      </c>
      <c r="AF6" s="7">
        <f>'Input individueel'!AK3</f>
        <v>0</v>
      </c>
      <c r="AG6" s="7">
        <f>'Input individueel'!AM3</f>
        <v>11.65</v>
      </c>
      <c r="AH6">
        <f>'Input individueel'!AN3</f>
        <v>2</v>
      </c>
    </row>
    <row r="7" spans="1:34" x14ac:dyDescent="0.3">
      <c r="A7" s="1">
        <f>'Input individueel'!I4</f>
        <v>3</v>
      </c>
      <c r="B7" s="1">
        <f t="shared" si="0"/>
        <v>2</v>
      </c>
      <c r="C7" s="1">
        <f t="shared" si="1"/>
        <v>3</v>
      </c>
      <c r="D7" s="1">
        <f t="shared" si="2"/>
        <v>3</v>
      </c>
      <c r="E7" s="1">
        <f>IF(A7=99,99,'Input individueel'!AH4)</f>
        <v>3</v>
      </c>
      <c r="F7">
        <f>'Input individueel'!C4</f>
        <v>105</v>
      </c>
      <c r="G7" t="str">
        <f>_xlfn.IFNA(VLOOKUP(F7,'Alle namen en totalen'!B:F,5,FALSE)," ")</f>
        <v>W1-B2</v>
      </c>
      <c r="H7" t="str">
        <f>_xlfn.IFNA(VLOOKUP(F7,'Alle namen en totalen'!B:F,2,FALSE)," ")</f>
        <v>Nuria Lorenzo Vicente</v>
      </c>
      <c r="I7" t="str">
        <f>_xlfn.IFNA(VLOOKUP(F7,'Alle namen en totalen'!B:F,4,FALSE)," ")</f>
        <v>Senior E</v>
      </c>
      <c r="K7" t="str">
        <f>_xlfn.IFNA(VLOOKUP(F7,'Alle namen en totalen'!B:F,3,FALSE)," ")</f>
        <v>LH</v>
      </c>
      <c r="L7" s="7">
        <f>'Input individueel'!J4</f>
        <v>42.95</v>
      </c>
      <c r="M7">
        <f>'Input individueel'!I4</f>
        <v>3</v>
      </c>
      <c r="N7" s="7">
        <f>IF('Input individueel'!P4=0,'Input individueel'!K4,('Input individueel'!K4+'Input individueel'!P4)/2)</f>
        <v>2.4</v>
      </c>
      <c r="O7" s="7">
        <f>IF('Input individueel'!P4=0,'Input individueel'!L4,('Input individueel'!L4+'Input individueel'!Q4)/2)</f>
        <v>8.5</v>
      </c>
      <c r="P7" s="7">
        <f>IF('Input individueel'!P4=0,'Input individueel'!M4,('Input individueel'!M4+'Input individueel'!R4)/2)</f>
        <v>0</v>
      </c>
      <c r="Q7" s="7">
        <f>IF('Input individueel'!P4=0,'Input individueel'!N4,('Input individueel'!N4+'Input individueel'!S4)/2)</f>
        <v>0</v>
      </c>
      <c r="R7" s="7">
        <f>'Input individueel'!U4</f>
        <v>10.9</v>
      </c>
      <c r="S7">
        <f>'Input individueel'!V4</f>
        <v>2</v>
      </c>
      <c r="T7" s="7">
        <f>'Input individueel'!W4</f>
        <v>2.7</v>
      </c>
      <c r="U7" s="7">
        <f>'Input individueel'!X4</f>
        <v>6.8</v>
      </c>
      <c r="V7" s="7">
        <f>'Input individueel'!Y4</f>
        <v>0</v>
      </c>
      <c r="W7" s="7">
        <f>'Input individueel'!AA4</f>
        <v>9.5</v>
      </c>
      <c r="X7">
        <f>'Input individueel'!AB4</f>
        <v>3</v>
      </c>
      <c r="Y7" s="7">
        <f>'Input individueel'!AC4</f>
        <v>2.9</v>
      </c>
      <c r="Z7" s="7">
        <f>'Input individueel'!AD4</f>
        <v>8</v>
      </c>
      <c r="AA7" s="7">
        <f>'Input individueel'!AE4</f>
        <v>0</v>
      </c>
      <c r="AB7" s="7">
        <f>'Input individueel'!AG4</f>
        <v>10.9</v>
      </c>
      <c r="AC7">
        <f>'Input individueel'!AH4</f>
        <v>3</v>
      </c>
      <c r="AD7" s="7">
        <f>'Input individueel'!AI4</f>
        <v>3</v>
      </c>
      <c r="AE7" s="7">
        <f>'Input individueel'!AJ4</f>
        <v>8.65</v>
      </c>
      <c r="AF7" s="7">
        <f>'Input individueel'!AK4</f>
        <v>0</v>
      </c>
      <c r="AG7" s="7">
        <f>'Input individueel'!AM4</f>
        <v>11.65</v>
      </c>
      <c r="AH7">
        <f>'Input individueel'!AN4</f>
        <v>2</v>
      </c>
    </row>
    <row r="8" spans="1:34" x14ac:dyDescent="0.3">
      <c r="A8" s="1">
        <f>'Input individueel'!I5</f>
        <v>4</v>
      </c>
      <c r="B8" s="1">
        <f t="shared" si="0"/>
        <v>5</v>
      </c>
      <c r="C8" s="1">
        <f t="shared" si="1"/>
        <v>2</v>
      </c>
      <c r="D8" s="1">
        <f t="shared" si="2"/>
        <v>1</v>
      </c>
      <c r="E8" s="1">
        <f>IF(A8=99,99,'Input individueel'!AH5)</f>
        <v>1</v>
      </c>
      <c r="F8">
        <f>'Input individueel'!C5</f>
        <v>102</v>
      </c>
      <c r="G8" t="str">
        <f>_xlfn.IFNA(VLOOKUP(F8,'Alle namen en totalen'!B:F,5,FALSE)," ")</f>
        <v>W1-B2</v>
      </c>
      <c r="H8" t="str">
        <f>_xlfn.IFNA(VLOOKUP(F8,'Alle namen en totalen'!B:F,2,FALSE)," ")</f>
        <v>Tess Wouda</v>
      </c>
      <c r="I8" t="str">
        <f>_xlfn.IFNA(VLOOKUP(F8,'Alle namen en totalen'!B:F,4,FALSE)," ")</f>
        <v>Senior D</v>
      </c>
      <c r="K8" t="str">
        <f>_xlfn.IFNA(VLOOKUP(F8,'Alle namen en totalen'!B:F,3,FALSE)," ")</f>
        <v>LH</v>
      </c>
      <c r="L8" s="7">
        <f>'Input individueel'!J5</f>
        <v>42.15</v>
      </c>
      <c r="M8">
        <f>'Input individueel'!I5</f>
        <v>4</v>
      </c>
      <c r="N8" s="7">
        <f>IF('Input individueel'!P5=0,'Input individueel'!K5,('Input individueel'!K5+'Input individueel'!P5)/2)</f>
        <v>2.4</v>
      </c>
      <c r="O8" s="7">
        <f>IF('Input individueel'!P5=0,'Input individueel'!L5,('Input individueel'!L5+'Input individueel'!Q5)/2)</f>
        <v>7.95</v>
      </c>
      <c r="P8" s="7">
        <f>IF('Input individueel'!P5=0,'Input individueel'!M5,('Input individueel'!M5+'Input individueel'!R5)/2)</f>
        <v>0</v>
      </c>
      <c r="Q8" s="7">
        <f>IF('Input individueel'!P5=0,'Input individueel'!N5,('Input individueel'!N5+'Input individueel'!S5)/2)</f>
        <v>0</v>
      </c>
      <c r="R8" s="7">
        <f>'Input individueel'!U5</f>
        <v>10.35</v>
      </c>
      <c r="S8">
        <f>'Input individueel'!V5</f>
        <v>5</v>
      </c>
      <c r="T8" s="7">
        <f>'Input individueel'!W5</f>
        <v>2.8</v>
      </c>
      <c r="U8" s="7">
        <f>'Input individueel'!X5</f>
        <v>7.2</v>
      </c>
      <c r="V8" s="7">
        <f>'Input individueel'!Y5</f>
        <v>0</v>
      </c>
      <c r="W8" s="7">
        <f>'Input individueel'!AA5</f>
        <v>10</v>
      </c>
      <c r="X8">
        <f>'Input individueel'!AB5</f>
        <v>2</v>
      </c>
      <c r="Y8" s="7">
        <f>'Input individueel'!AC5</f>
        <v>3</v>
      </c>
      <c r="Z8" s="7">
        <f>'Input individueel'!AD5</f>
        <v>8.4499999999999993</v>
      </c>
      <c r="AA8" s="7">
        <f>'Input individueel'!AE5</f>
        <v>0</v>
      </c>
      <c r="AB8" s="7">
        <f>'Input individueel'!AG5</f>
        <v>11.45</v>
      </c>
      <c r="AC8">
        <f>'Input individueel'!AH5</f>
        <v>1</v>
      </c>
      <c r="AD8" s="7">
        <f>'Input individueel'!AI5</f>
        <v>1.3</v>
      </c>
      <c r="AE8" s="7">
        <f>'Input individueel'!AJ5</f>
        <v>9.0500000000000007</v>
      </c>
      <c r="AF8" s="7">
        <f>'Input individueel'!AK5</f>
        <v>0</v>
      </c>
      <c r="AG8" s="7">
        <f>'Input individueel'!AM5</f>
        <v>10.35</v>
      </c>
      <c r="AH8">
        <f>'Input individueel'!AN5</f>
        <v>7</v>
      </c>
    </row>
    <row r="9" spans="1:34" x14ac:dyDescent="0.3">
      <c r="A9" s="1">
        <f>'Input individueel'!I6</f>
        <v>5</v>
      </c>
      <c r="B9" s="1">
        <f t="shared" si="0"/>
        <v>4</v>
      </c>
      <c r="C9" s="1">
        <f t="shared" si="1"/>
        <v>5</v>
      </c>
      <c r="D9" s="1">
        <f t="shared" si="2"/>
        <v>6</v>
      </c>
      <c r="E9" s="1">
        <f>IF(A9=99,99,'Input individueel'!AH6)</f>
        <v>6</v>
      </c>
      <c r="F9">
        <f>'Input individueel'!C6</f>
        <v>106</v>
      </c>
      <c r="G9" t="str">
        <f>_xlfn.IFNA(VLOOKUP(F9,'Alle namen en totalen'!B:F,5,FALSE)," ")</f>
        <v>W1-B2</v>
      </c>
      <c r="H9" t="str">
        <f>_xlfn.IFNA(VLOOKUP(F9,'Alle namen en totalen'!B:F,2,FALSE)," ")</f>
        <v>Karlijn Tabak</v>
      </c>
      <c r="I9" t="str">
        <f>_xlfn.IFNA(VLOOKUP(F9,'Alle namen en totalen'!B:F,4,FALSE)," ")</f>
        <v>Senior E</v>
      </c>
      <c r="K9" t="str">
        <f>_xlfn.IFNA(VLOOKUP(F9,'Alle namen en totalen'!B:F,3,FALSE)," ")</f>
        <v>LH</v>
      </c>
      <c r="L9" s="7">
        <f>'Input individueel'!J6</f>
        <v>40</v>
      </c>
      <c r="M9">
        <f>'Input individueel'!I6</f>
        <v>5</v>
      </c>
      <c r="N9" s="7">
        <f>IF('Input individueel'!P6=0,'Input individueel'!K6,('Input individueel'!K6+'Input individueel'!P6)/2)</f>
        <v>2.4</v>
      </c>
      <c r="O9" s="7">
        <f>IF('Input individueel'!P6=0,'Input individueel'!L6,('Input individueel'!L6+'Input individueel'!Q6)/2)</f>
        <v>8.1999999999999993</v>
      </c>
      <c r="P9" s="7">
        <f>IF('Input individueel'!P6=0,'Input individueel'!M6,('Input individueel'!M6+'Input individueel'!R6)/2)</f>
        <v>0</v>
      </c>
      <c r="Q9" s="7">
        <f>IF('Input individueel'!P6=0,'Input individueel'!N6,('Input individueel'!N6+'Input individueel'!S6)/2)</f>
        <v>0</v>
      </c>
      <c r="R9" s="7">
        <f>'Input individueel'!U6</f>
        <v>10.6</v>
      </c>
      <c r="S9">
        <f>'Input individueel'!V6</f>
        <v>4</v>
      </c>
      <c r="T9" s="7">
        <f>'Input individueel'!W6</f>
        <v>2.2000000000000002</v>
      </c>
      <c r="U9" s="7">
        <f>'Input individueel'!X6</f>
        <v>7</v>
      </c>
      <c r="V9" s="7">
        <f>'Input individueel'!Y6</f>
        <v>0</v>
      </c>
      <c r="W9" s="7">
        <f>'Input individueel'!AA6</f>
        <v>9.1999999999999993</v>
      </c>
      <c r="X9">
        <f>'Input individueel'!AB6</f>
        <v>5</v>
      </c>
      <c r="Y9" s="7">
        <f>'Input individueel'!AC6</f>
        <v>3.1</v>
      </c>
      <c r="Z9" s="7">
        <f>'Input individueel'!AD6</f>
        <v>6.2</v>
      </c>
      <c r="AA9" s="7">
        <f>'Input individueel'!AE6</f>
        <v>0.1</v>
      </c>
      <c r="AB9" s="7">
        <f>'Input individueel'!AG6</f>
        <v>9.1999999999999993</v>
      </c>
      <c r="AC9">
        <f>'Input individueel'!AH6</f>
        <v>6</v>
      </c>
      <c r="AD9" s="7">
        <f>'Input individueel'!AI6</f>
        <v>2.9</v>
      </c>
      <c r="AE9" s="7">
        <f>'Input individueel'!AJ6</f>
        <v>8.1</v>
      </c>
      <c r="AF9" s="7">
        <f>'Input individueel'!AK6</f>
        <v>0</v>
      </c>
      <c r="AG9" s="7">
        <f>'Input individueel'!AM6</f>
        <v>11</v>
      </c>
      <c r="AH9">
        <f>'Input individueel'!AN6</f>
        <v>5</v>
      </c>
    </row>
    <row r="10" spans="1:34" x14ac:dyDescent="0.3">
      <c r="A10" s="1">
        <f>'Input individueel'!I7</f>
        <v>6</v>
      </c>
      <c r="B10" s="1">
        <f t="shared" si="0"/>
        <v>8</v>
      </c>
      <c r="C10" s="1">
        <f t="shared" si="1"/>
        <v>6</v>
      </c>
      <c r="D10" s="1">
        <f t="shared" si="2"/>
        <v>5</v>
      </c>
      <c r="E10" s="1">
        <f>IF(A10=99,99,'Input individueel'!AH7)</f>
        <v>5</v>
      </c>
      <c r="F10">
        <f>'Input individueel'!C7</f>
        <v>103</v>
      </c>
      <c r="G10" t="str">
        <f>_xlfn.IFNA(VLOOKUP(F10,'Alle namen en totalen'!B:F,5,FALSE)," ")</f>
        <v>W1-B2</v>
      </c>
      <c r="H10" t="str">
        <f>_xlfn.IFNA(VLOOKUP(F10,'Alle namen en totalen'!B:F,2,FALSE)," ")</f>
        <v>Lieke Krijnen</v>
      </c>
      <c r="I10" t="str">
        <f>_xlfn.IFNA(VLOOKUP(F10,'Alle namen en totalen'!B:F,4,FALSE)," ")</f>
        <v>Senior E</v>
      </c>
      <c r="K10" t="str">
        <f>_xlfn.IFNA(VLOOKUP(F10,'Alle namen en totalen'!B:F,3,FALSE)," ")</f>
        <v>LH</v>
      </c>
      <c r="L10" s="7">
        <f>'Input individueel'!J7</f>
        <v>38.700000000000003</v>
      </c>
      <c r="M10">
        <f>'Input individueel'!I7</f>
        <v>6</v>
      </c>
      <c r="N10" s="7">
        <f>IF('Input individueel'!P7=0,'Input individueel'!K7,('Input individueel'!K7+'Input individueel'!P7)/2)</f>
        <v>2.4</v>
      </c>
      <c r="O10" s="7">
        <f>IF('Input individueel'!P7=0,'Input individueel'!L7,('Input individueel'!L7+'Input individueel'!Q7)/2)</f>
        <v>7.85</v>
      </c>
      <c r="P10" s="7">
        <f>IF('Input individueel'!P7=0,'Input individueel'!M7,('Input individueel'!M7+'Input individueel'!R7)/2)</f>
        <v>0</v>
      </c>
      <c r="Q10" s="7">
        <f>IF('Input individueel'!P7=0,'Input individueel'!N7,('Input individueel'!N7+'Input individueel'!S7)/2)</f>
        <v>0</v>
      </c>
      <c r="R10" s="7">
        <f>'Input individueel'!U7</f>
        <v>10.25</v>
      </c>
      <c r="S10">
        <f>'Input individueel'!V7</f>
        <v>8</v>
      </c>
      <c r="T10" s="7">
        <f>'Input individueel'!W7</f>
        <v>1.7</v>
      </c>
      <c r="U10" s="7">
        <f>'Input individueel'!X7</f>
        <v>7.25</v>
      </c>
      <c r="V10" s="7">
        <f>'Input individueel'!Y7</f>
        <v>0</v>
      </c>
      <c r="W10" s="7">
        <f>'Input individueel'!AA7</f>
        <v>8.9499999999999993</v>
      </c>
      <c r="X10">
        <f>'Input individueel'!AB7</f>
        <v>6</v>
      </c>
      <c r="Y10" s="7">
        <f>'Input individueel'!AC7</f>
        <v>2.2999999999999998</v>
      </c>
      <c r="Z10" s="7">
        <f>'Input individueel'!AD7</f>
        <v>7</v>
      </c>
      <c r="AA10" s="7">
        <f>'Input individueel'!AE7</f>
        <v>0</v>
      </c>
      <c r="AB10" s="7">
        <f>'Input individueel'!AG7</f>
        <v>9.3000000000000007</v>
      </c>
      <c r="AC10">
        <f>'Input individueel'!AH7</f>
        <v>5</v>
      </c>
      <c r="AD10" s="7">
        <f>'Input individueel'!AI7</f>
        <v>2.9</v>
      </c>
      <c r="AE10" s="7">
        <f>'Input individueel'!AJ7</f>
        <v>7.3</v>
      </c>
      <c r="AF10" s="7">
        <f>'Input individueel'!AK7</f>
        <v>0</v>
      </c>
      <c r="AG10" s="7">
        <f>'Input individueel'!AM7</f>
        <v>10.199999999999999</v>
      </c>
      <c r="AH10">
        <f>'Input individueel'!AN7</f>
        <v>8</v>
      </c>
    </row>
    <row r="11" spans="1:34" x14ac:dyDescent="0.3">
      <c r="A11" s="1">
        <f>'Input individueel'!I8</f>
        <v>7</v>
      </c>
      <c r="B11" s="1">
        <f t="shared" si="0"/>
        <v>5</v>
      </c>
      <c r="C11" s="1">
        <f t="shared" si="1"/>
        <v>7</v>
      </c>
      <c r="D11" s="1">
        <f t="shared" si="2"/>
        <v>7</v>
      </c>
      <c r="E11" s="1">
        <f>IF(A11=99,99,'Input individueel'!AH8)</f>
        <v>7</v>
      </c>
      <c r="F11">
        <f>'Input individueel'!C8</f>
        <v>104</v>
      </c>
      <c r="G11" t="str">
        <f>_xlfn.IFNA(VLOOKUP(F11,'Alle namen en totalen'!B:F,5,FALSE)," ")</f>
        <v>W1-B2</v>
      </c>
      <c r="H11" t="str">
        <f>_xlfn.IFNA(VLOOKUP(F11,'Alle namen en totalen'!B:F,2,FALSE)," ")</f>
        <v>Linsey Rijsenbrij</v>
      </c>
      <c r="I11" t="str">
        <f>_xlfn.IFNA(VLOOKUP(F11,'Alle namen en totalen'!B:F,4,FALSE)," ")</f>
        <v>Senior E</v>
      </c>
      <c r="K11" t="str">
        <f>_xlfn.IFNA(VLOOKUP(F11,'Alle namen en totalen'!B:F,3,FALSE)," ")</f>
        <v>LH</v>
      </c>
      <c r="L11" s="7">
        <f>'Input individueel'!J8</f>
        <v>37.6</v>
      </c>
      <c r="M11">
        <f>'Input individueel'!I8</f>
        <v>7</v>
      </c>
      <c r="N11" s="7">
        <f>IF('Input individueel'!P8=0,'Input individueel'!K8,('Input individueel'!K8+'Input individueel'!P8)/2)</f>
        <v>2.4</v>
      </c>
      <c r="O11" s="7">
        <f>IF('Input individueel'!P8=0,'Input individueel'!L8,('Input individueel'!L8+'Input individueel'!Q8)/2)</f>
        <v>7.95</v>
      </c>
      <c r="P11" s="7">
        <f>IF('Input individueel'!P8=0,'Input individueel'!M8,('Input individueel'!M8+'Input individueel'!R8)/2)</f>
        <v>0</v>
      </c>
      <c r="Q11" s="7">
        <f>IF('Input individueel'!P8=0,'Input individueel'!N8,('Input individueel'!N8+'Input individueel'!S8)/2)</f>
        <v>0</v>
      </c>
      <c r="R11" s="7">
        <f>'Input individueel'!U8</f>
        <v>10.35</v>
      </c>
      <c r="S11">
        <f>'Input individueel'!V8</f>
        <v>5</v>
      </c>
      <c r="T11" s="7">
        <f>'Input individueel'!W8</f>
        <v>1.7</v>
      </c>
      <c r="U11" s="7">
        <f>'Input individueel'!X8</f>
        <v>5.75</v>
      </c>
      <c r="V11" s="7">
        <f>'Input individueel'!Y8</f>
        <v>0</v>
      </c>
      <c r="W11" s="7">
        <f>'Input individueel'!AA8</f>
        <v>7.45</v>
      </c>
      <c r="X11">
        <f>'Input individueel'!AB8</f>
        <v>7</v>
      </c>
      <c r="Y11" s="7">
        <f>'Input individueel'!AC8</f>
        <v>2.2999999999999998</v>
      </c>
      <c r="Z11" s="7">
        <f>'Input individueel'!AD8</f>
        <v>6.8</v>
      </c>
      <c r="AA11" s="7">
        <f>'Input individueel'!AE8</f>
        <v>0</v>
      </c>
      <c r="AB11" s="7">
        <f>'Input individueel'!AG8</f>
        <v>9.1</v>
      </c>
      <c r="AC11">
        <f>'Input individueel'!AH8</f>
        <v>7</v>
      </c>
      <c r="AD11" s="7">
        <f>'Input individueel'!AI8</f>
        <v>2.9</v>
      </c>
      <c r="AE11" s="7">
        <f>'Input individueel'!AJ8</f>
        <v>7.8</v>
      </c>
      <c r="AF11" s="7">
        <f>'Input individueel'!AK8</f>
        <v>0</v>
      </c>
      <c r="AG11" s="7">
        <f>'Input individueel'!AM8</f>
        <v>10.7</v>
      </c>
      <c r="AH11">
        <f>'Input individueel'!AN8</f>
        <v>6</v>
      </c>
    </row>
    <row r="12" spans="1:34" x14ac:dyDescent="0.3">
      <c r="A12" s="1">
        <f>'Input individueel'!I9</f>
        <v>8</v>
      </c>
      <c r="B12" s="1">
        <f t="shared" si="0"/>
        <v>7</v>
      </c>
      <c r="C12" s="1">
        <f t="shared" si="1"/>
        <v>8</v>
      </c>
      <c r="D12" s="1">
        <f t="shared" si="2"/>
        <v>8</v>
      </c>
      <c r="E12" s="1">
        <f>IF(A12=99,99,'Input individueel'!AH9)</f>
        <v>8</v>
      </c>
      <c r="F12">
        <f>'Input individueel'!C9</f>
        <v>107</v>
      </c>
      <c r="G12" t="str">
        <f>_xlfn.IFNA(VLOOKUP(F12,'Alle namen en totalen'!B:F,5,FALSE)," ")</f>
        <v>W1-B2</v>
      </c>
      <c r="H12" t="str">
        <f>_xlfn.IFNA(VLOOKUP(F12,'Alle namen en totalen'!B:F,2,FALSE)," ")</f>
        <v>Marisa van Vuuren</v>
      </c>
      <c r="I12" t="str">
        <f>_xlfn.IFNA(VLOOKUP(F12,'Alle namen en totalen'!B:F,4,FALSE)," ")</f>
        <v>Senior E</v>
      </c>
      <c r="K12" t="str">
        <f>_xlfn.IFNA(VLOOKUP(F12,'Alle namen en totalen'!B:F,3,FALSE)," ")</f>
        <v>Turncentrum Waterland</v>
      </c>
      <c r="L12" s="7">
        <f>'Input individueel'!J9</f>
        <v>29.9</v>
      </c>
      <c r="M12">
        <f>'Input individueel'!I9</f>
        <v>8</v>
      </c>
      <c r="N12" s="7">
        <f>IF('Input individueel'!P9=0,'Input individueel'!K9,('Input individueel'!K9+'Input individueel'!P9)/2)</f>
        <v>2.4</v>
      </c>
      <c r="O12" s="7">
        <f>IF('Input individueel'!P9=0,'Input individueel'!L9,('Input individueel'!L9+'Input individueel'!Q9)/2)</f>
        <v>7.9</v>
      </c>
      <c r="P12" s="7">
        <f>IF('Input individueel'!P9=0,'Input individueel'!M9,('Input individueel'!M9+'Input individueel'!R9)/2)</f>
        <v>0</v>
      </c>
      <c r="Q12" s="7">
        <f>IF('Input individueel'!P9=0,'Input individueel'!N9,('Input individueel'!N9+'Input individueel'!S9)/2)</f>
        <v>0</v>
      </c>
      <c r="R12" s="7">
        <f>'Input individueel'!U9</f>
        <v>10.3</v>
      </c>
      <c r="S12">
        <f>'Input individueel'!V9</f>
        <v>7</v>
      </c>
      <c r="T12" s="7">
        <f>'Input individueel'!W9</f>
        <v>0</v>
      </c>
      <c r="U12" s="7">
        <f>'Input individueel'!X9</f>
        <v>0</v>
      </c>
      <c r="V12" s="7">
        <f>'Input individueel'!Y9</f>
        <v>0</v>
      </c>
      <c r="W12" s="7">
        <f>'Input individueel'!AA9</f>
        <v>0</v>
      </c>
      <c r="X12">
        <f>'Input individueel'!AB9</f>
        <v>8</v>
      </c>
      <c r="Y12" s="7">
        <f>'Input individueel'!AC9</f>
        <v>1.3</v>
      </c>
      <c r="Z12" s="7">
        <f>'Input individueel'!AD9</f>
        <v>6.1</v>
      </c>
      <c r="AA12" s="7">
        <f>'Input individueel'!AE9</f>
        <v>0</v>
      </c>
      <c r="AB12" s="7">
        <f>'Input individueel'!AG9</f>
        <v>7.4</v>
      </c>
      <c r="AC12">
        <f>'Input individueel'!AH9</f>
        <v>8</v>
      </c>
      <c r="AD12" s="7">
        <f>'Input individueel'!AI9</f>
        <v>3.5</v>
      </c>
      <c r="AE12" s="7">
        <f>'Input individueel'!AJ9</f>
        <v>8.6999999999999993</v>
      </c>
      <c r="AF12" s="7">
        <f>'Input individueel'!AK9</f>
        <v>0</v>
      </c>
      <c r="AG12" s="7">
        <f>'Input individueel'!AM9</f>
        <v>12.2</v>
      </c>
      <c r="AH12">
        <f>'Input individueel'!AN9</f>
        <v>1</v>
      </c>
    </row>
    <row r="13" spans="1:34" x14ac:dyDescent="0.3">
      <c r="A13" s="1">
        <f>'Input individueel'!I10</f>
        <v>99</v>
      </c>
      <c r="B13" s="1">
        <f t="shared" si="0"/>
        <v>99</v>
      </c>
      <c r="C13" s="1">
        <f t="shared" si="1"/>
        <v>99</v>
      </c>
      <c r="D13" s="1">
        <f t="shared" si="2"/>
        <v>99</v>
      </c>
      <c r="E13" s="1">
        <f>IF(A13=99,99,'Input individueel'!AH10)</f>
        <v>99</v>
      </c>
      <c r="F13">
        <f>'Input individueel'!C10</f>
        <v>108</v>
      </c>
      <c r="G13" t="str">
        <f>_xlfn.IFNA(VLOOKUP(F13,'Alle namen en totalen'!B:F,5,FALSE)," ")</f>
        <v>afm</v>
      </c>
      <c r="H13" t="str">
        <f>_xlfn.IFNA(VLOOKUP(F13,'Alle namen en totalen'!B:F,2,FALSE)," ")</f>
        <v>Meike Kerssens</v>
      </c>
      <c r="I13" t="str">
        <f>_xlfn.IFNA(VLOOKUP(F13,'Alle namen en totalen'!B:F,4,FALSE)," ")</f>
        <v>Senior E</v>
      </c>
      <c r="K13" t="str">
        <f>_xlfn.IFNA(VLOOKUP(F13,'Alle namen en totalen'!B:F,3,FALSE)," ")</f>
        <v>Turncentrum Waterland</v>
      </c>
      <c r="L13" s="7">
        <f>'Input individueel'!J10</f>
        <v>0</v>
      </c>
      <c r="M13">
        <f>'Input individueel'!I10</f>
        <v>99</v>
      </c>
      <c r="N13" s="7">
        <f>IF('Input individueel'!P10=0,'Input individueel'!K10,('Input individueel'!K10+'Input individueel'!P10)/2)</f>
        <v>0</v>
      </c>
      <c r="O13" s="7">
        <f>IF('Input individueel'!P10=0,'Input individueel'!L10,('Input individueel'!L10+'Input individueel'!Q10)/2)</f>
        <v>0</v>
      </c>
      <c r="P13" s="7">
        <f>IF('Input individueel'!P10=0,'Input individueel'!M10,('Input individueel'!M10+'Input individueel'!R10)/2)</f>
        <v>0</v>
      </c>
      <c r="Q13" s="7">
        <f>IF('Input individueel'!P10=0,'Input individueel'!N10,('Input individueel'!N10+'Input individueel'!S10)/2)</f>
        <v>0</v>
      </c>
      <c r="R13" s="7">
        <f>'Input individueel'!U10</f>
        <v>0</v>
      </c>
      <c r="S13">
        <f>'Input individueel'!V10</f>
        <v>9</v>
      </c>
      <c r="T13" s="7">
        <f>'Input individueel'!W10</f>
        <v>0</v>
      </c>
      <c r="U13" s="7">
        <f>'Input individueel'!X10</f>
        <v>0</v>
      </c>
      <c r="V13" s="7">
        <f>'Input individueel'!Y10</f>
        <v>0</v>
      </c>
      <c r="W13" s="7">
        <f>'Input individueel'!AA10</f>
        <v>0</v>
      </c>
      <c r="X13">
        <f>'Input individueel'!AB10</f>
        <v>8</v>
      </c>
      <c r="Y13" s="7">
        <f>'Input individueel'!AC10</f>
        <v>0</v>
      </c>
      <c r="Z13" s="7">
        <f>'Input individueel'!AD10</f>
        <v>0</v>
      </c>
      <c r="AA13" s="7">
        <f>'Input individueel'!AE10</f>
        <v>0</v>
      </c>
      <c r="AB13" s="7">
        <f>'Input individueel'!AG10</f>
        <v>0</v>
      </c>
      <c r="AC13">
        <f>'Input individueel'!AH10</f>
        <v>9</v>
      </c>
      <c r="AD13" s="7">
        <f>'Input individueel'!AI10</f>
        <v>0</v>
      </c>
      <c r="AE13" s="7">
        <f>'Input individueel'!AJ10</f>
        <v>0</v>
      </c>
      <c r="AF13" s="7">
        <f>'Input individueel'!AK10</f>
        <v>0</v>
      </c>
      <c r="AG13" s="7">
        <f>'Input individueel'!AM10</f>
        <v>0</v>
      </c>
      <c r="AH13">
        <f>'Input individueel'!AN10</f>
        <v>9</v>
      </c>
    </row>
    <row r="14" spans="1:34" x14ac:dyDescent="0.3">
      <c r="A14" s="1">
        <f>'Input individueel'!I11</f>
        <v>1</v>
      </c>
      <c r="B14" s="1">
        <f t="shared" si="0"/>
        <v>1</v>
      </c>
      <c r="C14" s="1">
        <f t="shared" si="1"/>
        <v>1</v>
      </c>
      <c r="D14" s="1">
        <f t="shared" si="2"/>
        <v>1</v>
      </c>
      <c r="E14" s="1">
        <f>IF(A14=99,99,'Input individueel'!AH11)</f>
        <v>1</v>
      </c>
      <c r="F14">
        <f>'Input individueel'!C11</f>
        <v>202</v>
      </c>
      <c r="G14" t="str">
        <f>_xlfn.IFNA(VLOOKUP(F14,'Alle namen en totalen'!B:F,5,FALSE)," ")</f>
        <v>W1-B2</v>
      </c>
      <c r="H14" t="str">
        <f>_xlfn.IFNA(VLOOKUP(F14,'Alle namen en totalen'!B:F,2,FALSE)," ")</f>
        <v>Esmee Meeues</v>
      </c>
      <c r="I14" t="str">
        <f>_xlfn.IFNA(VLOOKUP(F14,'Alle namen en totalen'!B:F,4,FALSE)," ")</f>
        <v>Junior E</v>
      </c>
      <c r="K14" t="str">
        <f>_xlfn.IFNA(VLOOKUP(F14,'Alle namen en totalen'!B:F,3,FALSE)," ")</f>
        <v>Swift</v>
      </c>
      <c r="L14" s="7">
        <f>'Input individueel'!J11</f>
        <v>45.4</v>
      </c>
      <c r="M14">
        <f>'Input individueel'!I11</f>
        <v>1</v>
      </c>
      <c r="N14" s="7">
        <f>IF('Input individueel'!P11=0,'Input individueel'!K11,('Input individueel'!K11+'Input individueel'!P11)/2)</f>
        <v>2.4</v>
      </c>
      <c r="O14" s="7">
        <f>IF('Input individueel'!P11=0,'Input individueel'!L11,('Input individueel'!L11+'Input individueel'!Q11)/2)</f>
        <v>8.8000000000000007</v>
      </c>
      <c r="P14" s="7">
        <f>IF('Input individueel'!P11=0,'Input individueel'!M11,('Input individueel'!M11+'Input individueel'!R11)/2)</f>
        <v>0</v>
      </c>
      <c r="Q14" s="7">
        <f>IF('Input individueel'!P11=0,'Input individueel'!N11,('Input individueel'!N11+'Input individueel'!S11)/2)</f>
        <v>0</v>
      </c>
      <c r="R14" s="7">
        <f>'Input individueel'!U11</f>
        <v>11.2</v>
      </c>
      <c r="S14">
        <f>'Input individueel'!V11</f>
        <v>1</v>
      </c>
      <c r="T14" s="7">
        <f>'Input individueel'!W11</f>
        <v>2.7</v>
      </c>
      <c r="U14" s="7">
        <f>'Input individueel'!X11</f>
        <v>8.35</v>
      </c>
      <c r="V14" s="7">
        <f>'Input individueel'!Y11</f>
        <v>0</v>
      </c>
      <c r="W14" s="7">
        <f>'Input individueel'!AA11</f>
        <v>11.05</v>
      </c>
      <c r="X14">
        <f>'Input individueel'!AB11</f>
        <v>1</v>
      </c>
      <c r="Y14" s="7">
        <f>'Input individueel'!AC11</f>
        <v>3.6</v>
      </c>
      <c r="Z14" s="7">
        <f>'Input individueel'!AD11</f>
        <v>7.7</v>
      </c>
      <c r="AA14" s="7">
        <f>'Input individueel'!AE11</f>
        <v>0</v>
      </c>
      <c r="AB14" s="7">
        <f>'Input individueel'!AG11</f>
        <v>11.3</v>
      </c>
      <c r="AC14">
        <f>'Input individueel'!AH11</f>
        <v>1</v>
      </c>
      <c r="AD14" s="7">
        <f>'Input individueel'!AI11</f>
        <v>3.3</v>
      </c>
      <c r="AE14" s="7">
        <f>'Input individueel'!AJ11</f>
        <v>8.5500000000000007</v>
      </c>
      <c r="AF14" s="7">
        <f>'Input individueel'!AK11</f>
        <v>0</v>
      </c>
      <c r="AG14" s="7">
        <f>'Input individueel'!AM11</f>
        <v>11.85</v>
      </c>
      <c r="AH14">
        <f>'Input individueel'!AN11</f>
        <v>2</v>
      </c>
    </row>
    <row r="15" spans="1:34" x14ac:dyDescent="0.3">
      <c r="A15" s="1">
        <f>'Input individueel'!I12</f>
        <v>2</v>
      </c>
      <c r="B15" s="1">
        <f t="shared" si="0"/>
        <v>4</v>
      </c>
      <c r="C15" s="1">
        <f t="shared" si="1"/>
        <v>4</v>
      </c>
      <c r="D15" s="1">
        <f t="shared" si="2"/>
        <v>1</v>
      </c>
      <c r="E15" s="1">
        <f>IF(A15=99,99,'Input individueel'!AH12)</f>
        <v>1</v>
      </c>
      <c r="F15">
        <f>'Input individueel'!C12</f>
        <v>205</v>
      </c>
      <c r="G15" t="str">
        <f>_xlfn.IFNA(VLOOKUP(F15,'Alle namen en totalen'!B:F,5,FALSE)," ")</f>
        <v>W1-B2</v>
      </c>
      <c r="H15" t="str">
        <f>_xlfn.IFNA(VLOOKUP(F15,'Alle namen en totalen'!B:F,2,FALSE)," ")</f>
        <v>Noa Koning</v>
      </c>
      <c r="I15" t="str">
        <f>_xlfn.IFNA(VLOOKUP(F15,'Alle namen en totalen'!B:F,4,FALSE)," ")</f>
        <v>Junior E</v>
      </c>
      <c r="K15" t="str">
        <f>_xlfn.IFNA(VLOOKUP(F15,'Alle namen en totalen'!B:F,3,FALSE)," ")</f>
        <v>Sint Mauritius</v>
      </c>
      <c r="L15" s="7">
        <f>'Input individueel'!J12</f>
        <v>43.75</v>
      </c>
      <c r="M15">
        <f>'Input individueel'!I12</f>
        <v>2</v>
      </c>
      <c r="N15" s="7">
        <f>IF('Input individueel'!P12=0,'Input individueel'!K12,('Input individueel'!K12+'Input individueel'!P12)/2)</f>
        <v>2.4</v>
      </c>
      <c r="O15" s="7">
        <f>IF('Input individueel'!P12=0,'Input individueel'!L12,('Input individueel'!L12+'Input individueel'!Q12)/2)</f>
        <v>8.4499999999999993</v>
      </c>
      <c r="P15" s="7">
        <f>IF('Input individueel'!P12=0,'Input individueel'!M12,('Input individueel'!M12+'Input individueel'!R12)/2)</f>
        <v>0</v>
      </c>
      <c r="Q15" s="7">
        <f>IF('Input individueel'!P12=0,'Input individueel'!N12,('Input individueel'!N12+'Input individueel'!S12)/2)</f>
        <v>0</v>
      </c>
      <c r="R15" s="7">
        <f>'Input individueel'!U12</f>
        <v>10.85</v>
      </c>
      <c r="S15">
        <f>'Input individueel'!V12</f>
        <v>4</v>
      </c>
      <c r="T15" s="7">
        <f>'Input individueel'!W12</f>
        <v>2.2000000000000002</v>
      </c>
      <c r="U15" s="7">
        <f>'Input individueel'!X12</f>
        <v>7.8</v>
      </c>
      <c r="V15" s="7">
        <f>'Input individueel'!Y12</f>
        <v>0</v>
      </c>
      <c r="W15" s="7">
        <f>'Input individueel'!AA12</f>
        <v>10</v>
      </c>
      <c r="X15">
        <f>'Input individueel'!AB12</f>
        <v>4</v>
      </c>
      <c r="Y15" s="7">
        <f>'Input individueel'!AC12</f>
        <v>3.3</v>
      </c>
      <c r="Z15" s="7">
        <f>'Input individueel'!AD12</f>
        <v>8.1</v>
      </c>
      <c r="AA15" s="7">
        <f>'Input individueel'!AE12</f>
        <v>0.1</v>
      </c>
      <c r="AB15" s="7">
        <f>'Input individueel'!AG12</f>
        <v>11.3</v>
      </c>
      <c r="AC15">
        <f>'Input individueel'!AH12</f>
        <v>1</v>
      </c>
      <c r="AD15" s="7">
        <f>'Input individueel'!AI12</f>
        <v>3.3</v>
      </c>
      <c r="AE15" s="7">
        <f>'Input individueel'!AJ12</f>
        <v>8.3000000000000007</v>
      </c>
      <c r="AF15" s="7">
        <f>'Input individueel'!AK12</f>
        <v>0</v>
      </c>
      <c r="AG15" s="7">
        <f>'Input individueel'!AM12</f>
        <v>11.6</v>
      </c>
      <c r="AH15">
        <f>'Input individueel'!AN12</f>
        <v>5</v>
      </c>
    </row>
    <row r="16" spans="1:34" x14ac:dyDescent="0.3">
      <c r="A16" s="1">
        <f>'Input individueel'!I13</f>
        <v>3</v>
      </c>
      <c r="B16" s="1">
        <f t="shared" si="0"/>
        <v>5</v>
      </c>
      <c r="C16" s="1">
        <f t="shared" si="1"/>
        <v>7</v>
      </c>
      <c r="D16" s="1">
        <f t="shared" si="2"/>
        <v>3</v>
      </c>
      <c r="E16" s="1">
        <f>IF(A16=99,99,'Input individueel'!AH13)</f>
        <v>3</v>
      </c>
      <c r="F16">
        <f>'Input individueel'!C13</f>
        <v>200</v>
      </c>
      <c r="G16" t="str">
        <f>_xlfn.IFNA(VLOOKUP(F16,'Alle namen en totalen'!B:F,5,FALSE)," ")</f>
        <v>W1-B2</v>
      </c>
      <c r="H16" t="str">
        <f>_xlfn.IFNA(VLOOKUP(F16,'Alle namen en totalen'!B:F,2,FALSE)," ")</f>
        <v>Joy Krijnen</v>
      </c>
      <c r="I16" t="str">
        <f>_xlfn.IFNA(VLOOKUP(F16,'Alle namen en totalen'!B:F,4,FALSE)," ")</f>
        <v>Junior E</v>
      </c>
      <c r="K16" t="str">
        <f>_xlfn.IFNA(VLOOKUP(F16,'Alle namen en totalen'!B:F,3,FALSE)," ")</f>
        <v>LH</v>
      </c>
      <c r="L16" s="7">
        <f>'Input individueel'!J13</f>
        <v>43</v>
      </c>
      <c r="M16">
        <f>'Input individueel'!I13</f>
        <v>3</v>
      </c>
      <c r="N16" s="7">
        <f>IF('Input individueel'!P13=0,'Input individueel'!K13,('Input individueel'!K13+'Input individueel'!P13)/2)</f>
        <v>2.4</v>
      </c>
      <c r="O16" s="7">
        <f>IF('Input individueel'!P13=0,'Input individueel'!L13,('Input individueel'!L13+'Input individueel'!Q13)/2)</f>
        <v>8.25</v>
      </c>
      <c r="P16" s="7">
        <f>IF('Input individueel'!P13=0,'Input individueel'!M13,('Input individueel'!M13+'Input individueel'!R13)/2)</f>
        <v>0</v>
      </c>
      <c r="Q16" s="7">
        <f>IF('Input individueel'!P13=0,'Input individueel'!N13,('Input individueel'!N13+'Input individueel'!S13)/2)</f>
        <v>0</v>
      </c>
      <c r="R16" s="7">
        <f>'Input individueel'!U13</f>
        <v>10.65</v>
      </c>
      <c r="S16">
        <f>'Input individueel'!V13</f>
        <v>5</v>
      </c>
      <c r="T16" s="7">
        <f>'Input individueel'!W13</f>
        <v>2.8</v>
      </c>
      <c r="U16" s="7">
        <f>'Input individueel'!X13</f>
        <v>6.2</v>
      </c>
      <c r="V16" s="7">
        <f>'Input individueel'!Y13</f>
        <v>0</v>
      </c>
      <c r="W16" s="7">
        <f>'Input individueel'!AA13</f>
        <v>9</v>
      </c>
      <c r="X16">
        <f>'Input individueel'!AB13</f>
        <v>7</v>
      </c>
      <c r="Y16" s="7">
        <f>'Input individueel'!AC13</f>
        <v>3.3</v>
      </c>
      <c r="Z16" s="7">
        <f>'Input individueel'!AD13</f>
        <v>7.9</v>
      </c>
      <c r="AA16" s="7">
        <f>'Input individueel'!AE13</f>
        <v>0</v>
      </c>
      <c r="AB16" s="7">
        <f>'Input individueel'!AG13</f>
        <v>11.2</v>
      </c>
      <c r="AC16">
        <f>'Input individueel'!AH13</f>
        <v>3</v>
      </c>
      <c r="AD16" s="7">
        <f>'Input individueel'!AI13</f>
        <v>3.2</v>
      </c>
      <c r="AE16" s="7">
        <f>'Input individueel'!AJ13</f>
        <v>8.9499999999999993</v>
      </c>
      <c r="AF16" s="7">
        <f>'Input individueel'!AK13</f>
        <v>0</v>
      </c>
      <c r="AG16" s="7">
        <f>'Input individueel'!AM13</f>
        <v>12.15</v>
      </c>
      <c r="AH16">
        <f>'Input individueel'!AN13</f>
        <v>1</v>
      </c>
    </row>
    <row r="17" spans="1:34" x14ac:dyDescent="0.3">
      <c r="A17" s="1">
        <f>'Input individueel'!I14</f>
        <v>4</v>
      </c>
      <c r="B17" s="1">
        <f t="shared" si="0"/>
        <v>1</v>
      </c>
      <c r="C17" s="1">
        <f t="shared" si="1"/>
        <v>3</v>
      </c>
      <c r="D17" s="1">
        <f t="shared" si="2"/>
        <v>8</v>
      </c>
      <c r="E17" s="1">
        <f>IF(A17=99,99,'Input individueel'!AH14)</f>
        <v>8</v>
      </c>
      <c r="F17">
        <f>'Input individueel'!C14</f>
        <v>201</v>
      </c>
      <c r="G17" t="str">
        <f>_xlfn.IFNA(VLOOKUP(F17,'Alle namen en totalen'!B:F,5,FALSE)," ")</f>
        <v>W1-B2</v>
      </c>
      <c r="H17" t="str">
        <f>_xlfn.IFNA(VLOOKUP(F17,'Alle namen en totalen'!B:F,2,FALSE)," ")</f>
        <v>Bridget de Boer</v>
      </c>
      <c r="I17" t="str">
        <f>_xlfn.IFNA(VLOOKUP(F17,'Alle namen en totalen'!B:F,4,FALSE)," ")</f>
        <v>Junior E</v>
      </c>
      <c r="K17" t="str">
        <f>_xlfn.IFNA(VLOOKUP(F17,'Alle namen en totalen'!B:F,3,FALSE)," ")</f>
        <v>Swift</v>
      </c>
      <c r="L17" s="7">
        <f>'Input individueel'!J14</f>
        <v>42.95</v>
      </c>
      <c r="M17">
        <f>'Input individueel'!I14</f>
        <v>4</v>
      </c>
      <c r="N17" s="7">
        <f>IF('Input individueel'!P14=0,'Input individueel'!K14,('Input individueel'!K14+'Input individueel'!P14)/2)</f>
        <v>2.4</v>
      </c>
      <c r="O17" s="7">
        <f>IF('Input individueel'!P14=0,'Input individueel'!L14,('Input individueel'!L14+'Input individueel'!Q14)/2)</f>
        <v>8.8000000000000007</v>
      </c>
      <c r="P17" s="7">
        <f>IF('Input individueel'!P14=0,'Input individueel'!M14,('Input individueel'!M14+'Input individueel'!R14)/2)</f>
        <v>0</v>
      </c>
      <c r="Q17" s="7">
        <f>IF('Input individueel'!P14=0,'Input individueel'!N14,('Input individueel'!N14+'Input individueel'!S14)/2)</f>
        <v>0</v>
      </c>
      <c r="R17" s="7">
        <f>'Input individueel'!U14</f>
        <v>11.2</v>
      </c>
      <c r="S17">
        <f>'Input individueel'!V14</f>
        <v>1</v>
      </c>
      <c r="T17" s="7">
        <f>'Input individueel'!W14</f>
        <v>2.9</v>
      </c>
      <c r="U17" s="7">
        <f>'Input individueel'!X14</f>
        <v>7.3</v>
      </c>
      <c r="V17" s="7">
        <f>'Input individueel'!Y14</f>
        <v>0</v>
      </c>
      <c r="W17" s="7">
        <f>'Input individueel'!AA14</f>
        <v>10.199999999999999</v>
      </c>
      <c r="X17">
        <f>'Input individueel'!AB14</f>
        <v>3</v>
      </c>
      <c r="Y17" s="7">
        <f>'Input individueel'!AC14</f>
        <v>3.3</v>
      </c>
      <c r="Z17" s="7">
        <f>'Input individueel'!AD14</f>
        <v>6.6</v>
      </c>
      <c r="AA17" s="7">
        <f>'Input individueel'!AE14</f>
        <v>0</v>
      </c>
      <c r="AB17" s="7">
        <f>'Input individueel'!AG14</f>
        <v>9.9</v>
      </c>
      <c r="AC17">
        <f>'Input individueel'!AH14</f>
        <v>8</v>
      </c>
      <c r="AD17" s="7">
        <f>'Input individueel'!AI14</f>
        <v>3.2</v>
      </c>
      <c r="AE17" s="7">
        <f>'Input individueel'!AJ14</f>
        <v>8.4499999999999993</v>
      </c>
      <c r="AF17" s="7">
        <f>'Input individueel'!AK14</f>
        <v>0</v>
      </c>
      <c r="AG17" s="7">
        <f>'Input individueel'!AM14</f>
        <v>11.65</v>
      </c>
      <c r="AH17">
        <f>'Input individueel'!AN14</f>
        <v>3</v>
      </c>
    </row>
    <row r="18" spans="1:34" x14ac:dyDescent="0.3">
      <c r="A18" s="1">
        <f>'Input individueel'!I15</f>
        <v>5</v>
      </c>
      <c r="B18" s="1">
        <f t="shared" si="0"/>
        <v>1</v>
      </c>
      <c r="C18" s="1">
        <f t="shared" si="1"/>
        <v>5</v>
      </c>
      <c r="D18" s="1">
        <f t="shared" si="2"/>
        <v>5</v>
      </c>
      <c r="E18" s="1">
        <f>IF(A18=99,99,'Input individueel'!AH15)</f>
        <v>5</v>
      </c>
      <c r="F18">
        <f>'Input individueel'!C15</f>
        <v>210</v>
      </c>
      <c r="G18" t="str">
        <f>_xlfn.IFNA(VLOOKUP(F18,'Alle namen en totalen'!B:F,5,FALSE)," ")</f>
        <v>W1-B2</v>
      </c>
      <c r="H18" t="str">
        <f>_xlfn.IFNA(VLOOKUP(F18,'Alle namen en totalen'!B:F,2,FALSE)," ")</f>
        <v>Lily van Laar</v>
      </c>
      <c r="I18" t="str">
        <f>_xlfn.IFNA(VLOOKUP(F18,'Alle namen en totalen'!B:F,4,FALSE)," ")</f>
        <v>Junior E</v>
      </c>
      <c r="K18" t="str">
        <f>_xlfn.IFNA(VLOOKUP(F18,'Alle namen en totalen'!B:F,3,FALSE)," ")</f>
        <v>Turncentrum Waterland</v>
      </c>
      <c r="L18" s="7">
        <f>'Input individueel'!J15</f>
        <v>42.8</v>
      </c>
      <c r="M18">
        <f>'Input individueel'!I15</f>
        <v>5</v>
      </c>
      <c r="N18" s="7">
        <f>IF('Input individueel'!P15=0,'Input individueel'!K15,('Input individueel'!K15+'Input individueel'!P15)/2)</f>
        <v>2.6</v>
      </c>
      <c r="O18" s="7">
        <f>IF('Input individueel'!P15=0,'Input individueel'!L15,('Input individueel'!L15+'Input individueel'!Q15)/2)</f>
        <v>8.6</v>
      </c>
      <c r="P18" s="7">
        <f>IF('Input individueel'!P15=0,'Input individueel'!M15,('Input individueel'!M15+'Input individueel'!R15)/2)</f>
        <v>0</v>
      </c>
      <c r="Q18" s="7">
        <f>IF('Input individueel'!P15=0,'Input individueel'!N15,('Input individueel'!N15+'Input individueel'!S15)/2)</f>
        <v>0</v>
      </c>
      <c r="R18" s="7">
        <f>'Input individueel'!U15</f>
        <v>11.2</v>
      </c>
      <c r="S18">
        <f>'Input individueel'!V15</f>
        <v>1</v>
      </c>
      <c r="T18" s="7">
        <f>'Input individueel'!W15</f>
        <v>2.2000000000000002</v>
      </c>
      <c r="U18" s="7">
        <f>'Input individueel'!X15</f>
        <v>7.5</v>
      </c>
      <c r="V18" s="7">
        <f>'Input individueel'!Y15</f>
        <v>0</v>
      </c>
      <c r="W18" s="7">
        <f>'Input individueel'!AA15</f>
        <v>9.6999999999999993</v>
      </c>
      <c r="X18">
        <f>'Input individueel'!AB15</f>
        <v>5</v>
      </c>
      <c r="Y18" s="7">
        <f>'Input individueel'!AC15</f>
        <v>3</v>
      </c>
      <c r="Z18" s="7">
        <f>'Input individueel'!AD15</f>
        <v>7.25</v>
      </c>
      <c r="AA18" s="7">
        <f>'Input individueel'!AE15</f>
        <v>0</v>
      </c>
      <c r="AB18" s="7">
        <f>'Input individueel'!AG15</f>
        <v>10.25</v>
      </c>
      <c r="AC18">
        <f>'Input individueel'!AH15</f>
        <v>5</v>
      </c>
      <c r="AD18" s="7">
        <f>'Input individueel'!AI15</f>
        <v>3.4</v>
      </c>
      <c r="AE18" s="7">
        <f>'Input individueel'!AJ15</f>
        <v>8.25</v>
      </c>
      <c r="AF18" s="7">
        <f>'Input individueel'!AK15</f>
        <v>0</v>
      </c>
      <c r="AG18" s="7">
        <f>'Input individueel'!AM15</f>
        <v>11.65</v>
      </c>
      <c r="AH18">
        <f>'Input individueel'!AN15</f>
        <v>3</v>
      </c>
    </row>
    <row r="19" spans="1:34" x14ac:dyDescent="0.3">
      <c r="A19" s="1">
        <f>'Input individueel'!I16</f>
        <v>6</v>
      </c>
      <c r="B19" s="1">
        <f t="shared" si="0"/>
        <v>7</v>
      </c>
      <c r="C19" s="1">
        <f t="shared" si="1"/>
        <v>2</v>
      </c>
      <c r="D19" s="1">
        <f t="shared" si="2"/>
        <v>6</v>
      </c>
      <c r="E19" s="1">
        <f>IF(A19=99,99,'Input individueel'!AH16)</f>
        <v>6</v>
      </c>
      <c r="F19">
        <f>'Input individueel'!C16</f>
        <v>204</v>
      </c>
      <c r="G19" t="str">
        <f>_xlfn.IFNA(VLOOKUP(F19,'Alle namen en totalen'!B:F,5,FALSE)," ")</f>
        <v>W1-B2</v>
      </c>
      <c r="H19" t="str">
        <f>_xlfn.IFNA(VLOOKUP(F19,'Alle namen en totalen'!B:F,2,FALSE)," ")</f>
        <v>Zoë Tol</v>
      </c>
      <c r="I19" t="str">
        <f>_xlfn.IFNA(VLOOKUP(F19,'Alle namen en totalen'!B:F,4,FALSE)," ")</f>
        <v>Junior E</v>
      </c>
      <c r="K19" t="str">
        <f>_xlfn.IFNA(VLOOKUP(F19,'Alle namen en totalen'!B:F,3,FALSE)," ")</f>
        <v>Sint Mauritius</v>
      </c>
      <c r="L19" s="7">
        <f>'Input individueel'!J16</f>
        <v>41.15</v>
      </c>
      <c r="M19">
        <f>'Input individueel'!I16</f>
        <v>6</v>
      </c>
      <c r="N19" s="7">
        <f>IF('Input individueel'!P16=0,'Input individueel'!K16,('Input individueel'!K16+'Input individueel'!P16)/2)</f>
        <v>2.4</v>
      </c>
      <c r="O19" s="7">
        <f>IF('Input individueel'!P16=0,'Input individueel'!L16,('Input individueel'!L16+'Input individueel'!Q16)/2)</f>
        <v>7.8</v>
      </c>
      <c r="P19" s="7">
        <f>IF('Input individueel'!P16=0,'Input individueel'!M16,('Input individueel'!M16+'Input individueel'!R16)/2)</f>
        <v>0</v>
      </c>
      <c r="Q19" s="7">
        <f>IF('Input individueel'!P16=0,'Input individueel'!N16,('Input individueel'!N16+'Input individueel'!S16)/2)</f>
        <v>0</v>
      </c>
      <c r="R19" s="7">
        <f>'Input individueel'!U16</f>
        <v>10.199999999999999</v>
      </c>
      <c r="S19">
        <f>'Input individueel'!V16</f>
        <v>7</v>
      </c>
      <c r="T19" s="7">
        <f>'Input individueel'!W16</f>
        <v>2.2000000000000002</v>
      </c>
      <c r="U19" s="7">
        <f>'Input individueel'!X16</f>
        <v>8.1999999999999993</v>
      </c>
      <c r="V19" s="7">
        <f>'Input individueel'!Y16</f>
        <v>0</v>
      </c>
      <c r="W19" s="7">
        <f>'Input individueel'!AA16</f>
        <v>10.4</v>
      </c>
      <c r="X19">
        <f>'Input individueel'!AB16</f>
        <v>2</v>
      </c>
      <c r="Y19" s="7">
        <f>'Input individueel'!AC16</f>
        <v>3.1</v>
      </c>
      <c r="Z19" s="7">
        <f>'Input individueel'!AD16</f>
        <v>7</v>
      </c>
      <c r="AA19" s="7">
        <f>'Input individueel'!AE16</f>
        <v>0</v>
      </c>
      <c r="AB19" s="7">
        <f>'Input individueel'!AG16</f>
        <v>10.1</v>
      </c>
      <c r="AC19">
        <f>'Input individueel'!AH16</f>
        <v>6</v>
      </c>
      <c r="AD19" s="7">
        <f>'Input individueel'!AI16</f>
        <v>3.1</v>
      </c>
      <c r="AE19" s="7">
        <f>'Input individueel'!AJ16</f>
        <v>7.35</v>
      </c>
      <c r="AF19" s="7">
        <f>'Input individueel'!AK16</f>
        <v>0</v>
      </c>
      <c r="AG19" s="7">
        <f>'Input individueel'!AM16</f>
        <v>10.45</v>
      </c>
      <c r="AH19">
        <f>'Input individueel'!AN16</f>
        <v>7</v>
      </c>
    </row>
    <row r="20" spans="1:34" x14ac:dyDescent="0.3">
      <c r="A20" s="1">
        <f>'Input individueel'!I17</f>
        <v>7</v>
      </c>
      <c r="B20" s="1">
        <f t="shared" si="0"/>
        <v>9</v>
      </c>
      <c r="C20" s="1">
        <f t="shared" si="1"/>
        <v>6</v>
      </c>
      <c r="D20" s="1">
        <f t="shared" si="2"/>
        <v>4</v>
      </c>
      <c r="E20" s="1">
        <f>IF(A20=99,99,'Input individueel'!AH17)</f>
        <v>4</v>
      </c>
      <c r="F20">
        <f>'Input individueel'!C17</f>
        <v>208</v>
      </c>
      <c r="G20" t="str">
        <f>_xlfn.IFNA(VLOOKUP(F20,'Alle namen en totalen'!B:F,5,FALSE)," ")</f>
        <v>W1-B2</v>
      </c>
      <c r="H20" t="str">
        <f>_xlfn.IFNA(VLOOKUP(F20,'Alle namen en totalen'!B:F,2,FALSE)," ")</f>
        <v>Sophie Bok</v>
      </c>
      <c r="I20" t="str">
        <f>_xlfn.IFNA(VLOOKUP(F20,'Alle namen en totalen'!B:F,4,FALSE)," ")</f>
        <v>Junior E</v>
      </c>
      <c r="K20" t="str">
        <f>_xlfn.IFNA(VLOOKUP(F20,'Alle namen en totalen'!B:F,3,FALSE)," ")</f>
        <v>Turncentrum Waterland</v>
      </c>
      <c r="L20" s="7">
        <f>'Input individueel'!J17</f>
        <v>39.75</v>
      </c>
      <c r="M20">
        <f>'Input individueel'!I17</f>
        <v>7</v>
      </c>
      <c r="N20" s="7">
        <f>IF('Input individueel'!P17=0,'Input individueel'!K17,('Input individueel'!K17+'Input individueel'!P17)/2)</f>
        <v>2</v>
      </c>
      <c r="O20" s="7">
        <f>IF('Input individueel'!P17=0,'Input individueel'!L17,('Input individueel'!L17+'Input individueel'!Q17)/2)</f>
        <v>7.65</v>
      </c>
      <c r="P20" s="7">
        <f>IF('Input individueel'!P17=0,'Input individueel'!M17,('Input individueel'!M17+'Input individueel'!R17)/2)</f>
        <v>0</v>
      </c>
      <c r="Q20" s="7">
        <f>IF('Input individueel'!P17=0,'Input individueel'!N17,('Input individueel'!N17+'Input individueel'!S17)/2)</f>
        <v>0</v>
      </c>
      <c r="R20" s="7">
        <f>'Input individueel'!U17</f>
        <v>9.65</v>
      </c>
      <c r="S20">
        <f>'Input individueel'!V17</f>
        <v>9</v>
      </c>
      <c r="T20" s="7">
        <f>'Input individueel'!W17</f>
        <v>2.2000000000000002</v>
      </c>
      <c r="U20" s="7">
        <f>'Input individueel'!X17</f>
        <v>7.25</v>
      </c>
      <c r="V20" s="7">
        <f>'Input individueel'!Y17</f>
        <v>0</v>
      </c>
      <c r="W20" s="7">
        <f>'Input individueel'!AA17</f>
        <v>9.4499999999999993</v>
      </c>
      <c r="X20">
        <f>'Input individueel'!AB17</f>
        <v>6</v>
      </c>
      <c r="Y20" s="7">
        <f>'Input individueel'!AC17</f>
        <v>3</v>
      </c>
      <c r="Z20" s="7">
        <f>'Input individueel'!AD17</f>
        <v>7.75</v>
      </c>
      <c r="AA20" s="7">
        <f>'Input individueel'!AE17</f>
        <v>0</v>
      </c>
      <c r="AB20" s="7">
        <f>'Input individueel'!AG17</f>
        <v>10.75</v>
      </c>
      <c r="AC20">
        <f>'Input individueel'!AH17</f>
        <v>4</v>
      </c>
      <c r="AD20" s="7">
        <f>'Input individueel'!AI17</f>
        <v>2.9</v>
      </c>
      <c r="AE20" s="7">
        <f>'Input individueel'!AJ17</f>
        <v>7</v>
      </c>
      <c r="AF20" s="7">
        <f>'Input individueel'!AK17</f>
        <v>0</v>
      </c>
      <c r="AG20" s="7">
        <f>'Input individueel'!AM17</f>
        <v>9.9</v>
      </c>
      <c r="AH20">
        <f>'Input individueel'!AN17</f>
        <v>9</v>
      </c>
    </row>
    <row r="21" spans="1:34" x14ac:dyDescent="0.3">
      <c r="A21" s="1">
        <f>'Input individueel'!I18</f>
        <v>8</v>
      </c>
      <c r="B21" s="1">
        <f t="shared" si="0"/>
        <v>8</v>
      </c>
      <c r="C21" s="1">
        <f t="shared" si="1"/>
        <v>10</v>
      </c>
      <c r="D21" s="1">
        <f t="shared" si="2"/>
        <v>7</v>
      </c>
      <c r="E21" s="1">
        <f>IF(A21=99,99,'Input individueel'!AH18)</f>
        <v>7</v>
      </c>
      <c r="F21">
        <f>'Input individueel'!C18</f>
        <v>207</v>
      </c>
      <c r="G21" t="str">
        <f>_xlfn.IFNA(VLOOKUP(F21,'Alle namen en totalen'!B:F,5,FALSE)," ")</f>
        <v>W1-B2</v>
      </c>
      <c r="H21" t="str">
        <f>_xlfn.IFNA(VLOOKUP(F21,'Alle namen en totalen'!B:F,2,FALSE)," ")</f>
        <v>Kyara Kluft</v>
      </c>
      <c r="I21" t="str">
        <f>_xlfn.IFNA(VLOOKUP(F21,'Alle namen en totalen'!B:F,4,FALSE)," ")</f>
        <v>Junior E</v>
      </c>
      <c r="K21" t="str">
        <f>_xlfn.IFNA(VLOOKUP(F21,'Alle namen en totalen'!B:F,3,FALSE)," ")</f>
        <v>Sint Mauritius</v>
      </c>
      <c r="L21" s="7">
        <f>'Input individueel'!J18</f>
        <v>38.35</v>
      </c>
      <c r="M21">
        <f>'Input individueel'!I18</f>
        <v>8</v>
      </c>
      <c r="N21" s="7">
        <f>IF('Input individueel'!P18=0,'Input individueel'!K18,('Input individueel'!K18+'Input individueel'!P18)/2)</f>
        <v>1.6</v>
      </c>
      <c r="O21" s="7">
        <f>IF('Input individueel'!P18=0,'Input individueel'!L18,('Input individueel'!L18+'Input individueel'!Q18)/2)</f>
        <v>8.1</v>
      </c>
      <c r="P21" s="7">
        <f>IF('Input individueel'!P18=0,'Input individueel'!M18,('Input individueel'!M18+'Input individueel'!R18)/2)</f>
        <v>0</v>
      </c>
      <c r="Q21" s="7">
        <f>IF('Input individueel'!P18=0,'Input individueel'!N18,('Input individueel'!N18+'Input individueel'!S18)/2)</f>
        <v>0</v>
      </c>
      <c r="R21" s="7">
        <f>'Input individueel'!U18</f>
        <v>9.6999999999999993</v>
      </c>
      <c r="S21">
        <f>'Input individueel'!V18</f>
        <v>8</v>
      </c>
      <c r="T21" s="7">
        <f>'Input individueel'!W18</f>
        <v>2.2000000000000002</v>
      </c>
      <c r="U21" s="7">
        <f>'Input individueel'!X18</f>
        <v>5.9</v>
      </c>
      <c r="V21" s="7">
        <f>'Input individueel'!Y18</f>
        <v>0</v>
      </c>
      <c r="W21" s="7">
        <f>'Input individueel'!AA18</f>
        <v>8.1</v>
      </c>
      <c r="X21">
        <f>'Input individueel'!AB18</f>
        <v>10</v>
      </c>
      <c r="Y21" s="7">
        <f>'Input individueel'!AC18</f>
        <v>2.2000000000000002</v>
      </c>
      <c r="Z21" s="7">
        <f>'Input individueel'!AD18</f>
        <v>7.8</v>
      </c>
      <c r="AA21" s="7">
        <f>'Input individueel'!AE18</f>
        <v>0</v>
      </c>
      <c r="AB21" s="7">
        <f>'Input individueel'!AG18</f>
        <v>10</v>
      </c>
      <c r="AC21">
        <f>'Input individueel'!AH18</f>
        <v>7</v>
      </c>
      <c r="AD21" s="7">
        <f>'Input individueel'!AI18</f>
        <v>3</v>
      </c>
      <c r="AE21" s="7">
        <f>'Input individueel'!AJ18</f>
        <v>7.55</v>
      </c>
      <c r="AF21" s="7">
        <f>'Input individueel'!AK18</f>
        <v>0</v>
      </c>
      <c r="AG21" s="7">
        <f>'Input individueel'!AM18</f>
        <v>10.55</v>
      </c>
      <c r="AH21">
        <f>'Input individueel'!AN18</f>
        <v>6</v>
      </c>
    </row>
    <row r="22" spans="1:34" x14ac:dyDescent="0.3">
      <c r="A22" s="1">
        <f>'Input individueel'!I19</f>
        <v>8</v>
      </c>
      <c r="B22" s="1">
        <f t="shared" si="0"/>
        <v>6</v>
      </c>
      <c r="C22" s="1">
        <f t="shared" si="1"/>
        <v>9</v>
      </c>
      <c r="D22" s="1">
        <f t="shared" si="2"/>
        <v>9</v>
      </c>
      <c r="E22" s="1">
        <f>IF(A22=99,99,'Input individueel'!AH19)</f>
        <v>9</v>
      </c>
      <c r="F22">
        <f>'Input individueel'!C19</f>
        <v>209</v>
      </c>
      <c r="G22" t="str">
        <f>_xlfn.IFNA(VLOOKUP(F22,'Alle namen en totalen'!B:F,5,FALSE)," ")</f>
        <v>W1-B2</v>
      </c>
      <c r="H22" t="str">
        <f>_xlfn.IFNA(VLOOKUP(F22,'Alle namen en totalen'!B:F,2,FALSE)," ")</f>
        <v>Loïs Schulze</v>
      </c>
      <c r="I22" t="str">
        <f>_xlfn.IFNA(VLOOKUP(F22,'Alle namen en totalen'!B:F,4,FALSE)," ")</f>
        <v>Junior E</v>
      </c>
      <c r="K22" t="str">
        <f>_xlfn.IFNA(VLOOKUP(F22,'Alle namen en totalen'!B:F,3,FALSE)," ")</f>
        <v>Turncentrum Waterland</v>
      </c>
      <c r="L22" s="7">
        <f>'Input individueel'!J19</f>
        <v>38.35</v>
      </c>
      <c r="M22">
        <f>'Input individueel'!I19</f>
        <v>8</v>
      </c>
      <c r="N22" s="7">
        <f>IF('Input individueel'!P19=0,'Input individueel'!K19,('Input individueel'!K19+'Input individueel'!P19)/2)</f>
        <v>2.4</v>
      </c>
      <c r="O22" s="7">
        <f>IF('Input individueel'!P19=0,'Input individueel'!L19,('Input individueel'!L19+'Input individueel'!Q19)/2)</f>
        <v>8.0500000000000007</v>
      </c>
      <c r="P22" s="7">
        <f>IF('Input individueel'!P19=0,'Input individueel'!M19,('Input individueel'!M19+'Input individueel'!R19)/2)</f>
        <v>0</v>
      </c>
      <c r="Q22" s="7">
        <f>IF('Input individueel'!P19=0,'Input individueel'!N19,('Input individueel'!N19+'Input individueel'!S19)/2)</f>
        <v>0</v>
      </c>
      <c r="R22" s="7">
        <f>'Input individueel'!U19</f>
        <v>10.45</v>
      </c>
      <c r="S22">
        <f>'Input individueel'!V19</f>
        <v>6</v>
      </c>
      <c r="T22" s="7">
        <f>'Input individueel'!W19</f>
        <v>1.2</v>
      </c>
      <c r="U22" s="7">
        <f>'Input individueel'!X19</f>
        <v>7.3</v>
      </c>
      <c r="V22" s="7">
        <f>'Input individueel'!Y19</f>
        <v>0</v>
      </c>
      <c r="W22" s="7">
        <f>'Input individueel'!AA19</f>
        <v>8.5</v>
      </c>
      <c r="X22">
        <f>'Input individueel'!AB19</f>
        <v>9</v>
      </c>
      <c r="Y22" s="7">
        <f>'Input individueel'!AC19</f>
        <v>2.2999999999999998</v>
      </c>
      <c r="Z22" s="7">
        <f>'Input individueel'!AD19</f>
        <v>6.65</v>
      </c>
      <c r="AA22" s="7">
        <f>'Input individueel'!AE19</f>
        <v>0</v>
      </c>
      <c r="AB22" s="7">
        <f>'Input individueel'!AG19</f>
        <v>8.9499999999999993</v>
      </c>
      <c r="AC22">
        <f>'Input individueel'!AH19</f>
        <v>9</v>
      </c>
      <c r="AD22" s="7">
        <f>'Input individueel'!AI19</f>
        <v>3.3</v>
      </c>
      <c r="AE22" s="7">
        <f>'Input individueel'!AJ19</f>
        <v>7.15</v>
      </c>
      <c r="AF22" s="7">
        <f>'Input individueel'!AK19</f>
        <v>0</v>
      </c>
      <c r="AG22" s="7">
        <f>'Input individueel'!AM19</f>
        <v>10.45</v>
      </c>
      <c r="AH22">
        <f>'Input individueel'!AN19</f>
        <v>7</v>
      </c>
    </row>
    <row r="23" spans="1:34" x14ac:dyDescent="0.3">
      <c r="A23" s="1">
        <f>'Input individueel'!I20</f>
        <v>10</v>
      </c>
      <c r="B23" s="1">
        <f t="shared" si="0"/>
        <v>10</v>
      </c>
      <c r="C23" s="1">
        <f t="shared" si="1"/>
        <v>8</v>
      </c>
      <c r="D23" s="1">
        <f t="shared" si="2"/>
        <v>10</v>
      </c>
      <c r="E23" s="1">
        <f>IF(A23=99,99,'Input individueel'!AH20)</f>
        <v>10</v>
      </c>
      <c r="F23">
        <f>'Input individueel'!C20</f>
        <v>203</v>
      </c>
      <c r="G23" t="str">
        <f>_xlfn.IFNA(VLOOKUP(F23,'Alle namen en totalen'!B:F,5,FALSE)," ")</f>
        <v>W1-B2</v>
      </c>
      <c r="H23" t="str">
        <f>_xlfn.IFNA(VLOOKUP(F23,'Alle namen en totalen'!B:F,2,FALSE)," ")</f>
        <v>Nova de Boer</v>
      </c>
      <c r="I23" t="str">
        <f>_xlfn.IFNA(VLOOKUP(F23,'Alle namen en totalen'!B:F,4,FALSE)," ")</f>
        <v>Junior E</v>
      </c>
      <c r="K23" t="str">
        <f>_xlfn.IFNA(VLOOKUP(F23,'Alle namen en totalen'!B:F,3,FALSE)," ")</f>
        <v>Sint Mauritius</v>
      </c>
      <c r="L23" s="7">
        <f>'Input individueel'!J20</f>
        <v>26.95</v>
      </c>
      <c r="M23">
        <f>'Input individueel'!I20</f>
        <v>10</v>
      </c>
      <c r="N23" s="7">
        <f>IF('Input individueel'!P20=0,'Input individueel'!K20,('Input individueel'!K20+'Input individueel'!P20)/2)</f>
        <v>0</v>
      </c>
      <c r="O23" s="7">
        <f>IF('Input individueel'!P20=0,'Input individueel'!L20,('Input individueel'!L20+'Input individueel'!Q20)/2)</f>
        <v>0</v>
      </c>
      <c r="P23" s="7">
        <f>IF('Input individueel'!P20=0,'Input individueel'!M20,('Input individueel'!M20+'Input individueel'!R20)/2)</f>
        <v>0</v>
      </c>
      <c r="Q23" s="7">
        <f>IF('Input individueel'!P20=0,'Input individueel'!N20,('Input individueel'!N20+'Input individueel'!S20)/2)</f>
        <v>0</v>
      </c>
      <c r="R23" s="7">
        <f>'Input individueel'!U20</f>
        <v>0</v>
      </c>
      <c r="S23">
        <f>'Input individueel'!V20</f>
        <v>10</v>
      </c>
      <c r="T23" s="7">
        <f>'Input individueel'!W20</f>
        <v>2.2000000000000002</v>
      </c>
      <c r="U23" s="7">
        <f>'Input individueel'!X20</f>
        <v>6.4</v>
      </c>
      <c r="V23" s="7">
        <f>'Input individueel'!Y20</f>
        <v>0</v>
      </c>
      <c r="W23" s="7">
        <f>'Input individueel'!AA20</f>
        <v>8.6</v>
      </c>
      <c r="X23">
        <f>'Input individueel'!AB20</f>
        <v>8</v>
      </c>
      <c r="Y23" s="7">
        <f>'Input individueel'!AC20</f>
        <v>2</v>
      </c>
      <c r="Z23" s="7">
        <f>'Input individueel'!AD20</f>
        <v>6.9</v>
      </c>
      <c r="AA23" s="7">
        <f>'Input individueel'!AE20</f>
        <v>0</v>
      </c>
      <c r="AB23" s="7">
        <f>'Input individueel'!AG20</f>
        <v>8.9</v>
      </c>
      <c r="AC23">
        <f>'Input individueel'!AH20</f>
        <v>10</v>
      </c>
      <c r="AD23" s="7">
        <f>'Input individueel'!AI20</f>
        <v>2.8</v>
      </c>
      <c r="AE23" s="7">
        <f>'Input individueel'!AJ20</f>
        <v>6.65</v>
      </c>
      <c r="AF23" s="7">
        <f>'Input individueel'!AK20</f>
        <v>0</v>
      </c>
      <c r="AG23" s="7">
        <f>'Input individueel'!AM20</f>
        <v>9.4499999999999993</v>
      </c>
      <c r="AH23">
        <f>'Input individueel'!AN20</f>
        <v>10</v>
      </c>
    </row>
    <row r="24" spans="1:34" x14ac:dyDescent="0.3">
      <c r="A24" s="1">
        <f>'Input individueel'!I21</f>
        <v>99</v>
      </c>
      <c r="B24" s="1">
        <f t="shared" si="0"/>
        <v>99</v>
      </c>
      <c r="C24" s="1">
        <f t="shared" si="1"/>
        <v>99</v>
      </c>
      <c r="D24" s="1">
        <f t="shared" si="2"/>
        <v>99</v>
      </c>
      <c r="E24" s="1">
        <f>IF(A24=99,99,'Input individueel'!AH21)</f>
        <v>99</v>
      </c>
      <c r="F24">
        <f>'Input individueel'!C21</f>
        <v>206</v>
      </c>
      <c r="G24" t="str">
        <f>_xlfn.IFNA(VLOOKUP(F24,'Alle namen en totalen'!B:F,5,FALSE)," ")</f>
        <v>W1-B2</v>
      </c>
      <c r="H24" t="str">
        <f>_xlfn.IFNA(VLOOKUP(F24,'Alle namen en totalen'!B:F,2,FALSE)," ")</f>
        <v>Juna Burghouts</v>
      </c>
      <c r="I24" t="str">
        <f>_xlfn.IFNA(VLOOKUP(F24,'Alle namen en totalen'!B:F,4,FALSE)," ")</f>
        <v>Junior E</v>
      </c>
      <c r="K24" t="str">
        <f>_xlfn.IFNA(VLOOKUP(F24,'Alle namen en totalen'!B:F,3,FALSE)," ")</f>
        <v>Sint Mauritius</v>
      </c>
      <c r="L24" s="7">
        <f>'Input individueel'!J21</f>
        <v>0</v>
      </c>
      <c r="M24">
        <f>'Input individueel'!I21</f>
        <v>99</v>
      </c>
      <c r="N24" s="7">
        <f>IF('Input individueel'!P21=0,'Input individueel'!K21,('Input individueel'!K21+'Input individueel'!P21)/2)</f>
        <v>0</v>
      </c>
      <c r="O24" s="7">
        <f>IF('Input individueel'!P21=0,'Input individueel'!L21,('Input individueel'!L21+'Input individueel'!Q21)/2)</f>
        <v>0</v>
      </c>
      <c r="P24" s="7">
        <f>IF('Input individueel'!P21=0,'Input individueel'!M21,('Input individueel'!M21+'Input individueel'!R21)/2)</f>
        <v>0</v>
      </c>
      <c r="Q24" s="7">
        <f>IF('Input individueel'!P21=0,'Input individueel'!N21,('Input individueel'!N21+'Input individueel'!S21)/2)</f>
        <v>0</v>
      </c>
      <c r="R24" s="7">
        <f>'Input individueel'!U21</f>
        <v>0</v>
      </c>
      <c r="S24">
        <f>'Input individueel'!V21</f>
        <v>10</v>
      </c>
      <c r="T24" s="7">
        <f>'Input individueel'!W21</f>
        <v>0</v>
      </c>
      <c r="U24" s="7">
        <f>'Input individueel'!X21</f>
        <v>0</v>
      </c>
      <c r="V24" s="7">
        <f>'Input individueel'!Y21</f>
        <v>0</v>
      </c>
      <c r="W24" s="7">
        <f>'Input individueel'!AA21</f>
        <v>0</v>
      </c>
      <c r="X24">
        <f>'Input individueel'!AB21</f>
        <v>11</v>
      </c>
      <c r="Y24" s="7">
        <f>'Input individueel'!AC21</f>
        <v>0</v>
      </c>
      <c r="Z24" s="7">
        <f>'Input individueel'!AD21</f>
        <v>0</v>
      </c>
      <c r="AA24" s="7">
        <f>'Input individueel'!AE21</f>
        <v>0</v>
      </c>
      <c r="AB24" s="7">
        <f>'Input individueel'!AG21</f>
        <v>0</v>
      </c>
      <c r="AC24">
        <f>'Input individueel'!AH21</f>
        <v>11</v>
      </c>
      <c r="AD24" s="7">
        <f>'Input individueel'!AI21</f>
        <v>0</v>
      </c>
      <c r="AE24" s="7">
        <f>'Input individueel'!AJ21</f>
        <v>0</v>
      </c>
      <c r="AF24" s="7">
        <f>'Input individueel'!AK21</f>
        <v>0</v>
      </c>
      <c r="AG24" s="7">
        <f>'Input individueel'!AM21</f>
        <v>0</v>
      </c>
      <c r="AH24">
        <f>'Input individueel'!AN21</f>
        <v>11</v>
      </c>
    </row>
    <row r="25" spans="1:34" x14ac:dyDescent="0.3">
      <c r="A25" s="1">
        <f>'Input individueel'!I22</f>
        <v>99</v>
      </c>
      <c r="B25" s="1">
        <f t="shared" si="0"/>
        <v>99</v>
      </c>
      <c r="C25" s="1">
        <f t="shared" si="1"/>
        <v>99</v>
      </c>
      <c r="D25" s="1">
        <f t="shared" si="2"/>
        <v>99</v>
      </c>
      <c r="E25" s="1">
        <f>IF(A25=99,99,'Input individueel'!AH22)</f>
        <v>99</v>
      </c>
      <c r="F25">
        <f>'Input individueel'!C22</f>
        <v>211</v>
      </c>
      <c r="G25" t="str">
        <f>_xlfn.IFNA(VLOOKUP(F25,'Alle namen en totalen'!B:F,5,FALSE)," ")</f>
        <v>W1-B2</v>
      </c>
      <c r="H25" t="str">
        <f>_xlfn.IFNA(VLOOKUP(F25,'Alle namen en totalen'!B:F,2,FALSE)," ")</f>
        <v>Sarah Havermans</v>
      </c>
      <c r="I25" t="str">
        <f>_xlfn.IFNA(VLOOKUP(F25,'Alle namen en totalen'!B:F,4,FALSE)," ")</f>
        <v>Junior E</v>
      </c>
      <c r="K25" t="str">
        <f>_xlfn.IFNA(VLOOKUP(F25,'Alle namen en totalen'!B:F,3,FALSE)," ")</f>
        <v>Turncentrum Waterland</v>
      </c>
      <c r="L25" s="7">
        <f>'Input individueel'!J22</f>
        <v>0</v>
      </c>
      <c r="M25">
        <f>'Input individueel'!I22</f>
        <v>99</v>
      </c>
      <c r="N25" s="7">
        <f>IF('Input individueel'!P22=0,'Input individueel'!K22,('Input individueel'!K22+'Input individueel'!P22)/2)</f>
        <v>0</v>
      </c>
      <c r="O25" s="7">
        <f>IF('Input individueel'!P22=0,'Input individueel'!L22,('Input individueel'!L22+'Input individueel'!Q22)/2)</f>
        <v>0</v>
      </c>
      <c r="P25" s="7">
        <f>IF('Input individueel'!P22=0,'Input individueel'!M22,('Input individueel'!M22+'Input individueel'!R22)/2)</f>
        <v>0</v>
      </c>
      <c r="Q25" s="7">
        <f>IF('Input individueel'!P22=0,'Input individueel'!N22,('Input individueel'!N22+'Input individueel'!S22)/2)</f>
        <v>0</v>
      </c>
      <c r="R25" s="7">
        <f>'Input individueel'!U22</f>
        <v>0</v>
      </c>
      <c r="S25">
        <f>'Input individueel'!V22</f>
        <v>10</v>
      </c>
      <c r="T25" s="7">
        <f>'Input individueel'!W22</f>
        <v>0</v>
      </c>
      <c r="U25" s="7">
        <f>'Input individueel'!X22</f>
        <v>0</v>
      </c>
      <c r="V25" s="7">
        <f>'Input individueel'!Y22</f>
        <v>0</v>
      </c>
      <c r="W25" s="7">
        <f>'Input individueel'!AA22</f>
        <v>0</v>
      </c>
      <c r="X25">
        <f>'Input individueel'!AB22</f>
        <v>11</v>
      </c>
      <c r="Y25" s="7">
        <f>'Input individueel'!AC22</f>
        <v>0</v>
      </c>
      <c r="Z25" s="7">
        <f>'Input individueel'!AD22</f>
        <v>0</v>
      </c>
      <c r="AA25" s="7">
        <f>'Input individueel'!AE22</f>
        <v>0</v>
      </c>
      <c r="AB25" s="7">
        <f>'Input individueel'!AG22</f>
        <v>0</v>
      </c>
      <c r="AC25">
        <f>'Input individueel'!AH22</f>
        <v>11</v>
      </c>
      <c r="AD25" s="7">
        <f>'Input individueel'!AI22</f>
        <v>0</v>
      </c>
      <c r="AE25" s="7">
        <f>'Input individueel'!AJ22</f>
        <v>0</v>
      </c>
      <c r="AF25" s="7">
        <f>'Input individueel'!AK22</f>
        <v>0</v>
      </c>
      <c r="AG25" s="7">
        <f>'Input individueel'!AM22</f>
        <v>0</v>
      </c>
      <c r="AH25">
        <f>'Input individueel'!AN22</f>
        <v>11</v>
      </c>
    </row>
    <row r="26" spans="1:34" x14ac:dyDescent="0.3">
      <c r="A26" s="1">
        <f>'Input individueel'!I23</f>
        <v>1</v>
      </c>
      <c r="B26" s="1">
        <f t="shared" si="0"/>
        <v>8</v>
      </c>
      <c r="C26" s="1">
        <f t="shared" si="1"/>
        <v>1</v>
      </c>
      <c r="D26" s="1">
        <f t="shared" si="2"/>
        <v>5</v>
      </c>
      <c r="E26" s="1">
        <f>IF(A26=99,99,'Input individueel'!AH23)</f>
        <v>5</v>
      </c>
      <c r="F26">
        <f>'Input individueel'!C23</f>
        <v>507</v>
      </c>
      <c r="G26" t="str">
        <f>_xlfn.IFNA(VLOOKUP(F26,'Alle namen en totalen'!B:F,5,FALSE)," ")</f>
        <v>W1-B1</v>
      </c>
      <c r="H26" t="str">
        <f>_xlfn.IFNA(VLOOKUP(F26,'Alle namen en totalen'!B:F,2,FALSE)," ")</f>
        <v>Lize Tol</v>
      </c>
      <c r="I26" t="str">
        <f>_xlfn.IFNA(VLOOKUP(F26,'Alle namen en totalen'!B:F,4,FALSE)," ")</f>
        <v>MB 4 Pup 2</v>
      </c>
      <c r="K26" t="str">
        <f>_xlfn.IFNA(VLOOKUP(F26,'Alle namen en totalen'!B:F,3,FALSE)," ")</f>
        <v>Sint Mauritius</v>
      </c>
      <c r="L26" s="7">
        <f>'Input individueel'!J23</f>
        <v>48.424999999999997</v>
      </c>
      <c r="M26">
        <f>'Input individueel'!I23</f>
        <v>1</v>
      </c>
      <c r="N26" s="7">
        <f>IF('Input individueel'!P23=0,'Input individueel'!K23,('Input individueel'!K23+'Input individueel'!P23)/2)</f>
        <v>3.5</v>
      </c>
      <c r="O26" s="7">
        <f>IF('Input individueel'!P23=0,'Input individueel'!L23,('Input individueel'!L23+'Input individueel'!Q23)/2)</f>
        <v>8.9250000000000007</v>
      </c>
      <c r="P26" s="7">
        <f>IF('Input individueel'!P23=0,'Input individueel'!M23,('Input individueel'!M23+'Input individueel'!R23)/2)</f>
        <v>0</v>
      </c>
      <c r="Q26" s="7">
        <f>IF('Input individueel'!P23=0,'Input individueel'!N23,('Input individueel'!N23+'Input individueel'!S23)/2)</f>
        <v>0</v>
      </c>
      <c r="R26" s="7">
        <f>'Input individueel'!U23</f>
        <v>12.425000000000001</v>
      </c>
      <c r="S26">
        <f>'Input individueel'!V23</f>
        <v>8</v>
      </c>
      <c r="T26" s="7">
        <f>'Input individueel'!W23</f>
        <v>3.8</v>
      </c>
      <c r="U26" s="7">
        <f>'Input individueel'!X23</f>
        <v>8.8000000000000007</v>
      </c>
      <c r="V26" s="7">
        <f>'Input individueel'!Y23</f>
        <v>0</v>
      </c>
      <c r="W26" s="7">
        <f>'Input individueel'!AA23</f>
        <v>12.6</v>
      </c>
      <c r="X26">
        <f>'Input individueel'!AB23</f>
        <v>1</v>
      </c>
      <c r="Y26" s="7">
        <f>'Input individueel'!AC23</f>
        <v>3.6</v>
      </c>
      <c r="Z26" s="7">
        <f>'Input individueel'!AD23</f>
        <v>7.4</v>
      </c>
      <c r="AA26" s="7">
        <f>'Input individueel'!AE23</f>
        <v>0</v>
      </c>
      <c r="AB26" s="7">
        <f>'Input individueel'!AG23</f>
        <v>11</v>
      </c>
      <c r="AC26">
        <f>'Input individueel'!AH23</f>
        <v>5</v>
      </c>
      <c r="AD26" s="7">
        <f>'Input individueel'!AI23</f>
        <v>4.7</v>
      </c>
      <c r="AE26" s="7">
        <f>'Input individueel'!AJ23</f>
        <v>7.8</v>
      </c>
      <c r="AF26" s="7">
        <f>'Input individueel'!AK23</f>
        <v>0.1</v>
      </c>
      <c r="AG26" s="7">
        <f>'Input individueel'!AM23</f>
        <v>12.4</v>
      </c>
      <c r="AH26">
        <f>'Input individueel'!AN23</f>
        <v>4</v>
      </c>
    </row>
    <row r="27" spans="1:34" x14ac:dyDescent="0.3">
      <c r="A27" s="1">
        <f>'Input individueel'!I24</f>
        <v>2</v>
      </c>
      <c r="B27" s="1">
        <f t="shared" si="0"/>
        <v>11</v>
      </c>
      <c r="C27" s="1">
        <f t="shared" si="1"/>
        <v>4</v>
      </c>
      <c r="D27" s="1">
        <f t="shared" si="2"/>
        <v>4</v>
      </c>
      <c r="E27" s="1">
        <f>IF(A27=99,99,'Input individueel'!AH24)</f>
        <v>4</v>
      </c>
      <c r="F27">
        <f>'Input individueel'!C24</f>
        <v>506</v>
      </c>
      <c r="G27" t="str">
        <f>_xlfn.IFNA(VLOOKUP(F27,'Alle namen en totalen'!B:F,5,FALSE)," ")</f>
        <v>W1-B1</v>
      </c>
      <c r="H27" t="str">
        <f>_xlfn.IFNA(VLOOKUP(F27,'Alle namen en totalen'!B:F,2,FALSE)," ")</f>
        <v>Zena Burghouts</v>
      </c>
      <c r="I27" t="str">
        <f>_xlfn.IFNA(VLOOKUP(F27,'Alle namen en totalen'!B:F,4,FALSE)," ")</f>
        <v>MB 4 Pup 2</v>
      </c>
      <c r="K27" t="str">
        <f>_xlfn.IFNA(VLOOKUP(F27,'Alle namen en totalen'!B:F,3,FALSE)," ")</f>
        <v>Sint Mauritius</v>
      </c>
      <c r="L27" s="7">
        <f>'Input individueel'!J24</f>
        <v>48.2</v>
      </c>
      <c r="M27">
        <f>'Input individueel'!I24</f>
        <v>2</v>
      </c>
      <c r="N27" s="7">
        <f>IF('Input individueel'!P24=0,'Input individueel'!K24,('Input individueel'!K24+'Input individueel'!P24)/2)</f>
        <v>3.5</v>
      </c>
      <c r="O27" s="7">
        <f>IF('Input individueel'!P24=0,'Input individueel'!L24,('Input individueel'!L24+'Input individueel'!Q24)/2)</f>
        <v>8.8000000000000007</v>
      </c>
      <c r="P27" s="7">
        <f>IF('Input individueel'!P24=0,'Input individueel'!M24,('Input individueel'!M24+'Input individueel'!R24)/2)</f>
        <v>0</v>
      </c>
      <c r="Q27" s="7">
        <f>IF('Input individueel'!P24=0,'Input individueel'!N24,('Input individueel'!N24+'Input individueel'!S24)/2)</f>
        <v>0</v>
      </c>
      <c r="R27" s="7">
        <f>'Input individueel'!U24</f>
        <v>12.3</v>
      </c>
      <c r="S27">
        <f>'Input individueel'!V24</f>
        <v>11</v>
      </c>
      <c r="T27" s="7">
        <f>'Input individueel'!W24</f>
        <v>3.9</v>
      </c>
      <c r="U27" s="7">
        <f>'Input individueel'!X24</f>
        <v>8.15</v>
      </c>
      <c r="V27" s="7">
        <f>'Input individueel'!Y24</f>
        <v>0</v>
      </c>
      <c r="W27" s="7">
        <f>'Input individueel'!AA24</f>
        <v>12.05</v>
      </c>
      <c r="X27">
        <f>'Input individueel'!AB24</f>
        <v>4</v>
      </c>
      <c r="Y27" s="7">
        <f>'Input individueel'!AC24</f>
        <v>4.4000000000000004</v>
      </c>
      <c r="Z27" s="7">
        <f>'Input individueel'!AD24</f>
        <v>6.85</v>
      </c>
      <c r="AA27" s="7">
        <f>'Input individueel'!AE24</f>
        <v>0</v>
      </c>
      <c r="AB27" s="7">
        <f>'Input individueel'!AG24</f>
        <v>11.25</v>
      </c>
      <c r="AC27">
        <f>'Input individueel'!AH24</f>
        <v>4</v>
      </c>
      <c r="AD27" s="7">
        <f>'Input individueel'!AI24</f>
        <v>4.4000000000000004</v>
      </c>
      <c r="AE27" s="7">
        <f>'Input individueel'!AJ24</f>
        <v>8.1999999999999993</v>
      </c>
      <c r="AF27" s="7">
        <f>'Input individueel'!AK24</f>
        <v>0</v>
      </c>
      <c r="AG27" s="7">
        <f>'Input individueel'!AM24</f>
        <v>12.6</v>
      </c>
      <c r="AH27">
        <f>'Input individueel'!AN24</f>
        <v>2</v>
      </c>
    </row>
    <row r="28" spans="1:34" x14ac:dyDescent="0.3">
      <c r="A28" s="1">
        <f>'Input individueel'!I25</f>
        <v>3</v>
      </c>
      <c r="B28" s="1">
        <f t="shared" si="0"/>
        <v>1</v>
      </c>
      <c r="C28" s="1">
        <f t="shared" si="1"/>
        <v>3</v>
      </c>
      <c r="D28" s="1">
        <f t="shared" si="2"/>
        <v>7</v>
      </c>
      <c r="E28" s="1">
        <f>IF(A28=99,99,'Input individueel'!AH25)</f>
        <v>7</v>
      </c>
      <c r="F28">
        <f>'Input individueel'!C25</f>
        <v>604</v>
      </c>
      <c r="G28" t="str">
        <f>_xlfn.IFNA(VLOOKUP(F28,'Alle namen en totalen'!B:F,5,FALSE)," ")</f>
        <v>W1-B1</v>
      </c>
      <c r="H28" t="str">
        <f>_xlfn.IFNA(VLOOKUP(F28,'Alle namen en totalen'!B:F,2,FALSE)," ")</f>
        <v>Nayeli van Rootzelaar</v>
      </c>
      <c r="I28" t="str">
        <f>_xlfn.IFNA(VLOOKUP(F28,'Alle namen en totalen'!B:F,4,FALSE)," ")</f>
        <v>MB 4 Pup 1</v>
      </c>
      <c r="K28" t="str">
        <f>_xlfn.IFNA(VLOOKUP(F28,'Alle namen en totalen'!B:F,3,FALSE)," ")</f>
        <v>Swift</v>
      </c>
      <c r="L28" s="7">
        <f>'Input individueel'!J25</f>
        <v>48</v>
      </c>
      <c r="M28">
        <f>'Input individueel'!I25</f>
        <v>3</v>
      </c>
      <c r="N28" s="7">
        <f>IF('Input individueel'!P25=0,'Input individueel'!K25,('Input individueel'!K25+'Input individueel'!P25)/2)</f>
        <v>3.5</v>
      </c>
      <c r="O28" s="7">
        <f>IF('Input individueel'!P25=0,'Input individueel'!L25,('Input individueel'!L25+'Input individueel'!Q25)/2)</f>
        <v>9.25</v>
      </c>
      <c r="P28" s="7">
        <f>IF('Input individueel'!P25=0,'Input individueel'!M25,('Input individueel'!M25+'Input individueel'!R25)/2)</f>
        <v>0</v>
      </c>
      <c r="Q28" s="7">
        <f>IF('Input individueel'!P25=0,'Input individueel'!N25,('Input individueel'!N25+'Input individueel'!S25)/2)</f>
        <v>0.3</v>
      </c>
      <c r="R28" s="7">
        <f>'Input individueel'!U25</f>
        <v>13.05</v>
      </c>
      <c r="S28">
        <f>'Input individueel'!V25</f>
        <v>1</v>
      </c>
      <c r="T28" s="7">
        <f>'Input individueel'!W25</f>
        <v>4</v>
      </c>
      <c r="U28" s="7">
        <f>'Input individueel'!X25</f>
        <v>8.1</v>
      </c>
      <c r="V28" s="7">
        <f>'Input individueel'!Y25</f>
        <v>0</v>
      </c>
      <c r="W28" s="7">
        <f>'Input individueel'!AA25</f>
        <v>12.1</v>
      </c>
      <c r="X28">
        <f>'Input individueel'!AB25</f>
        <v>3</v>
      </c>
      <c r="Y28" s="7">
        <f>'Input individueel'!AC25</f>
        <v>3.2</v>
      </c>
      <c r="Z28" s="7">
        <f>'Input individueel'!AD25</f>
        <v>7.35</v>
      </c>
      <c r="AA28" s="7">
        <f>'Input individueel'!AE25</f>
        <v>0</v>
      </c>
      <c r="AB28" s="7">
        <f>'Input individueel'!AG25</f>
        <v>10.55</v>
      </c>
      <c r="AC28">
        <f>'Input individueel'!AH25</f>
        <v>7</v>
      </c>
      <c r="AD28" s="7">
        <f>'Input individueel'!AI25</f>
        <v>4.4000000000000004</v>
      </c>
      <c r="AE28" s="7">
        <f>'Input individueel'!AJ25</f>
        <v>7.9</v>
      </c>
      <c r="AF28" s="7">
        <f>'Input individueel'!AK25</f>
        <v>0</v>
      </c>
      <c r="AG28" s="7">
        <f>'Input individueel'!AM25</f>
        <v>12.3</v>
      </c>
      <c r="AH28">
        <f>'Input individueel'!AN25</f>
        <v>5</v>
      </c>
    </row>
    <row r="29" spans="1:34" x14ac:dyDescent="0.3">
      <c r="A29" s="1">
        <f>'Input individueel'!I26</f>
        <v>4</v>
      </c>
      <c r="B29" s="1">
        <f t="shared" si="0"/>
        <v>13</v>
      </c>
      <c r="C29" s="1">
        <f t="shared" si="1"/>
        <v>11</v>
      </c>
      <c r="D29" s="1">
        <f t="shared" si="2"/>
        <v>3</v>
      </c>
      <c r="E29" s="1">
        <f>IF(A29=99,99,'Input individueel'!AH26)</f>
        <v>3</v>
      </c>
      <c r="F29">
        <f>'Input individueel'!C26</f>
        <v>513</v>
      </c>
      <c r="G29" t="str">
        <f>_xlfn.IFNA(VLOOKUP(F29,'Alle namen en totalen'!B:F,5,FALSE)," ")</f>
        <v>W1-B1</v>
      </c>
      <c r="H29" t="str">
        <f>_xlfn.IFNA(VLOOKUP(F29,'Alle namen en totalen'!B:F,2,FALSE)," ")</f>
        <v>Keanna Nduwayezu</v>
      </c>
      <c r="I29" t="str">
        <f>_xlfn.IFNA(VLOOKUP(F29,'Alle namen en totalen'!B:F,4,FALSE)," ")</f>
        <v>MB 4 Pup 2</v>
      </c>
      <c r="K29" t="str">
        <f>_xlfn.IFNA(VLOOKUP(F29,'Alle namen en totalen'!B:F,3,FALSE)," ")</f>
        <v>Turncentrum Waterland</v>
      </c>
      <c r="L29" s="7">
        <f>'Input individueel'!J26</f>
        <v>47.357999999999997</v>
      </c>
      <c r="M29">
        <f>'Input individueel'!I26</f>
        <v>4</v>
      </c>
      <c r="N29" s="7">
        <f>IF('Input individueel'!P26=0,'Input individueel'!K26,('Input individueel'!K26+'Input individueel'!P26)/2)</f>
        <v>3.5</v>
      </c>
      <c r="O29" s="7">
        <f>IF('Input individueel'!P26=0,'Input individueel'!L26,('Input individueel'!L26+'Input individueel'!Q26)/2)</f>
        <v>8.4250000000000007</v>
      </c>
      <c r="P29" s="7">
        <f>IF('Input individueel'!P26=0,'Input individueel'!M26,('Input individueel'!M26+'Input individueel'!R26)/2)</f>
        <v>0</v>
      </c>
      <c r="Q29" s="7">
        <f>IF('Input individueel'!P26=0,'Input individueel'!N26,('Input individueel'!N26+'Input individueel'!S26)/2)</f>
        <v>0.3</v>
      </c>
      <c r="R29" s="7">
        <f>'Input individueel'!U26</f>
        <v>12.225</v>
      </c>
      <c r="S29">
        <f>'Input individueel'!V26</f>
        <v>13</v>
      </c>
      <c r="T29" s="7">
        <f>'Input individueel'!W26</f>
        <v>2.2000000000000002</v>
      </c>
      <c r="U29" s="7">
        <f>'Input individueel'!X26</f>
        <v>8.3000000000000007</v>
      </c>
      <c r="V29" s="7">
        <f>'Input individueel'!Y26</f>
        <v>0</v>
      </c>
      <c r="W29" s="7">
        <f>'Input individueel'!AA26</f>
        <v>10.5</v>
      </c>
      <c r="X29">
        <f>'Input individueel'!AB26</f>
        <v>11</v>
      </c>
      <c r="Y29" s="7">
        <f>'Input individueel'!AC26</f>
        <v>3.8</v>
      </c>
      <c r="Z29" s="7">
        <f>'Input individueel'!AD26</f>
        <v>7.9</v>
      </c>
      <c r="AA29" s="7">
        <f>'Input individueel'!AE26</f>
        <v>0</v>
      </c>
      <c r="AB29" s="7">
        <f>'Input individueel'!AG26</f>
        <v>11.7</v>
      </c>
      <c r="AC29">
        <f>'Input individueel'!AH26</f>
        <v>3</v>
      </c>
      <c r="AD29" s="7">
        <f>'Input individueel'!AI26</f>
        <v>4.4000000000000004</v>
      </c>
      <c r="AE29" s="7">
        <f>'Input individueel'!AJ26</f>
        <v>8.5329999999999995</v>
      </c>
      <c r="AF29" s="7">
        <f>'Input individueel'!AK26</f>
        <v>0</v>
      </c>
      <c r="AG29" s="7">
        <f>'Input individueel'!AM26</f>
        <v>12.933</v>
      </c>
      <c r="AH29">
        <f>'Input individueel'!AN26</f>
        <v>1</v>
      </c>
    </row>
    <row r="30" spans="1:34" x14ac:dyDescent="0.3">
      <c r="A30" s="1">
        <f>'Input individueel'!I27</f>
        <v>5</v>
      </c>
      <c r="B30" s="1">
        <f t="shared" si="0"/>
        <v>5</v>
      </c>
      <c r="C30" s="1">
        <f t="shared" si="1"/>
        <v>12</v>
      </c>
      <c r="D30" s="1">
        <f t="shared" si="2"/>
        <v>1</v>
      </c>
      <c r="E30" s="1">
        <f>IF(A30=99,99,'Input individueel'!AH27)</f>
        <v>1</v>
      </c>
      <c r="F30">
        <f>'Input individueel'!C27</f>
        <v>503</v>
      </c>
      <c r="G30" t="str">
        <f>_xlfn.IFNA(VLOOKUP(F30,'Alle namen en totalen'!B:F,5,FALSE)," ")</f>
        <v>W1-B1</v>
      </c>
      <c r="H30" t="str">
        <f>_xlfn.IFNA(VLOOKUP(F30,'Alle namen en totalen'!B:F,2,FALSE)," ")</f>
        <v>Kee Zwanziger</v>
      </c>
      <c r="I30" t="str">
        <f>_xlfn.IFNA(VLOOKUP(F30,'Alle namen en totalen'!B:F,4,FALSE)," ")</f>
        <v>MB 4 Pup 2</v>
      </c>
      <c r="K30" t="str">
        <f>_xlfn.IFNA(VLOOKUP(F30,'Alle namen en totalen'!B:F,3,FALSE)," ")</f>
        <v>Jahn</v>
      </c>
      <c r="L30" s="7">
        <f>'Input individueel'!J27</f>
        <v>46.75</v>
      </c>
      <c r="M30">
        <f>'Input individueel'!I27</f>
        <v>5</v>
      </c>
      <c r="N30" s="7">
        <f>IF('Input individueel'!P27=0,'Input individueel'!K27,('Input individueel'!K27+'Input individueel'!P27)/2)</f>
        <v>3.25</v>
      </c>
      <c r="O30" s="7">
        <f>IF('Input individueel'!P27=0,'Input individueel'!L27,('Input individueel'!L27+'Input individueel'!Q27)/2)</f>
        <v>8.9499999999999993</v>
      </c>
      <c r="P30" s="7">
        <f>IF('Input individueel'!P27=0,'Input individueel'!M27,('Input individueel'!M27+'Input individueel'!R27)/2)</f>
        <v>0</v>
      </c>
      <c r="Q30" s="7">
        <f>IF('Input individueel'!P27=0,'Input individueel'!N27,('Input individueel'!N27+'Input individueel'!S27)/2)</f>
        <v>0.3</v>
      </c>
      <c r="R30" s="7">
        <f>'Input individueel'!U27</f>
        <v>12.5</v>
      </c>
      <c r="S30">
        <f>'Input individueel'!V27</f>
        <v>5</v>
      </c>
      <c r="T30" s="7">
        <f>'Input individueel'!W27</f>
        <v>2.4</v>
      </c>
      <c r="U30" s="7">
        <f>'Input individueel'!X27</f>
        <v>8.0500000000000007</v>
      </c>
      <c r="V30" s="7">
        <f>'Input individueel'!Y27</f>
        <v>0</v>
      </c>
      <c r="W30" s="7">
        <f>'Input individueel'!AA27</f>
        <v>10.45</v>
      </c>
      <c r="X30">
        <f>'Input individueel'!AB27</f>
        <v>12</v>
      </c>
      <c r="Y30" s="7">
        <f>'Input individueel'!AC27</f>
        <v>4.2</v>
      </c>
      <c r="Z30" s="7">
        <f>'Input individueel'!AD27</f>
        <v>7.9</v>
      </c>
      <c r="AA30" s="7">
        <f>'Input individueel'!AE27</f>
        <v>0</v>
      </c>
      <c r="AB30" s="7">
        <f>'Input individueel'!AG27</f>
        <v>12.1</v>
      </c>
      <c r="AC30">
        <f>'Input individueel'!AH27</f>
        <v>1</v>
      </c>
      <c r="AD30" s="7">
        <f>'Input individueel'!AI27</f>
        <v>4.0999999999999996</v>
      </c>
      <c r="AE30" s="7">
        <f>'Input individueel'!AJ27</f>
        <v>7.6</v>
      </c>
      <c r="AF30" s="7">
        <f>'Input individueel'!AK27</f>
        <v>0</v>
      </c>
      <c r="AG30" s="7">
        <f>'Input individueel'!AM27</f>
        <v>11.7</v>
      </c>
      <c r="AH30">
        <f>'Input individueel'!AN27</f>
        <v>11</v>
      </c>
    </row>
    <row r="31" spans="1:34" x14ac:dyDescent="0.3">
      <c r="A31" s="1">
        <f>'Input individueel'!I28</f>
        <v>6</v>
      </c>
      <c r="B31" s="1">
        <f t="shared" si="0"/>
        <v>14</v>
      </c>
      <c r="C31" s="1">
        <f t="shared" si="1"/>
        <v>6</v>
      </c>
      <c r="D31" s="1">
        <f t="shared" si="2"/>
        <v>12</v>
      </c>
      <c r="E31" s="1">
        <f>IF(A31=99,99,'Input individueel'!AH28)</f>
        <v>12</v>
      </c>
      <c r="F31">
        <f>'Input individueel'!C28</f>
        <v>404</v>
      </c>
      <c r="G31" t="str">
        <f>_xlfn.IFNA(VLOOKUP(F31,'Alle namen en totalen'!B:F,5,FALSE)," ")</f>
        <v>W1-B1</v>
      </c>
      <c r="H31" t="str">
        <f>_xlfn.IFNA(VLOOKUP(F31,'Alle namen en totalen'!B:F,2,FALSE)," ")</f>
        <v>Ivy Bakker</v>
      </c>
      <c r="I31" t="str">
        <f>_xlfn.IFNA(VLOOKUP(F31,'Alle namen en totalen'!B:F,4,FALSE)," ")</f>
        <v>MB 4 Pup 3</v>
      </c>
      <c r="K31" t="str">
        <f>_xlfn.IFNA(VLOOKUP(F31,'Alle namen en totalen'!B:F,3,FALSE)," ")</f>
        <v>Turncademy</v>
      </c>
      <c r="L31" s="7">
        <f>'Input individueel'!J28</f>
        <v>46.05</v>
      </c>
      <c r="M31">
        <f>'Input individueel'!I28</f>
        <v>6</v>
      </c>
      <c r="N31" s="7">
        <f>IF('Input individueel'!P28=0,'Input individueel'!K28,('Input individueel'!K28+'Input individueel'!P28)/2)</f>
        <v>3.5</v>
      </c>
      <c r="O31" s="7">
        <f>IF('Input individueel'!P28=0,'Input individueel'!L28,('Input individueel'!L28+'Input individueel'!Q28)/2)</f>
        <v>8.4</v>
      </c>
      <c r="P31" s="7">
        <f>IF('Input individueel'!P28=0,'Input individueel'!M28,('Input individueel'!M28+'Input individueel'!R28)/2)</f>
        <v>0</v>
      </c>
      <c r="Q31" s="7">
        <f>IF('Input individueel'!P28=0,'Input individueel'!N28,('Input individueel'!N28+'Input individueel'!S28)/2)</f>
        <v>0.3</v>
      </c>
      <c r="R31" s="7">
        <f>'Input individueel'!U28</f>
        <v>12.2</v>
      </c>
      <c r="S31">
        <f>'Input individueel'!V28</f>
        <v>14</v>
      </c>
      <c r="T31" s="7">
        <f>'Input individueel'!W28</f>
        <v>3.2</v>
      </c>
      <c r="U31" s="7">
        <f>'Input individueel'!X28</f>
        <v>8.35</v>
      </c>
      <c r="V31" s="7">
        <f>'Input individueel'!Y28</f>
        <v>0</v>
      </c>
      <c r="W31" s="7">
        <f>'Input individueel'!AA28</f>
        <v>11.55</v>
      </c>
      <c r="X31">
        <f>'Input individueel'!AB28</f>
        <v>6</v>
      </c>
      <c r="Y31" s="7">
        <f>'Input individueel'!AC28</f>
        <v>2.7</v>
      </c>
      <c r="Z31" s="7">
        <f>'Input individueel'!AD28</f>
        <v>7.55</v>
      </c>
      <c r="AA31" s="7">
        <f>'Input individueel'!AE28</f>
        <v>0</v>
      </c>
      <c r="AB31" s="7">
        <f>'Input individueel'!AG28</f>
        <v>10.25</v>
      </c>
      <c r="AC31">
        <f>'Input individueel'!AH28</f>
        <v>12</v>
      </c>
      <c r="AD31" s="7">
        <f>'Input individueel'!AI28</f>
        <v>4.4000000000000004</v>
      </c>
      <c r="AE31" s="7">
        <f>'Input individueel'!AJ28</f>
        <v>7.65</v>
      </c>
      <c r="AF31" s="7">
        <f>'Input individueel'!AK28</f>
        <v>0</v>
      </c>
      <c r="AG31" s="7">
        <f>'Input individueel'!AM28</f>
        <v>12.05</v>
      </c>
      <c r="AH31">
        <f>'Input individueel'!AN28</f>
        <v>6</v>
      </c>
    </row>
    <row r="32" spans="1:34" x14ac:dyDescent="0.3">
      <c r="A32" s="1">
        <f>'Input individueel'!I29</f>
        <v>7</v>
      </c>
      <c r="B32" s="1">
        <f t="shared" si="0"/>
        <v>17</v>
      </c>
      <c r="C32" s="1">
        <f t="shared" si="1"/>
        <v>10</v>
      </c>
      <c r="D32" s="1">
        <f t="shared" si="2"/>
        <v>6</v>
      </c>
      <c r="E32" s="1">
        <f>IF(A32=99,99,'Input individueel'!AH29)</f>
        <v>6</v>
      </c>
      <c r="F32">
        <f>'Input individueel'!C29</f>
        <v>601</v>
      </c>
      <c r="G32" t="str">
        <f>_xlfn.IFNA(VLOOKUP(F32,'Alle namen en totalen'!B:F,5,FALSE)," ")</f>
        <v>W1-B1</v>
      </c>
      <c r="H32" t="str">
        <f>_xlfn.IFNA(VLOOKUP(F32,'Alle namen en totalen'!B:F,2,FALSE)," ")</f>
        <v>Scottie van den Berg</v>
      </c>
      <c r="I32" t="str">
        <f>_xlfn.IFNA(VLOOKUP(F32,'Alle namen en totalen'!B:F,4,FALSE)," ")</f>
        <v>MB 4 Pup 1</v>
      </c>
      <c r="K32" t="str">
        <f>_xlfn.IFNA(VLOOKUP(F32,'Alle namen en totalen'!B:F,3,FALSE)," ")</f>
        <v>Jahn</v>
      </c>
      <c r="L32" s="7">
        <f>'Input individueel'!J29</f>
        <v>45.25</v>
      </c>
      <c r="M32">
        <f>'Input individueel'!I29</f>
        <v>7</v>
      </c>
      <c r="N32" s="7">
        <f>IF('Input individueel'!P29=0,'Input individueel'!K29,('Input individueel'!K29+'Input individueel'!P29)/2)</f>
        <v>3</v>
      </c>
      <c r="O32" s="7">
        <f>IF('Input individueel'!P29=0,'Input individueel'!L29,('Input individueel'!L29+'Input individueel'!Q29)/2)</f>
        <v>8.6</v>
      </c>
      <c r="P32" s="7">
        <f>IF('Input individueel'!P29=0,'Input individueel'!M29,('Input individueel'!M29+'Input individueel'!R29)/2)</f>
        <v>0</v>
      </c>
      <c r="Q32" s="7">
        <f>IF('Input individueel'!P29=0,'Input individueel'!N29,('Input individueel'!N29+'Input individueel'!S29)/2)</f>
        <v>0.3</v>
      </c>
      <c r="R32" s="7">
        <f>'Input individueel'!U29</f>
        <v>11.9</v>
      </c>
      <c r="S32">
        <f>'Input individueel'!V29</f>
        <v>17</v>
      </c>
      <c r="T32" s="7">
        <f>'Input individueel'!W29</f>
        <v>2.4</v>
      </c>
      <c r="U32" s="7">
        <f>'Input individueel'!X29</f>
        <v>8.1999999999999993</v>
      </c>
      <c r="V32" s="7">
        <f>'Input individueel'!Y29</f>
        <v>0</v>
      </c>
      <c r="W32" s="7">
        <f>'Input individueel'!AA29</f>
        <v>10.6</v>
      </c>
      <c r="X32">
        <f>'Input individueel'!AB29</f>
        <v>10</v>
      </c>
      <c r="Y32" s="7">
        <f>'Input individueel'!AC29</f>
        <v>3.9</v>
      </c>
      <c r="Z32" s="7">
        <f>'Input individueel'!AD29</f>
        <v>7</v>
      </c>
      <c r="AA32" s="7">
        <f>'Input individueel'!AE29</f>
        <v>0</v>
      </c>
      <c r="AB32" s="7">
        <f>'Input individueel'!AG29</f>
        <v>10.9</v>
      </c>
      <c r="AC32">
        <f>'Input individueel'!AH29</f>
        <v>6</v>
      </c>
      <c r="AD32" s="7">
        <f>'Input individueel'!AI29</f>
        <v>4.0999999999999996</v>
      </c>
      <c r="AE32" s="7">
        <f>'Input individueel'!AJ29</f>
        <v>7.75</v>
      </c>
      <c r="AF32" s="7">
        <f>'Input individueel'!AK29</f>
        <v>0</v>
      </c>
      <c r="AG32" s="7">
        <f>'Input individueel'!AM29</f>
        <v>11.85</v>
      </c>
      <c r="AH32">
        <f>'Input individueel'!AN29</f>
        <v>7</v>
      </c>
    </row>
    <row r="33" spans="1:34" x14ac:dyDescent="0.3">
      <c r="A33" s="1">
        <f>'Input individueel'!I30</f>
        <v>8</v>
      </c>
      <c r="B33" s="1">
        <f t="shared" si="0"/>
        <v>2</v>
      </c>
      <c r="C33" s="1">
        <f t="shared" si="1"/>
        <v>15</v>
      </c>
      <c r="D33" s="1">
        <f t="shared" si="2"/>
        <v>15</v>
      </c>
      <c r="E33" s="1">
        <f>IF(A33=99,99,'Input individueel'!AH30)</f>
        <v>15</v>
      </c>
      <c r="F33">
        <f>'Input individueel'!C30</f>
        <v>504</v>
      </c>
      <c r="G33" t="str">
        <f>_xlfn.IFNA(VLOOKUP(F33,'Alle namen en totalen'!B:F,5,FALSE)," ")</f>
        <v>W1-B1</v>
      </c>
      <c r="H33" t="str">
        <f>_xlfn.IFNA(VLOOKUP(F33,'Alle namen en totalen'!B:F,2,FALSE)," ")</f>
        <v>Emma Neeft</v>
      </c>
      <c r="I33" t="str">
        <f>_xlfn.IFNA(VLOOKUP(F33,'Alle namen en totalen'!B:F,4,FALSE)," ")</f>
        <v>MB 4 Pup 2</v>
      </c>
      <c r="K33" t="str">
        <f>_xlfn.IFNA(VLOOKUP(F33,'Alle namen en totalen'!B:F,3,FALSE)," ")</f>
        <v>LH</v>
      </c>
      <c r="L33" s="7">
        <f>'Input individueel'!J30</f>
        <v>45.15</v>
      </c>
      <c r="M33">
        <f>'Input individueel'!I30</f>
        <v>8</v>
      </c>
      <c r="N33" s="7">
        <f>IF('Input individueel'!P30=0,'Input individueel'!K30,('Input individueel'!K30+'Input individueel'!P30)/2)</f>
        <v>3.5</v>
      </c>
      <c r="O33" s="7">
        <f>IF('Input individueel'!P30=0,'Input individueel'!L30,('Input individueel'!L30+'Input individueel'!Q30)/2)</f>
        <v>8.8000000000000007</v>
      </c>
      <c r="P33" s="7">
        <f>IF('Input individueel'!P30=0,'Input individueel'!M30,('Input individueel'!M30+'Input individueel'!R30)/2)</f>
        <v>0</v>
      </c>
      <c r="Q33" s="7">
        <f>IF('Input individueel'!P30=0,'Input individueel'!N30,('Input individueel'!N30+'Input individueel'!S30)/2)</f>
        <v>0.3</v>
      </c>
      <c r="R33" s="7">
        <f>'Input individueel'!U30</f>
        <v>12.6</v>
      </c>
      <c r="S33">
        <f>'Input individueel'!V30</f>
        <v>2</v>
      </c>
      <c r="T33" s="7">
        <f>'Input individueel'!W30</f>
        <v>2.4</v>
      </c>
      <c r="U33" s="7">
        <f>'Input individueel'!X30</f>
        <v>7.75</v>
      </c>
      <c r="V33" s="7">
        <f>'Input individueel'!Y30</f>
        <v>0</v>
      </c>
      <c r="W33" s="7">
        <f>'Input individueel'!AA30</f>
        <v>10.15</v>
      </c>
      <c r="X33">
        <f>'Input individueel'!AB30</f>
        <v>15</v>
      </c>
      <c r="Y33" s="7">
        <f>'Input individueel'!AC30</f>
        <v>3.2</v>
      </c>
      <c r="Z33" s="7">
        <f>'Input individueel'!AD30</f>
        <v>6.75</v>
      </c>
      <c r="AA33" s="7">
        <f>'Input individueel'!AE30</f>
        <v>0</v>
      </c>
      <c r="AB33" s="7">
        <f>'Input individueel'!AG30</f>
        <v>9.9499999999999993</v>
      </c>
      <c r="AC33">
        <f>'Input individueel'!AH30</f>
        <v>15</v>
      </c>
      <c r="AD33" s="7">
        <f>'Input individueel'!AI30</f>
        <v>4.8</v>
      </c>
      <c r="AE33" s="7">
        <f>'Input individueel'!AJ30</f>
        <v>7.65</v>
      </c>
      <c r="AF33" s="7">
        <f>'Input individueel'!AK30</f>
        <v>0</v>
      </c>
      <c r="AG33" s="7">
        <f>'Input individueel'!AM30</f>
        <v>12.45</v>
      </c>
      <c r="AH33">
        <f>'Input individueel'!AN30</f>
        <v>3</v>
      </c>
    </row>
    <row r="34" spans="1:34" x14ac:dyDescent="0.3">
      <c r="A34" s="1">
        <f>'Input individueel'!I31</f>
        <v>9</v>
      </c>
      <c r="B34" s="1">
        <f t="shared" si="0"/>
        <v>12</v>
      </c>
      <c r="C34" s="1">
        <f t="shared" si="1"/>
        <v>19</v>
      </c>
      <c r="D34" s="1">
        <f t="shared" si="2"/>
        <v>2</v>
      </c>
      <c r="E34" s="1">
        <f>IF(A34=99,99,'Input individueel'!AH31)</f>
        <v>2</v>
      </c>
      <c r="F34">
        <f>'Input individueel'!C31</f>
        <v>512</v>
      </c>
      <c r="G34" t="str">
        <f>_xlfn.IFNA(VLOOKUP(F34,'Alle namen en totalen'!B:F,5,FALSE)," ")</f>
        <v>W1-B1</v>
      </c>
      <c r="H34" t="str">
        <f>_xlfn.IFNA(VLOOKUP(F34,'Alle namen en totalen'!B:F,2,FALSE)," ")</f>
        <v>Elise Roelofsen</v>
      </c>
      <c r="I34" t="str">
        <f>_xlfn.IFNA(VLOOKUP(F34,'Alle namen en totalen'!B:F,4,FALSE)," ")</f>
        <v>MB 4 Pup 2</v>
      </c>
      <c r="K34" t="str">
        <f>_xlfn.IFNA(VLOOKUP(F34,'Alle namen en totalen'!B:F,3,FALSE)," ")</f>
        <v>Turncentrum Waterland</v>
      </c>
      <c r="L34" s="7">
        <f>'Input individueel'!J31</f>
        <v>44.9</v>
      </c>
      <c r="M34">
        <f>'Input individueel'!I31</f>
        <v>9</v>
      </c>
      <c r="N34" s="7">
        <f>IF('Input individueel'!P31=0,'Input individueel'!K31,('Input individueel'!K31+'Input individueel'!P31)/2)</f>
        <v>3.5</v>
      </c>
      <c r="O34" s="7">
        <f>IF('Input individueel'!P31=0,'Input individueel'!L31,('Input individueel'!L31+'Input individueel'!Q31)/2)</f>
        <v>8.4499999999999993</v>
      </c>
      <c r="P34" s="7">
        <f>IF('Input individueel'!P31=0,'Input individueel'!M31,('Input individueel'!M31+'Input individueel'!R31)/2)</f>
        <v>0</v>
      </c>
      <c r="Q34" s="7">
        <f>IF('Input individueel'!P31=0,'Input individueel'!N31,('Input individueel'!N31+'Input individueel'!S31)/2)</f>
        <v>0.3</v>
      </c>
      <c r="R34" s="7">
        <f>'Input individueel'!U31</f>
        <v>12.25</v>
      </c>
      <c r="S34">
        <f>'Input individueel'!V31</f>
        <v>12</v>
      </c>
      <c r="T34" s="7">
        <f>'Input individueel'!W31</f>
        <v>3.2</v>
      </c>
      <c r="U34" s="7">
        <f>'Input individueel'!X31</f>
        <v>6.55</v>
      </c>
      <c r="V34" s="7">
        <f>'Input individueel'!Y31</f>
        <v>0</v>
      </c>
      <c r="W34" s="7">
        <f>'Input individueel'!AA31</f>
        <v>9.75</v>
      </c>
      <c r="X34">
        <f>'Input individueel'!AB31</f>
        <v>19</v>
      </c>
      <c r="Y34" s="7">
        <f>'Input individueel'!AC31</f>
        <v>3.8</v>
      </c>
      <c r="Z34" s="7">
        <f>'Input individueel'!AD31</f>
        <v>8.1</v>
      </c>
      <c r="AA34" s="7">
        <f>'Input individueel'!AE31</f>
        <v>0</v>
      </c>
      <c r="AB34" s="7">
        <f>'Input individueel'!AG31</f>
        <v>11.9</v>
      </c>
      <c r="AC34">
        <f>'Input individueel'!AH31</f>
        <v>2</v>
      </c>
      <c r="AD34" s="7">
        <f>'Input individueel'!AI31</f>
        <v>3.7</v>
      </c>
      <c r="AE34" s="7">
        <f>'Input individueel'!AJ31</f>
        <v>7.3</v>
      </c>
      <c r="AF34" s="7">
        <f>'Input individueel'!AK31</f>
        <v>0</v>
      </c>
      <c r="AG34" s="7">
        <f>'Input individueel'!AM31</f>
        <v>11</v>
      </c>
      <c r="AH34">
        <f>'Input individueel'!AN31</f>
        <v>18</v>
      </c>
    </row>
    <row r="35" spans="1:34" x14ac:dyDescent="0.3">
      <c r="A35" s="1">
        <f>'Input individueel'!I32</f>
        <v>10</v>
      </c>
      <c r="B35" s="1">
        <f t="shared" si="0"/>
        <v>15</v>
      </c>
      <c r="C35" s="1">
        <f t="shared" si="1"/>
        <v>9</v>
      </c>
      <c r="D35" s="1">
        <f t="shared" si="2"/>
        <v>15</v>
      </c>
      <c r="E35" s="1">
        <f>IF(A35=99,99,'Input individueel'!AH32)</f>
        <v>15</v>
      </c>
      <c r="F35">
        <f>'Input individueel'!C32</f>
        <v>505</v>
      </c>
      <c r="G35" t="str">
        <f>_xlfn.IFNA(VLOOKUP(F35,'Alle namen en totalen'!B:F,5,FALSE)," ")</f>
        <v>W1-B1</v>
      </c>
      <c r="H35" t="str">
        <f>_xlfn.IFNA(VLOOKUP(F35,'Alle namen en totalen'!B:F,2,FALSE)," ")</f>
        <v>Ayana Spalburg</v>
      </c>
      <c r="I35" t="str">
        <f>_xlfn.IFNA(VLOOKUP(F35,'Alle namen en totalen'!B:F,4,FALSE)," ")</f>
        <v>MB 4 Pup 2</v>
      </c>
      <c r="K35" t="str">
        <f>_xlfn.IFNA(VLOOKUP(F35,'Alle namen en totalen'!B:F,3,FALSE)," ")</f>
        <v>LH</v>
      </c>
      <c r="L35" s="7">
        <f>'Input individueel'!J32</f>
        <v>44.475000000000001</v>
      </c>
      <c r="M35">
        <f>'Input individueel'!I32</f>
        <v>10</v>
      </c>
      <c r="N35" s="7">
        <f>IF('Input individueel'!P32=0,'Input individueel'!K32,('Input individueel'!K32+'Input individueel'!P32)/2)</f>
        <v>3.25</v>
      </c>
      <c r="O35" s="7">
        <f>IF('Input individueel'!P32=0,'Input individueel'!L32,('Input individueel'!L32+'Input individueel'!Q32)/2)</f>
        <v>8.5749999999999993</v>
      </c>
      <c r="P35" s="7">
        <f>IF('Input individueel'!P32=0,'Input individueel'!M32,('Input individueel'!M32+'Input individueel'!R32)/2)</f>
        <v>0</v>
      </c>
      <c r="Q35" s="7">
        <f>IF('Input individueel'!P32=0,'Input individueel'!N32,('Input individueel'!N32+'Input individueel'!S32)/2)</f>
        <v>0.3</v>
      </c>
      <c r="R35" s="7">
        <f>'Input individueel'!U32</f>
        <v>12.125</v>
      </c>
      <c r="S35">
        <f>'Input individueel'!V32</f>
        <v>15</v>
      </c>
      <c r="T35" s="7">
        <f>'Input individueel'!W32</f>
        <v>2.4</v>
      </c>
      <c r="U35" s="7">
        <f>'Input individueel'!X32</f>
        <v>8.5500000000000007</v>
      </c>
      <c r="V35" s="7">
        <f>'Input individueel'!Y32</f>
        <v>0</v>
      </c>
      <c r="W35" s="7">
        <f>'Input individueel'!AA32</f>
        <v>10.95</v>
      </c>
      <c r="X35">
        <f>'Input individueel'!AB32</f>
        <v>9</v>
      </c>
      <c r="Y35" s="7">
        <f>'Input individueel'!AC32</f>
        <v>3.5</v>
      </c>
      <c r="Z35" s="7">
        <f>'Input individueel'!AD32</f>
        <v>6.45</v>
      </c>
      <c r="AA35" s="7">
        <f>'Input individueel'!AE32</f>
        <v>0</v>
      </c>
      <c r="AB35" s="7">
        <f>'Input individueel'!AG32</f>
        <v>9.9499999999999993</v>
      </c>
      <c r="AC35">
        <f>'Input individueel'!AH32</f>
        <v>15</v>
      </c>
      <c r="AD35" s="7">
        <f>'Input individueel'!AI32</f>
        <v>4.0999999999999996</v>
      </c>
      <c r="AE35" s="7">
        <f>'Input individueel'!AJ32</f>
        <v>7.35</v>
      </c>
      <c r="AF35" s="7">
        <f>'Input individueel'!AK32</f>
        <v>0</v>
      </c>
      <c r="AG35" s="7">
        <f>'Input individueel'!AM32</f>
        <v>11.45</v>
      </c>
      <c r="AH35">
        <f>'Input individueel'!AN32</f>
        <v>14</v>
      </c>
    </row>
    <row r="36" spans="1:34" x14ac:dyDescent="0.3">
      <c r="A36" s="1">
        <f>'Input individueel'!I33</f>
        <v>11</v>
      </c>
      <c r="B36" s="1">
        <f t="shared" si="0"/>
        <v>10</v>
      </c>
      <c r="C36" s="1">
        <f t="shared" si="1"/>
        <v>22</v>
      </c>
      <c r="D36" s="1">
        <f t="shared" si="2"/>
        <v>9</v>
      </c>
      <c r="E36" s="1">
        <f>IF(A36=99,99,'Input individueel'!AH33)</f>
        <v>9</v>
      </c>
      <c r="F36">
        <f>'Input individueel'!C33</f>
        <v>511</v>
      </c>
      <c r="G36" t="str">
        <f>_xlfn.IFNA(VLOOKUP(F36,'Alle namen en totalen'!B:F,5,FALSE)," ")</f>
        <v>W1-B1</v>
      </c>
      <c r="H36" t="str">
        <f>_xlfn.IFNA(VLOOKUP(F36,'Alle namen en totalen'!B:F,2,FALSE)," ")</f>
        <v>Sara Mohabier</v>
      </c>
      <c r="I36" t="str">
        <f>_xlfn.IFNA(VLOOKUP(F36,'Alle namen en totalen'!B:F,4,FALSE)," ")</f>
        <v>MB 4 Pup 2</v>
      </c>
      <c r="K36" t="str">
        <f>_xlfn.IFNA(VLOOKUP(F36,'Alle namen en totalen'!B:F,3,FALSE)," ")</f>
        <v>Turncentrum Waterland</v>
      </c>
      <c r="L36" s="7">
        <f>'Input individueel'!J33</f>
        <v>44.2</v>
      </c>
      <c r="M36">
        <f>'Input individueel'!I33</f>
        <v>11</v>
      </c>
      <c r="N36" s="7">
        <f>IF('Input individueel'!P33=0,'Input individueel'!K33,('Input individueel'!K33+'Input individueel'!P33)/2)</f>
        <v>3.5</v>
      </c>
      <c r="O36" s="7">
        <f>IF('Input individueel'!P33=0,'Input individueel'!L33,('Input individueel'!L33+'Input individueel'!Q33)/2)</f>
        <v>8.5500000000000007</v>
      </c>
      <c r="P36" s="7">
        <f>IF('Input individueel'!P33=0,'Input individueel'!M33,('Input individueel'!M33+'Input individueel'!R33)/2)</f>
        <v>0</v>
      </c>
      <c r="Q36" s="7">
        <f>IF('Input individueel'!P33=0,'Input individueel'!N33,('Input individueel'!N33+'Input individueel'!S33)/2)</f>
        <v>0.3</v>
      </c>
      <c r="R36" s="7">
        <f>'Input individueel'!U33</f>
        <v>12.35</v>
      </c>
      <c r="S36">
        <f>'Input individueel'!V33</f>
        <v>10</v>
      </c>
      <c r="T36" s="7">
        <f>'Input individueel'!W33</f>
        <v>2.7</v>
      </c>
      <c r="U36" s="7">
        <f>'Input individueel'!X33</f>
        <v>6.9</v>
      </c>
      <c r="V36" s="7">
        <f>'Input individueel'!Y33</f>
        <v>0</v>
      </c>
      <c r="W36" s="7">
        <f>'Input individueel'!AA33</f>
        <v>9.6</v>
      </c>
      <c r="X36">
        <f>'Input individueel'!AB33</f>
        <v>22</v>
      </c>
      <c r="Y36" s="7">
        <f>'Input individueel'!AC33</f>
        <v>3.8</v>
      </c>
      <c r="Z36" s="7">
        <f>'Input individueel'!AD33</f>
        <v>6.65</v>
      </c>
      <c r="AA36" s="7">
        <f>'Input individueel'!AE33</f>
        <v>0</v>
      </c>
      <c r="AB36" s="7">
        <f>'Input individueel'!AG33</f>
        <v>10.45</v>
      </c>
      <c r="AC36">
        <f>'Input individueel'!AH33</f>
        <v>9</v>
      </c>
      <c r="AD36" s="7">
        <f>'Input individueel'!AI33</f>
        <v>4.8</v>
      </c>
      <c r="AE36" s="7">
        <f>'Input individueel'!AJ33</f>
        <v>7</v>
      </c>
      <c r="AF36" s="7">
        <f>'Input individueel'!AK33</f>
        <v>0</v>
      </c>
      <c r="AG36" s="7">
        <f>'Input individueel'!AM33</f>
        <v>11.8</v>
      </c>
      <c r="AH36">
        <f>'Input individueel'!AN33</f>
        <v>8</v>
      </c>
    </row>
    <row r="37" spans="1:34" x14ac:dyDescent="0.3">
      <c r="A37" s="1">
        <f>'Input individueel'!I34</f>
        <v>12</v>
      </c>
      <c r="B37" s="1">
        <f t="shared" si="0"/>
        <v>7</v>
      </c>
      <c r="C37" s="1">
        <f t="shared" si="1"/>
        <v>8</v>
      </c>
      <c r="D37" s="1">
        <f t="shared" si="2"/>
        <v>18</v>
      </c>
      <c r="E37" s="1">
        <f>IF(A37=99,99,'Input individueel'!AH34)</f>
        <v>18</v>
      </c>
      <c r="F37">
        <f>'Input individueel'!C34</f>
        <v>402</v>
      </c>
      <c r="G37" t="str">
        <f>_xlfn.IFNA(VLOOKUP(F37,'Alle namen en totalen'!B:F,5,FALSE)," ")</f>
        <v>W1-B1</v>
      </c>
      <c r="H37" t="str">
        <f>_xlfn.IFNA(VLOOKUP(F37,'Alle namen en totalen'!B:F,2,FALSE)," ")</f>
        <v>Lara Snoek</v>
      </c>
      <c r="I37" t="str">
        <f>_xlfn.IFNA(VLOOKUP(F37,'Alle namen en totalen'!B:F,4,FALSE)," ")</f>
        <v>MB 4 Pup 3</v>
      </c>
      <c r="K37" t="str">
        <f>_xlfn.IFNA(VLOOKUP(F37,'Alle namen en totalen'!B:F,3,FALSE)," ")</f>
        <v>Sint Mauritius</v>
      </c>
      <c r="L37" s="7">
        <f>'Input individueel'!J34</f>
        <v>43.9</v>
      </c>
      <c r="M37">
        <f>'Input individueel'!I34</f>
        <v>12</v>
      </c>
      <c r="N37" s="7">
        <f>IF('Input individueel'!P34=0,'Input individueel'!K34,('Input individueel'!K34+'Input individueel'!P34)/2)</f>
        <v>3.5</v>
      </c>
      <c r="O37" s="7">
        <f>IF('Input individueel'!P34=0,'Input individueel'!L34,('Input individueel'!L34+'Input individueel'!Q34)/2)</f>
        <v>8.9499999999999993</v>
      </c>
      <c r="P37" s="7">
        <f>IF('Input individueel'!P34=0,'Input individueel'!M34,('Input individueel'!M34+'Input individueel'!R34)/2)</f>
        <v>0</v>
      </c>
      <c r="Q37" s="7">
        <f>IF('Input individueel'!P34=0,'Input individueel'!N34,('Input individueel'!N34+'Input individueel'!S34)/2)</f>
        <v>0</v>
      </c>
      <c r="R37" s="7">
        <f>'Input individueel'!U34</f>
        <v>12.45</v>
      </c>
      <c r="S37">
        <f>'Input individueel'!V34</f>
        <v>7</v>
      </c>
      <c r="T37" s="7">
        <f>'Input individueel'!W34</f>
        <v>2.4</v>
      </c>
      <c r="U37" s="7">
        <f>'Input individueel'!X34</f>
        <v>8.75</v>
      </c>
      <c r="V37" s="7">
        <f>'Input individueel'!Y34</f>
        <v>0</v>
      </c>
      <c r="W37" s="7">
        <f>'Input individueel'!AA34</f>
        <v>11.15</v>
      </c>
      <c r="X37">
        <f>'Input individueel'!AB34</f>
        <v>8</v>
      </c>
      <c r="Y37" s="7">
        <f>'Input individueel'!AC34</f>
        <v>3.9</v>
      </c>
      <c r="Z37" s="7">
        <f>'Input individueel'!AD34</f>
        <v>5.95</v>
      </c>
      <c r="AA37" s="7">
        <f>'Input individueel'!AE34</f>
        <v>0</v>
      </c>
      <c r="AB37" s="7">
        <f>'Input individueel'!AG34</f>
        <v>9.85</v>
      </c>
      <c r="AC37">
        <f>'Input individueel'!AH34</f>
        <v>18</v>
      </c>
      <c r="AD37" s="7">
        <f>'Input individueel'!AI34</f>
        <v>3.1</v>
      </c>
      <c r="AE37" s="7">
        <f>'Input individueel'!AJ34</f>
        <v>7.35</v>
      </c>
      <c r="AF37" s="7">
        <f>'Input individueel'!AK34</f>
        <v>0</v>
      </c>
      <c r="AG37" s="7">
        <f>'Input individueel'!AM34</f>
        <v>10.45</v>
      </c>
      <c r="AH37">
        <f>'Input individueel'!AN34</f>
        <v>20</v>
      </c>
    </row>
    <row r="38" spans="1:34" x14ac:dyDescent="0.3">
      <c r="A38" s="1">
        <f>'Input individueel'!I35</f>
        <v>13</v>
      </c>
      <c r="B38" s="1">
        <f t="shared" si="0"/>
        <v>17</v>
      </c>
      <c r="C38" s="1">
        <f t="shared" si="1"/>
        <v>17</v>
      </c>
      <c r="D38" s="1">
        <f t="shared" si="2"/>
        <v>9</v>
      </c>
      <c r="E38" s="1">
        <f>IF(A38=99,99,'Input individueel'!AH35)</f>
        <v>9</v>
      </c>
      <c r="F38">
        <f>'Input individueel'!C35</f>
        <v>405</v>
      </c>
      <c r="G38" t="str">
        <f>_xlfn.IFNA(VLOOKUP(F38,'Alle namen en totalen'!B:F,5,FALSE)," ")</f>
        <v>W1-B1</v>
      </c>
      <c r="H38" t="str">
        <f>_xlfn.IFNA(VLOOKUP(F38,'Alle namen en totalen'!B:F,2,FALSE)," ")</f>
        <v>Anna-Keet Strijk</v>
      </c>
      <c r="I38" t="str">
        <f>_xlfn.IFNA(VLOOKUP(F38,'Alle namen en totalen'!B:F,4,FALSE)," ")</f>
        <v>MB 4 Pup 3</v>
      </c>
      <c r="K38" t="str">
        <f>_xlfn.IFNA(VLOOKUP(F38,'Alle namen en totalen'!B:F,3,FALSE)," ")</f>
        <v>Turncentrum Waterland</v>
      </c>
      <c r="L38" s="7">
        <f>'Input individueel'!J35</f>
        <v>43.55</v>
      </c>
      <c r="M38">
        <f>'Input individueel'!I35</f>
        <v>13</v>
      </c>
      <c r="N38" s="7">
        <f>IF('Input individueel'!P35=0,'Input individueel'!K35,('Input individueel'!K35+'Input individueel'!P35)/2)</f>
        <v>3.75</v>
      </c>
      <c r="O38" s="7">
        <f>IF('Input individueel'!P35=0,'Input individueel'!L35,('Input individueel'!L35+'Input individueel'!Q35)/2)</f>
        <v>7.85</v>
      </c>
      <c r="P38" s="7">
        <f>IF('Input individueel'!P35=0,'Input individueel'!M35,('Input individueel'!M35+'Input individueel'!R35)/2)</f>
        <v>0</v>
      </c>
      <c r="Q38" s="7">
        <f>IF('Input individueel'!P35=0,'Input individueel'!N35,('Input individueel'!N35+'Input individueel'!S35)/2)</f>
        <v>0.3</v>
      </c>
      <c r="R38" s="7">
        <f>'Input individueel'!U35</f>
        <v>11.9</v>
      </c>
      <c r="S38">
        <f>'Input individueel'!V35</f>
        <v>17</v>
      </c>
      <c r="T38" s="7">
        <f>'Input individueel'!W35</f>
        <v>2.7</v>
      </c>
      <c r="U38" s="7">
        <f>'Input individueel'!X35</f>
        <v>7.4</v>
      </c>
      <c r="V38" s="7">
        <f>'Input individueel'!Y35</f>
        <v>0</v>
      </c>
      <c r="W38" s="7">
        <f>'Input individueel'!AA35</f>
        <v>10.1</v>
      </c>
      <c r="X38">
        <f>'Input individueel'!AB35</f>
        <v>17</v>
      </c>
      <c r="Y38" s="7">
        <f>'Input individueel'!AC35</f>
        <v>3.5</v>
      </c>
      <c r="Z38" s="7">
        <f>'Input individueel'!AD35</f>
        <v>6.95</v>
      </c>
      <c r="AA38" s="7">
        <f>'Input individueel'!AE35</f>
        <v>0</v>
      </c>
      <c r="AB38" s="7">
        <f>'Input individueel'!AG35</f>
        <v>10.45</v>
      </c>
      <c r="AC38">
        <f>'Input individueel'!AH35</f>
        <v>9</v>
      </c>
      <c r="AD38" s="7">
        <f>'Input individueel'!AI35</f>
        <v>3.8</v>
      </c>
      <c r="AE38" s="7">
        <f>'Input individueel'!AJ35</f>
        <v>7.3</v>
      </c>
      <c r="AF38" s="7">
        <f>'Input individueel'!AK35</f>
        <v>0</v>
      </c>
      <c r="AG38" s="7">
        <f>'Input individueel'!AM35</f>
        <v>11.1</v>
      </c>
      <c r="AH38">
        <f>'Input individueel'!AN35</f>
        <v>16</v>
      </c>
    </row>
    <row r="39" spans="1:34" x14ac:dyDescent="0.3">
      <c r="A39" s="1">
        <f>'Input individueel'!I36</f>
        <v>14</v>
      </c>
      <c r="B39" s="1">
        <f t="shared" si="0"/>
        <v>24</v>
      </c>
      <c r="C39" s="1">
        <f t="shared" si="1"/>
        <v>5</v>
      </c>
      <c r="D39" s="1">
        <f t="shared" si="2"/>
        <v>14</v>
      </c>
      <c r="E39" s="1">
        <f>IF(A39=99,99,'Input individueel'!AH36)</f>
        <v>14</v>
      </c>
      <c r="F39">
        <f>'Input individueel'!C36</f>
        <v>501</v>
      </c>
      <c r="G39" t="str">
        <f>_xlfn.IFNA(VLOOKUP(F39,'Alle namen en totalen'!B:F,5,FALSE)," ")</f>
        <v>W1-B1</v>
      </c>
      <c r="H39" t="str">
        <f>_xlfn.IFNA(VLOOKUP(F39,'Alle namen en totalen'!B:F,2,FALSE)," ")</f>
        <v>Kate Lupetto</v>
      </c>
      <c r="I39" t="str">
        <f>_xlfn.IFNA(VLOOKUP(F39,'Alle namen en totalen'!B:F,4,FALSE)," ")</f>
        <v>MB 4 Pup 2</v>
      </c>
      <c r="K39" t="str">
        <f>_xlfn.IFNA(VLOOKUP(F39,'Alle namen en totalen'!B:F,3,FALSE)," ")</f>
        <v>Jahn</v>
      </c>
      <c r="L39" s="7">
        <f>'Input individueel'!J36</f>
        <v>43.424999999999997</v>
      </c>
      <c r="M39">
        <f>'Input individueel'!I36</f>
        <v>14</v>
      </c>
      <c r="N39" s="7">
        <f>IF('Input individueel'!P36=0,'Input individueel'!K36,('Input individueel'!K36+'Input individueel'!P36)/2)</f>
        <v>3</v>
      </c>
      <c r="O39" s="7">
        <f>IF('Input individueel'!P36=0,'Input individueel'!L36,('Input individueel'!L36+'Input individueel'!Q36)/2)</f>
        <v>7.9249999999999998</v>
      </c>
      <c r="P39" s="7">
        <f>IF('Input individueel'!P36=0,'Input individueel'!M36,('Input individueel'!M36+'Input individueel'!R36)/2)</f>
        <v>0</v>
      </c>
      <c r="Q39" s="7">
        <f>IF('Input individueel'!P36=0,'Input individueel'!N36,('Input individueel'!N36+'Input individueel'!S36)/2)</f>
        <v>0.3</v>
      </c>
      <c r="R39" s="7">
        <f>'Input individueel'!U36</f>
        <v>11.225</v>
      </c>
      <c r="S39">
        <f>'Input individueel'!V36</f>
        <v>24</v>
      </c>
      <c r="T39" s="7">
        <f>'Input individueel'!W36</f>
        <v>3.5</v>
      </c>
      <c r="U39" s="7">
        <f>'Input individueel'!X36</f>
        <v>8.15</v>
      </c>
      <c r="V39" s="7">
        <f>'Input individueel'!Y36</f>
        <v>0</v>
      </c>
      <c r="W39" s="7">
        <f>'Input individueel'!AA36</f>
        <v>11.65</v>
      </c>
      <c r="X39">
        <f>'Input individueel'!AB36</f>
        <v>5</v>
      </c>
      <c r="Y39" s="7">
        <f>'Input individueel'!AC36</f>
        <v>4</v>
      </c>
      <c r="Z39" s="7">
        <f>'Input individueel'!AD36</f>
        <v>6</v>
      </c>
      <c r="AA39" s="7">
        <f>'Input individueel'!AE36</f>
        <v>0</v>
      </c>
      <c r="AB39" s="7">
        <f>'Input individueel'!AG36</f>
        <v>10</v>
      </c>
      <c r="AC39">
        <f>'Input individueel'!AH36</f>
        <v>14</v>
      </c>
      <c r="AD39" s="7">
        <f>'Input individueel'!AI36</f>
        <v>3.7</v>
      </c>
      <c r="AE39" s="7">
        <f>'Input individueel'!AJ36</f>
        <v>6.85</v>
      </c>
      <c r="AF39" s="7">
        <f>'Input individueel'!AK36</f>
        <v>0</v>
      </c>
      <c r="AG39" s="7">
        <f>'Input individueel'!AM36</f>
        <v>10.55</v>
      </c>
      <c r="AH39">
        <f>'Input individueel'!AN36</f>
        <v>19</v>
      </c>
    </row>
    <row r="40" spans="1:34" x14ac:dyDescent="0.3">
      <c r="A40" s="1">
        <f>'Input individueel'!I37</f>
        <v>15</v>
      </c>
      <c r="B40" s="1">
        <f t="shared" si="0"/>
        <v>19</v>
      </c>
      <c r="C40" s="1">
        <f t="shared" si="1"/>
        <v>24</v>
      </c>
      <c r="D40" s="1">
        <f t="shared" si="2"/>
        <v>7</v>
      </c>
      <c r="E40" s="1">
        <f>IF(A40=99,99,'Input individueel'!AH37)</f>
        <v>7</v>
      </c>
      <c r="F40">
        <f>'Input individueel'!C37</f>
        <v>403</v>
      </c>
      <c r="G40" t="str">
        <f>_xlfn.IFNA(VLOOKUP(F40,'Alle namen en totalen'!B:F,5,FALSE)," ")</f>
        <v>W1-B1</v>
      </c>
      <c r="H40" t="str">
        <f>_xlfn.IFNA(VLOOKUP(F40,'Alle namen en totalen'!B:F,2,FALSE)," ")</f>
        <v>Maud Everaars</v>
      </c>
      <c r="I40" t="str">
        <f>_xlfn.IFNA(VLOOKUP(F40,'Alle namen en totalen'!B:F,4,FALSE)," ")</f>
        <v>MB 4 Pup 3</v>
      </c>
      <c r="K40" t="str">
        <f>_xlfn.IFNA(VLOOKUP(F40,'Alle namen en totalen'!B:F,3,FALSE)," ")</f>
        <v>Sint Mauritius</v>
      </c>
      <c r="L40" s="7">
        <f>'Input individueel'!J37</f>
        <v>43.024999999999999</v>
      </c>
      <c r="M40">
        <f>'Input individueel'!I37</f>
        <v>15</v>
      </c>
      <c r="N40" s="7">
        <f>IF('Input individueel'!P37=0,'Input individueel'!K37,('Input individueel'!K37+'Input individueel'!P37)/2)</f>
        <v>3.25</v>
      </c>
      <c r="O40" s="7">
        <f>IF('Input individueel'!P37=0,'Input individueel'!L37,('Input individueel'!L37+'Input individueel'!Q37)/2)</f>
        <v>8.3249999999999993</v>
      </c>
      <c r="P40" s="7">
        <f>IF('Input individueel'!P37=0,'Input individueel'!M37,('Input individueel'!M37+'Input individueel'!R37)/2)</f>
        <v>0</v>
      </c>
      <c r="Q40" s="7">
        <f>IF('Input individueel'!P37=0,'Input individueel'!N37,('Input individueel'!N37+'Input individueel'!S37)/2)</f>
        <v>0.3</v>
      </c>
      <c r="R40" s="7">
        <f>'Input individueel'!U37</f>
        <v>11.875</v>
      </c>
      <c r="S40">
        <f>'Input individueel'!V37</f>
        <v>19</v>
      </c>
      <c r="T40" s="7">
        <f>'Input individueel'!W37</f>
        <v>2.4</v>
      </c>
      <c r="U40" s="7">
        <f>'Input individueel'!X37</f>
        <v>6.55</v>
      </c>
      <c r="V40" s="7">
        <f>'Input individueel'!Y37</f>
        <v>0</v>
      </c>
      <c r="W40" s="7">
        <f>'Input individueel'!AA37</f>
        <v>8.9499999999999993</v>
      </c>
      <c r="X40">
        <f>'Input individueel'!AB37</f>
        <v>24</v>
      </c>
      <c r="Y40" s="7">
        <f>'Input individueel'!AC37</f>
        <v>3.3</v>
      </c>
      <c r="Z40" s="7">
        <f>'Input individueel'!AD37</f>
        <v>7.25</v>
      </c>
      <c r="AA40" s="7">
        <f>'Input individueel'!AE37</f>
        <v>0</v>
      </c>
      <c r="AB40" s="7">
        <f>'Input individueel'!AG37</f>
        <v>10.55</v>
      </c>
      <c r="AC40">
        <f>'Input individueel'!AH37</f>
        <v>7</v>
      </c>
      <c r="AD40" s="7">
        <f>'Input individueel'!AI37</f>
        <v>3.8</v>
      </c>
      <c r="AE40" s="7">
        <f>'Input individueel'!AJ37</f>
        <v>7.85</v>
      </c>
      <c r="AF40" s="7">
        <f>'Input individueel'!AK37</f>
        <v>0</v>
      </c>
      <c r="AG40" s="7">
        <f>'Input individueel'!AM37</f>
        <v>11.65</v>
      </c>
      <c r="AH40">
        <f>'Input individueel'!AN37</f>
        <v>12</v>
      </c>
    </row>
    <row r="41" spans="1:34" x14ac:dyDescent="0.3">
      <c r="A41" s="1">
        <f>'Input individueel'!I38</f>
        <v>16</v>
      </c>
      <c r="B41" s="1">
        <f t="shared" si="0"/>
        <v>20</v>
      </c>
      <c r="C41" s="1">
        <f t="shared" si="1"/>
        <v>6</v>
      </c>
      <c r="D41" s="1">
        <f t="shared" si="2"/>
        <v>21</v>
      </c>
      <c r="E41" s="1">
        <f>IF(A41=99,99,'Input individueel'!AH38)</f>
        <v>21</v>
      </c>
      <c r="F41">
        <f>'Input individueel'!C38</f>
        <v>605</v>
      </c>
      <c r="G41" t="str">
        <f>_xlfn.IFNA(VLOOKUP(F41,'Alle namen en totalen'!B:F,5,FALSE)," ")</f>
        <v>W1-B1</v>
      </c>
      <c r="H41" t="str">
        <f>_xlfn.IFNA(VLOOKUP(F41,'Alle namen en totalen'!B:F,2,FALSE)," ")</f>
        <v>Jasmijn Simons</v>
      </c>
      <c r="I41" t="str">
        <f>_xlfn.IFNA(VLOOKUP(F41,'Alle namen en totalen'!B:F,4,FALSE)," ")</f>
        <v>MB 4 Pup 1</v>
      </c>
      <c r="K41" t="str">
        <f>_xlfn.IFNA(VLOOKUP(F41,'Alle namen en totalen'!B:F,3,FALSE)," ")</f>
        <v>Sint Mauritius</v>
      </c>
      <c r="L41" s="7">
        <f>'Input individueel'!J38</f>
        <v>42.975000000000001</v>
      </c>
      <c r="M41">
        <f>'Input individueel'!I38</f>
        <v>16</v>
      </c>
      <c r="N41" s="7">
        <f>IF('Input individueel'!P38=0,'Input individueel'!K38,('Input individueel'!K38+'Input individueel'!P38)/2)</f>
        <v>3.5</v>
      </c>
      <c r="O41" s="7">
        <f>IF('Input individueel'!P38=0,'Input individueel'!L38,('Input individueel'!L38+'Input individueel'!Q38)/2)</f>
        <v>8.3249999999999993</v>
      </c>
      <c r="P41" s="7">
        <f>IF('Input individueel'!P38=0,'Input individueel'!M38,('Input individueel'!M38+'Input individueel'!R38)/2)</f>
        <v>0</v>
      </c>
      <c r="Q41" s="7">
        <f>IF('Input individueel'!P38=0,'Input individueel'!N38,('Input individueel'!N38+'Input individueel'!S38)/2)</f>
        <v>0</v>
      </c>
      <c r="R41" s="7">
        <f>'Input individueel'!U38</f>
        <v>11.824999999999999</v>
      </c>
      <c r="S41">
        <f>'Input individueel'!V38</f>
        <v>20</v>
      </c>
      <c r="T41" s="7">
        <f>'Input individueel'!W38</f>
        <v>3.5</v>
      </c>
      <c r="U41" s="7">
        <f>'Input individueel'!X38</f>
        <v>8.5500000000000007</v>
      </c>
      <c r="V41" s="7">
        <f>'Input individueel'!Y38</f>
        <v>0.5</v>
      </c>
      <c r="W41" s="7">
        <f>'Input individueel'!AA38</f>
        <v>11.55</v>
      </c>
      <c r="X41">
        <f>'Input individueel'!AB38</f>
        <v>6</v>
      </c>
      <c r="Y41" s="7">
        <f>'Input individueel'!AC38</f>
        <v>4.0999999999999996</v>
      </c>
      <c r="Z41" s="7">
        <f>'Input individueel'!AD38</f>
        <v>5.3</v>
      </c>
      <c r="AA41" s="7">
        <f>'Input individueel'!AE38</f>
        <v>0</v>
      </c>
      <c r="AB41" s="7">
        <f>'Input individueel'!AG38</f>
        <v>9.4</v>
      </c>
      <c r="AC41">
        <f>'Input individueel'!AH38</f>
        <v>21</v>
      </c>
      <c r="AD41" s="7">
        <f>'Input individueel'!AI38</f>
        <v>3.3</v>
      </c>
      <c r="AE41" s="7">
        <f>'Input individueel'!AJ38</f>
        <v>6.9</v>
      </c>
      <c r="AF41" s="7">
        <f>'Input individueel'!AK38</f>
        <v>0</v>
      </c>
      <c r="AG41" s="7">
        <f>'Input individueel'!AM38</f>
        <v>10.199999999999999</v>
      </c>
      <c r="AH41">
        <f>'Input individueel'!AN38</f>
        <v>23</v>
      </c>
    </row>
    <row r="42" spans="1:34" x14ac:dyDescent="0.3">
      <c r="A42" s="1">
        <f>'Input individueel'!I39</f>
        <v>17</v>
      </c>
      <c r="B42" s="1">
        <f t="shared" si="0"/>
        <v>3</v>
      </c>
      <c r="C42" s="1">
        <f t="shared" si="1"/>
        <v>12</v>
      </c>
      <c r="D42" s="1">
        <f t="shared" si="2"/>
        <v>17</v>
      </c>
      <c r="E42" s="1">
        <f>IF(A42=99,99,'Input individueel'!AH39)</f>
        <v>17</v>
      </c>
      <c r="F42">
        <f>'Input individueel'!C39</f>
        <v>607</v>
      </c>
      <c r="G42" t="str">
        <f>_xlfn.IFNA(VLOOKUP(F42,'Alle namen en totalen'!B:F,5,FALSE)," ")</f>
        <v>W1-B1</v>
      </c>
      <c r="H42" t="str">
        <f>_xlfn.IFNA(VLOOKUP(F42,'Alle namen en totalen'!B:F,2,FALSE)," ")</f>
        <v>Bo Bruijn</v>
      </c>
      <c r="I42" t="str">
        <f>_xlfn.IFNA(VLOOKUP(F42,'Alle namen en totalen'!B:F,4,FALSE)," ")</f>
        <v>MB 4 Pup 1</v>
      </c>
      <c r="K42" t="str">
        <f>_xlfn.IFNA(VLOOKUP(F42,'Alle namen en totalen'!B:F,3,FALSE)," ")</f>
        <v>Turncademy</v>
      </c>
      <c r="L42" s="7">
        <f>'Input individueel'!J39</f>
        <v>42.875</v>
      </c>
      <c r="M42">
        <f>'Input individueel'!I39</f>
        <v>17</v>
      </c>
      <c r="N42" s="7">
        <f>IF('Input individueel'!P39=0,'Input individueel'!K39,('Input individueel'!K39+'Input individueel'!P39)/2)</f>
        <v>3.5</v>
      </c>
      <c r="O42" s="7">
        <f>IF('Input individueel'!P39=0,'Input individueel'!L39,('Input individueel'!L39+'Input individueel'!Q39)/2)</f>
        <v>8.7749999999999986</v>
      </c>
      <c r="P42" s="7">
        <f>IF('Input individueel'!P39=0,'Input individueel'!M39,('Input individueel'!M39+'Input individueel'!R39)/2)</f>
        <v>0</v>
      </c>
      <c r="Q42" s="7">
        <f>IF('Input individueel'!P39=0,'Input individueel'!N39,('Input individueel'!N39+'Input individueel'!S39)/2)</f>
        <v>0.3</v>
      </c>
      <c r="R42" s="7">
        <f>'Input individueel'!U39</f>
        <v>12.574999999999999</v>
      </c>
      <c r="S42">
        <f>'Input individueel'!V39</f>
        <v>3</v>
      </c>
      <c r="T42" s="7">
        <f>'Input individueel'!W39</f>
        <v>2.7</v>
      </c>
      <c r="U42" s="7">
        <f>'Input individueel'!X39</f>
        <v>7.75</v>
      </c>
      <c r="V42" s="7">
        <f>'Input individueel'!Y39</f>
        <v>0</v>
      </c>
      <c r="W42" s="7">
        <f>'Input individueel'!AA39</f>
        <v>10.45</v>
      </c>
      <c r="X42">
        <f>'Input individueel'!AB39</f>
        <v>12</v>
      </c>
      <c r="Y42" s="7">
        <f>'Input individueel'!AC39</f>
        <v>3.2</v>
      </c>
      <c r="Z42" s="7">
        <f>'Input individueel'!AD39</f>
        <v>6.7</v>
      </c>
      <c r="AA42" s="7">
        <f>'Input individueel'!AE39</f>
        <v>0</v>
      </c>
      <c r="AB42" s="7">
        <f>'Input individueel'!AG39</f>
        <v>9.9</v>
      </c>
      <c r="AC42">
        <f>'Input individueel'!AH39</f>
        <v>17</v>
      </c>
      <c r="AD42" s="7">
        <f>'Input individueel'!AI39</f>
        <v>3.5</v>
      </c>
      <c r="AE42" s="7">
        <f>'Input individueel'!AJ39</f>
        <v>6.45</v>
      </c>
      <c r="AF42" s="7">
        <f>'Input individueel'!AK39</f>
        <v>0</v>
      </c>
      <c r="AG42" s="7">
        <f>'Input individueel'!AM39</f>
        <v>9.9499999999999993</v>
      </c>
      <c r="AH42">
        <f>'Input individueel'!AN39</f>
        <v>24</v>
      </c>
    </row>
    <row r="43" spans="1:34" x14ac:dyDescent="0.3">
      <c r="A43" s="1">
        <f>'Input individueel'!I40</f>
        <v>18</v>
      </c>
      <c r="B43" s="1">
        <f t="shared" si="0"/>
        <v>6</v>
      </c>
      <c r="C43" s="1">
        <f t="shared" si="1"/>
        <v>14</v>
      </c>
      <c r="D43" s="1">
        <f t="shared" si="2"/>
        <v>24</v>
      </c>
      <c r="E43" s="1">
        <f>IF(A43=99,99,'Input individueel'!AH40)</f>
        <v>24</v>
      </c>
      <c r="F43">
        <f>'Input individueel'!C40</f>
        <v>406</v>
      </c>
      <c r="G43" t="str">
        <f>_xlfn.IFNA(VLOOKUP(F43,'Alle namen en totalen'!B:F,5,FALSE)," ")</f>
        <v>W1-B1</v>
      </c>
      <c r="H43" t="str">
        <f>_xlfn.IFNA(VLOOKUP(F43,'Alle namen en totalen'!B:F,2,FALSE)," ")</f>
        <v>Isa van Loon</v>
      </c>
      <c r="I43" t="str">
        <f>_xlfn.IFNA(VLOOKUP(F43,'Alle namen en totalen'!B:F,4,FALSE)," ")</f>
        <v>MB 4 Pup 3</v>
      </c>
      <c r="K43" t="str">
        <f>_xlfn.IFNA(VLOOKUP(F43,'Alle namen en totalen'!B:F,3,FALSE)," ")</f>
        <v>Turncentrum Waterland</v>
      </c>
      <c r="L43" s="7">
        <f>'Input individueel'!J40</f>
        <v>42.825000000000003</v>
      </c>
      <c r="M43">
        <f>'Input individueel'!I40</f>
        <v>18</v>
      </c>
      <c r="N43" s="7">
        <f>IF('Input individueel'!P40=0,'Input individueel'!K40,('Input individueel'!K40+'Input individueel'!P40)/2)</f>
        <v>3.25</v>
      </c>
      <c r="O43" s="7">
        <f>IF('Input individueel'!P40=0,'Input individueel'!L40,('Input individueel'!L40+'Input individueel'!Q40)/2)</f>
        <v>8.9250000000000007</v>
      </c>
      <c r="P43" s="7">
        <f>IF('Input individueel'!P40=0,'Input individueel'!M40,('Input individueel'!M40+'Input individueel'!R40)/2)</f>
        <v>0</v>
      </c>
      <c r="Q43" s="7">
        <f>IF('Input individueel'!P40=0,'Input individueel'!N40,('Input individueel'!N40+'Input individueel'!S40)/2)</f>
        <v>0.3</v>
      </c>
      <c r="R43" s="7">
        <f>'Input individueel'!U40</f>
        <v>12.475</v>
      </c>
      <c r="S43">
        <f>'Input individueel'!V40</f>
        <v>6</v>
      </c>
      <c r="T43" s="7">
        <f>'Input individueel'!W40</f>
        <v>2.7</v>
      </c>
      <c r="U43" s="7">
        <f>'Input individueel'!X40</f>
        <v>7.65</v>
      </c>
      <c r="V43" s="7">
        <f>'Input individueel'!Y40</f>
        <v>0</v>
      </c>
      <c r="W43" s="7">
        <f>'Input individueel'!AA40</f>
        <v>10.35</v>
      </c>
      <c r="X43">
        <f>'Input individueel'!AB40</f>
        <v>14</v>
      </c>
      <c r="Y43" s="7">
        <f>'Input individueel'!AC40</f>
        <v>2.4</v>
      </c>
      <c r="Z43" s="7">
        <f>'Input individueel'!AD40</f>
        <v>5.8</v>
      </c>
      <c r="AA43" s="7">
        <f>'Input individueel'!AE40</f>
        <v>0</v>
      </c>
      <c r="AB43" s="7">
        <f>'Input individueel'!AG40</f>
        <v>8.1999999999999993</v>
      </c>
      <c r="AC43">
        <f>'Input individueel'!AH40</f>
        <v>24</v>
      </c>
      <c r="AD43" s="7">
        <f>'Input individueel'!AI40</f>
        <v>4.2</v>
      </c>
      <c r="AE43" s="7">
        <f>'Input individueel'!AJ40</f>
        <v>7.6</v>
      </c>
      <c r="AF43" s="7">
        <f>'Input individueel'!AK40</f>
        <v>0</v>
      </c>
      <c r="AG43" s="7">
        <f>'Input individueel'!AM40</f>
        <v>11.8</v>
      </c>
      <c r="AH43">
        <f>'Input individueel'!AN40</f>
        <v>8</v>
      </c>
    </row>
    <row r="44" spans="1:34" x14ac:dyDescent="0.3">
      <c r="A44" s="1">
        <f>'Input individueel'!I41</f>
        <v>19</v>
      </c>
      <c r="B44" s="1">
        <f t="shared" si="0"/>
        <v>9</v>
      </c>
      <c r="C44" s="1">
        <f t="shared" si="1"/>
        <v>19</v>
      </c>
      <c r="D44" s="1">
        <f t="shared" si="2"/>
        <v>13</v>
      </c>
      <c r="E44" s="1">
        <f>IF(A44=99,99,'Input individueel'!AH41)</f>
        <v>13</v>
      </c>
      <c r="F44">
        <f>'Input individueel'!C41</f>
        <v>602</v>
      </c>
      <c r="G44" t="str">
        <f>_xlfn.IFNA(VLOOKUP(F44,'Alle namen en totalen'!B:F,5,FALSE)," ")</f>
        <v>W1-B1</v>
      </c>
      <c r="H44" t="str">
        <f>_xlfn.IFNA(VLOOKUP(F44,'Alle namen en totalen'!B:F,2,FALSE)," ")</f>
        <v>Indy Moolhuizen</v>
      </c>
      <c r="I44" t="str">
        <f>_xlfn.IFNA(VLOOKUP(F44,'Alle namen en totalen'!B:F,4,FALSE)," ")</f>
        <v>MB 4 Pup 1</v>
      </c>
      <c r="K44" t="str">
        <f>_xlfn.IFNA(VLOOKUP(F44,'Alle namen en totalen'!B:F,3,FALSE)," ")</f>
        <v>Jahn</v>
      </c>
      <c r="L44" s="7">
        <f>'Input individueel'!J41</f>
        <v>42.55</v>
      </c>
      <c r="M44">
        <f>'Input individueel'!I41</f>
        <v>19</v>
      </c>
      <c r="N44" s="7">
        <f>IF('Input individueel'!P41=0,'Input individueel'!K41,('Input individueel'!K41+'Input individueel'!P41)/2)</f>
        <v>3.25</v>
      </c>
      <c r="O44" s="7">
        <f>IF('Input individueel'!P41=0,'Input individueel'!L41,('Input individueel'!L41+'Input individueel'!Q41)/2)</f>
        <v>8.85</v>
      </c>
      <c r="P44" s="7">
        <f>IF('Input individueel'!P41=0,'Input individueel'!M41,('Input individueel'!M41+'Input individueel'!R41)/2)</f>
        <v>0</v>
      </c>
      <c r="Q44" s="7">
        <f>IF('Input individueel'!P41=0,'Input individueel'!N41,('Input individueel'!N41+'Input individueel'!S41)/2)</f>
        <v>0.3</v>
      </c>
      <c r="R44" s="7">
        <f>'Input individueel'!U41</f>
        <v>12.4</v>
      </c>
      <c r="S44">
        <f>'Input individueel'!V41</f>
        <v>9</v>
      </c>
      <c r="T44" s="7">
        <f>'Input individueel'!W41</f>
        <v>3</v>
      </c>
      <c r="U44" s="7">
        <f>'Input individueel'!X41</f>
        <v>6.75</v>
      </c>
      <c r="V44" s="7">
        <f>'Input individueel'!Y41</f>
        <v>0</v>
      </c>
      <c r="W44" s="7">
        <f>'Input individueel'!AA41</f>
        <v>9.75</v>
      </c>
      <c r="X44">
        <f>'Input individueel'!AB41</f>
        <v>19</v>
      </c>
      <c r="Y44" s="7">
        <f>'Input individueel'!AC41</f>
        <v>3.2</v>
      </c>
      <c r="Z44" s="7">
        <f>'Input individueel'!AD41</f>
        <v>6.9</v>
      </c>
      <c r="AA44" s="7">
        <f>'Input individueel'!AE41</f>
        <v>0</v>
      </c>
      <c r="AB44" s="7">
        <f>'Input individueel'!AG41</f>
        <v>10.1</v>
      </c>
      <c r="AC44">
        <f>'Input individueel'!AH41</f>
        <v>13</v>
      </c>
      <c r="AD44" s="7">
        <f>'Input individueel'!AI41</f>
        <v>3.4</v>
      </c>
      <c r="AE44" s="7">
        <f>'Input individueel'!AJ41</f>
        <v>6.9</v>
      </c>
      <c r="AF44" s="7">
        <f>'Input individueel'!AK41</f>
        <v>0</v>
      </c>
      <c r="AG44" s="7">
        <f>'Input individueel'!AM41</f>
        <v>10.3</v>
      </c>
      <c r="AH44">
        <f>'Input individueel'!AN41</f>
        <v>22</v>
      </c>
    </row>
    <row r="45" spans="1:34" x14ac:dyDescent="0.3">
      <c r="A45" s="1">
        <f>'Input individueel'!I42</f>
        <v>20</v>
      </c>
      <c r="B45" s="1">
        <f t="shared" si="0"/>
        <v>3</v>
      </c>
      <c r="C45" s="1">
        <f t="shared" si="1"/>
        <v>21</v>
      </c>
      <c r="D45" s="1">
        <f t="shared" si="2"/>
        <v>22</v>
      </c>
      <c r="E45" s="1">
        <f>IF(A45=99,99,'Input individueel'!AH42)</f>
        <v>22</v>
      </c>
      <c r="F45">
        <f>'Input individueel'!C42</f>
        <v>401</v>
      </c>
      <c r="G45" t="str">
        <f>_xlfn.IFNA(VLOOKUP(F45,'Alle namen en totalen'!B:F,5,FALSE)," ")</f>
        <v>W1-B1</v>
      </c>
      <c r="H45" t="str">
        <f>_xlfn.IFNA(VLOOKUP(F45,'Alle namen en totalen'!B:F,2,FALSE)," ")</f>
        <v>Juliet Keizer</v>
      </c>
      <c r="I45" t="str">
        <f>_xlfn.IFNA(VLOOKUP(F45,'Alle namen en totalen'!B:F,4,FALSE)," ")</f>
        <v>MB 4 Pup 3</v>
      </c>
      <c r="K45" t="str">
        <f>_xlfn.IFNA(VLOOKUP(F45,'Alle namen en totalen'!B:F,3,FALSE)," ")</f>
        <v>Sint Mauritius</v>
      </c>
      <c r="L45" s="7">
        <f>'Input individueel'!J42</f>
        <v>42.024999999999999</v>
      </c>
      <c r="M45">
        <f>'Input individueel'!I42</f>
        <v>20</v>
      </c>
      <c r="N45" s="7">
        <f>IF('Input individueel'!P42=0,'Input individueel'!K42,('Input individueel'!K42+'Input individueel'!P42)/2)</f>
        <v>3.25</v>
      </c>
      <c r="O45" s="7">
        <f>IF('Input individueel'!P42=0,'Input individueel'!L42,('Input individueel'!L42+'Input individueel'!Q42)/2)</f>
        <v>9.0249999999999986</v>
      </c>
      <c r="P45" s="7">
        <f>IF('Input individueel'!P42=0,'Input individueel'!M42,('Input individueel'!M42+'Input individueel'!R42)/2)</f>
        <v>0</v>
      </c>
      <c r="Q45" s="7">
        <f>IF('Input individueel'!P42=0,'Input individueel'!N42,('Input individueel'!N42+'Input individueel'!S42)/2)</f>
        <v>0.3</v>
      </c>
      <c r="R45" s="7">
        <f>'Input individueel'!U42</f>
        <v>12.574999999999999</v>
      </c>
      <c r="S45">
        <f>'Input individueel'!V42</f>
        <v>3</v>
      </c>
      <c r="T45" s="7">
        <f>'Input individueel'!W42</f>
        <v>2.4</v>
      </c>
      <c r="U45" s="7">
        <f>'Input individueel'!X42</f>
        <v>7.3</v>
      </c>
      <c r="V45" s="7">
        <f>'Input individueel'!Y42</f>
        <v>0</v>
      </c>
      <c r="W45" s="7">
        <f>'Input individueel'!AA42</f>
        <v>9.6999999999999993</v>
      </c>
      <c r="X45">
        <f>'Input individueel'!AB42</f>
        <v>21</v>
      </c>
      <c r="Y45" s="7">
        <f>'Input individueel'!AC42</f>
        <v>2.7</v>
      </c>
      <c r="Z45" s="7">
        <f>'Input individueel'!AD42</f>
        <v>6</v>
      </c>
      <c r="AA45" s="7">
        <f>'Input individueel'!AE42</f>
        <v>0</v>
      </c>
      <c r="AB45" s="7">
        <f>'Input individueel'!AG42</f>
        <v>8.6999999999999993</v>
      </c>
      <c r="AC45">
        <f>'Input individueel'!AH42</f>
        <v>22</v>
      </c>
      <c r="AD45" s="7">
        <f>'Input individueel'!AI42</f>
        <v>4.0999999999999996</v>
      </c>
      <c r="AE45" s="7">
        <f>'Input individueel'!AJ42</f>
        <v>6.95</v>
      </c>
      <c r="AF45" s="7">
        <f>'Input individueel'!AK42</f>
        <v>0</v>
      </c>
      <c r="AG45" s="7">
        <f>'Input individueel'!AM42</f>
        <v>11.05</v>
      </c>
      <c r="AH45">
        <f>'Input individueel'!AN42</f>
        <v>17</v>
      </c>
    </row>
    <row r="46" spans="1:34" x14ac:dyDescent="0.3">
      <c r="A46" s="1">
        <f>'Input individueel'!I43</f>
        <v>21</v>
      </c>
      <c r="B46" s="1">
        <f t="shared" si="0"/>
        <v>22</v>
      </c>
      <c r="C46" s="1">
        <f t="shared" si="1"/>
        <v>23</v>
      </c>
      <c r="D46" s="1">
        <f t="shared" si="2"/>
        <v>20</v>
      </c>
      <c r="E46" s="1">
        <f>IF(A46=99,99,'Input individueel'!AH43)</f>
        <v>20</v>
      </c>
      <c r="F46">
        <f>'Input individueel'!C43</f>
        <v>509</v>
      </c>
      <c r="G46" t="str">
        <f>_xlfn.IFNA(VLOOKUP(F46,'Alle namen en totalen'!B:F,5,FALSE)," ")</f>
        <v>W1-B1</v>
      </c>
      <c r="H46" t="str">
        <f>_xlfn.IFNA(VLOOKUP(F46,'Alle namen en totalen'!B:F,2,FALSE)," ")</f>
        <v>Chloé Willms</v>
      </c>
      <c r="I46" t="str">
        <f>_xlfn.IFNA(VLOOKUP(F46,'Alle namen en totalen'!B:F,4,FALSE)," ")</f>
        <v>MB 4 Pup 2</v>
      </c>
      <c r="K46" t="str">
        <f>_xlfn.IFNA(VLOOKUP(F46,'Alle namen en totalen'!B:F,3,FALSE)," ")</f>
        <v>Turncentrum Waterland</v>
      </c>
      <c r="L46" s="7">
        <f>'Input individueel'!J43</f>
        <v>41.674999999999997</v>
      </c>
      <c r="M46">
        <f>'Input individueel'!I43</f>
        <v>21</v>
      </c>
      <c r="N46" s="7">
        <f>IF('Input individueel'!P43=0,'Input individueel'!K43,('Input individueel'!K43+'Input individueel'!P43)/2)</f>
        <v>3</v>
      </c>
      <c r="O46" s="7">
        <f>IF('Input individueel'!P43=0,'Input individueel'!L43,('Input individueel'!L43+'Input individueel'!Q43)/2)</f>
        <v>8.5250000000000004</v>
      </c>
      <c r="P46" s="7">
        <f>IF('Input individueel'!P43=0,'Input individueel'!M43,('Input individueel'!M43+'Input individueel'!R43)/2)</f>
        <v>0.5</v>
      </c>
      <c r="Q46" s="7">
        <f>IF('Input individueel'!P43=0,'Input individueel'!N43,('Input individueel'!N43+'Input individueel'!S43)/2)</f>
        <v>0.3</v>
      </c>
      <c r="R46" s="7">
        <f>'Input individueel'!U43</f>
        <v>11.324999999999999</v>
      </c>
      <c r="S46">
        <f>'Input individueel'!V43</f>
        <v>22</v>
      </c>
      <c r="T46" s="7">
        <f>'Input individueel'!W43</f>
        <v>2.1</v>
      </c>
      <c r="U46" s="7">
        <f>'Input individueel'!X43</f>
        <v>7.3</v>
      </c>
      <c r="V46" s="7">
        <f>'Input individueel'!Y43</f>
        <v>0</v>
      </c>
      <c r="W46" s="7">
        <f>'Input individueel'!AA43</f>
        <v>9.4</v>
      </c>
      <c r="X46">
        <f>'Input individueel'!AB43</f>
        <v>23</v>
      </c>
      <c r="Y46" s="7">
        <f>'Input individueel'!AC43</f>
        <v>2.4</v>
      </c>
      <c r="Z46" s="7">
        <f>'Input individueel'!AD43</f>
        <v>7.1</v>
      </c>
      <c r="AA46" s="7">
        <f>'Input individueel'!AE43</f>
        <v>0</v>
      </c>
      <c r="AB46" s="7">
        <f>'Input individueel'!AG43</f>
        <v>9.5</v>
      </c>
      <c r="AC46">
        <f>'Input individueel'!AH43</f>
        <v>20</v>
      </c>
      <c r="AD46" s="7">
        <f>'Input individueel'!AI43</f>
        <v>4.0999999999999996</v>
      </c>
      <c r="AE46" s="7">
        <f>'Input individueel'!AJ43</f>
        <v>7.35</v>
      </c>
      <c r="AF46" s="7">
        <f>'Input individueel'!AK43</f>
        <v>0</v>
      </c>
      <c r="AG46" s="7">
        <f>'Input individueel'!AM43</f>
        <v>11.45</v>
      </c>
      <c r="AH46">
        <f>'Input individueel'!AN43</f>
        <v>14</v>
      </c>
    </row>
    <row r="47" spans="1:34" x14ac:dyDescent="0.3">
      <c r="A47" s="1">
        <f>'Input individueel'!I44</f>
        <v>22</v>
      </c>
      <c r="B47" s="1">
        <f t="shared" si="0"/>
        <v>23</v>
      </c>
      <c r="C47" s="1">
        <f t="shared" si="1"/>
        <v>15</v>
      </c>
      <c r="D47" s="1">
        <f t="shared" si="2"/>
        <v>23</v>
      </c>
      <c r="E47" s="1">
        <f>IF(A47=99,99,'Input individueel'!AH44)</f>
        <v>23</v>
      </c>
      <c r="F47">
        <f>'Input individueel'!C44</f>
        <v>603</v>
      </c>
      <c r="G47" t="str">
        <f>_xlfn.IFNA(VLOOKUP(F47,'Alle namen en totalen'!B:F,5,FALSE)," ")</f>
        <v>W1-B1</v>
      </c>
      <c r="H47" t="str">
        <f>_xlfn.IFNA(VLOOKUP(F47,'Alle namen en totalen'!B:F,2,FALSE)," ")</f>
        <v>Maren Kramer</v>
      </c>
      <c r="I47" t="str">
        <f>_xlfn.IFNA(VLOOKUP(F47,'Alle namen en totalen'!B:F,4,FALSE)," ")</f>
        <v>MB 4 Pup 1</v>
      </c>
      <c r="K47" t="str">
        <f>_xlfn.IFNA(VLOOKUP(F47,'Alle namen en totalen'!B:F,3,FALSE)," ")</f>
        <v>Swift</v>
      </c>
      <c r="L47" s="7">
        <f>'Input individueel'!J44</f>
        <v>41.375</v>
      </c>
      <c r="M47">
        <f>'Input individueel'!I44</f>
        <v>22</v>
      </c>
      <c r="N47" s="7">
        <f>IF('Input individueel'!P44=0,'Input individueel'!K44,('Input individueel'!K44+'Input individueel'!P44)/2)</f>
        <v>3.25</v>
      </c>
      <c r="O47" s="7">
        <f>IF('Input individueel'!P44=0,'Input individueel'!L44,('Input individueel'!L44+'Input individueel'!Q44)/2)</f>
        <v>7.7249999999999996</v>
      </c>
      <c r="P47" s="7">
        <f>IF('Input individueel'!P44=0,'Input individueel'!M44,('Input individueel'!M44+'Input individueel'!R44)/2)</f>
        <v>0</v>
      </c>
      <c r="Q47" s="7">
        <f>IF('Input individueel'!P44=0,'Input individueel'!N44,('Input individueel'!N44+'Input individueel'!S44)/2)</f>
        <v>0.3</v>
      </c>
      <c r="R47" s="7">
        <f>'Input individueel'!U44</f>
        <v>11.275</v>
      </c>
      <c r="S47">
        <f>'Input individueel'!V44</f>
        <v>23</v>
      </c>
      <c r="T47" s="7">
        <f>'Input individueel'!W44</f>
        <v>2.1</v>
      </c>
      <c r="U47" s="7">
        <f>'Input individueel'!X44</f>
        <v>8.0500000000000007</v>
      </c>
      <c r="V47" s="7">
        <f>'Input individueel'!Y44</f>
        <v>0</v>
      </c>
      <c r="W47" s="7">
        <f>'Input individueel'!AA44</f>
        <v>10.15</v>
      </c>
      <c r="X47">
        <f>'Input individueel'!AB44</f>
        <v>15</v>
      </c>
      <c r="Y47" s="7">
        <f>'Input individueel'!AC44</f>
        <v>1.9</v>
      </c>
      <c r="Z47" s="7">
        <f>'Input individueel'!AD44</f>
        <v>6.4</v>
      </c>
      <c r="AA47" s="7">
        <f>'Input individueel'!AE44</f>
        <v>0</v>
      </c>
      <c r="AB47" s="7">
        <f>'Input individueel'!AG44</f>
        <v>8.3000000000000007</v>
      </c>
      <c r="AC47">
        <f>'Input individueel'!AH44</f>
        <v>23</v>
      </c>
      <c r="AD47" s="7">
        <f>'Input individueel'!AI44</f>
        <v>4</v>
      </c>
      <c r="AE47" s="7">
        <f>'Input individueel'!AJ44</f>
        <v>7.65</v>
      </c>
      <c r="AF47" s="7">
        <f>'Input individueel'!AK44</f>
        <v>0</v>
      </c>
      <c r="AG47" s="7">
        <f>'Input individueel'!AM44</f>
        <v>11.65</v>
      </c>
      <c r="AH47">
        <f>'Input individueel'!AN44</f>
        <v>12</v>
      </c>
    </row>
    <row r="48" spans="1:34" x14ac:dyDescent="0.3">
      <c r="A48" s="1">
        <f>'Input individueel'!I45</f>
        <v>23</v>
      </c>
      <c r="B48" s="1">
        <f t="shared" si="0"/>
        <v>16</v>
      </c>
      <c r="C48" s="1">
        <f t="shared" si="1"/>
        <v>25</v>
      </c>
      <c r="D48" s="1">
        <f t="shared" si="2"/>
        <v>19</v>
      </c>
      <c r="E48" s="1">
        <f>IF(A48=99,99,'Input individueel'!AH45)</f>
        <v>19</v>
      </c>
      <c r="F48">
        <f>'Input individueel'!C45</f>
        <v>606</v>
      </c>
      <c r="G48" t="str">
        <f>_xlfn.IFNA(VLOOKUP(F48,'Alle namen en totalen'!B:F,5,FALSE)," ")</f>
        <v>W1-B1</v>
      </c>
      <c r="H48" t="str">
        <f>_xlfn.IFNA(VLOOKUP(F48,'Alle namen en totalen'!B:F,2,FALSE)," ")</f>
        <v>Stacey Mooijer</v>
      </c>
      <c r="I48" t="str">
        <f>_xlfn.IFNA(VLOOKUP(F48,'Alle namen en totalen'!B:F,4,FALSE)," ")</f>
        <v>MB 4 Pup 1</v>
      </c>
      <c r="K48" t="str">
        <f>_xlfn.IFNA(VLOOKUP(F48,'Alle namen en totalen'!B:F,3,FALSE)," ")</f>
        <v>Sint Mauritius</v>
      </c>
      <c r="L48" s="7">
        <f>'Input individueel'!J45</f>
        <v>40.85</v>
      </c>
      <c r="M48">
        <f>'Input individueel'!I45</f>
        <v>23</v>
      </c>
      <c r="N48" s="7">
        <f>IF('Input individueel'!P45=0,'Input individueel'!K45,('Input individueel'!K45+'Input individueel'!P45)/2)</f>
        <v>3.25</v>
      </c>
      <c r="O48" s="7">
        <f>IF('Input individueel'!P45=0,'Input individueel'!L45,('Input individueel'!L45+'Input individueel'!Q45)/2)</f>
        <v>8.4</v>
      </c>
      <c r="P48" s="7">
        <f>IF('Input individueel'!P45=0,'Input individueel'!M45,('Input individueel'!M45+'Input individueel'!R45)/2)</f>
        <v>0</v>
      </c>
      <c r="Q48" s="7">
        <f>IF('Input individueel'!P45=0,'Input individueel'!N45,('Input individueel'!N45+'Input individueel'!S45)/2)</f>
        <v>0.3</v>
      </c>
      <c r="R48" s="7">
        <f>'Input individueel'!U45</f>
        <v>11.95</v>
      </c>
      <c r="S48">
        <f>'Input individueel'!V45</f>
        <v>16</v>
      </c>
      <c r="T48" s="7">
        <f>'Input individueel'!W45</f>
        <v>2.7</v>
      </c>
      <c r="U48" s="7">
        <f>'Input individueel'!X45</f>
        <v>6.2</v>
      </c>
      <c r="V48" s="7">
        <f>'Input individueel'!Y45</f>
        <v>0</v>
      </c>
      <c r="W48" s="7">
        <f>'Input individueel'!AA45</f>
        <v>8.9</v>
      </c>
      <c r="X48">
        <f>'Input individueel'!AB45</f>
        <v>25</v>
      </c>
      <c r="Y48" s="7">
        <f>'Input individueel'!AC45</f>
        <v>3.3</v>
      </c>
      <c r="Z48" s="7">
        <f>'Input individueel'!AD45</f>
        <v>6.35</v>
      </c>
      <c r="AA48" s="7">
        <f>'Input individueel'!AE45</f>
        <v>0</v>
      </c>
      <c r="AB48" s="7">
        <f>'Input individueel'!AG45</f>
        <v>9.65</v>
      </c>
      <c r="AC48">
        <f>'Input individueel'!AH45</f>
        <v>19</v>
      </c>
      <c r="AD48" s="7">
        <f>'Input individueel'!AI45</f>
        <v>3.4</v>
      </c>
      <c r="AE48" s="7">
        <f>'Input individueel'!AJ45</f>
        <v>6.95</v>
      </c>
      <c r="AF48" s="7">
        <f>'Input individueel'!AK45</f>
        <v>0</v>
      </c>
      <c r="AG48" s="7">
        <f>'Input individueel'!AM45</f>
        <v>10.35</v>
      </c>
      <c r="AH48">
        <f>'Input individueel'!AN45</f>
        <v>21</v>
      </c>
    </row>
    <row r="49" spans="1:34" x14ac:dyDescent="0.3">
      <c r="A49" s="1">
        <f>'Input individueel'!I46</f>
        <v>24</v>
      </c>
      <c r="B49" s="1">
        <f t="shared" si="0"/>
        <v>21</v>
      </c>
      <c r="C49" s="1">
        <f t="shared" si="1"/>
        <v>18</v>
      </c>
      <c r="D49" s="1">
        <f t="shared" si="2"/>
        <v>25</v>
      </c>
      <c r="E49" s="1">
        <f>IF(A49=99,99,'Input individueel'!AH46)</f>
        <v>25</v>
      </c>
      <c r="F49">
        <f>'Input individueel'!C46</f>
        <v>510</v>
      </c>
      <c r="G49" t="str">
        <f>_xlfn.IFNA(VLOOKUP(F49,'Alle namen en totalen'!B:F,5,FALSE)," ")</f>
        <v>W1-B1</v>
      </c>
      <c r="H49" t="str">
        <f>_xlfn.IFNA(VLOOKUP(F49,'Alle namen en totalen'!B:F,2,FALSE)," ")</f>
        <v>Marley Brunt</v>
      </c>
      <c r="I49" t="str">
        <f>_xlfn.IFNA(VLOOKUP(F49,'Alle namen en totalen'!B:F,4,FALSE)," ")</f>
        <v>MB 4 Pup 2</v>
      </c>
      <c r="K49" t="str">
        <f>_xlfn.IFNA(VLOOKUP(F49,'Alle namen en totalen'!B:F,3,FALSE)," ")</f>
        <v>Turncentrum Waterland</v>
      </c>
      <c r="L49" s="7">
        <f>'Input individueel'!J46</f>
        <v>40.674999999999997</v>
      </c>
      <c r="M49">
        <f>'Input individueel'!I46</f>
        <v>24</v>
      </c>
      <c r="N49" s="7">
        <f>IF('Input individueel'!P46=0,'Input individueel'!K46,('Input individueel'!K46+'Input individueel'!P46)/2)</f>
        <v>3.25</v>
      </c>
      <c r="O49" s="7">
        <f>IF('Input individueel'!P46=0,'Input individueel'!L46,('Input individueel'!L46+'Input individueel'!Q46)/2)</f>
        <v>7.875</v>
      </c>
      <c r="P49" s="7">
        <f>IF('Input individueel'!P46=0,'Input individueel'!M46,('Input individueel'!M46+'Input individueel'!R46)/2)</f>
        <v>0</v>
      </c>
      <c r="Q49" s="7">
        <f>IF('Input individueel'!P46=0,'Input individueel'!N46,('Input individueel'!N46+'Input individueel'!S46)/2)</f>
        <v>0.3</v>
      </c>
      <c r="R49" s="7">
        <f>'Input individueel'!U46</f>
        <v>11.425000000000001</v>
      </c>
      <c r="S49">
        <f>'Input individueel'!V46</f>
        <v>21</v>
      </c>
      <c r="T49" s="7">
        <f>'Input individueel'!W46</f>
        <v>2.1</v>
      </c>
      <c r="U49" s="7">
        <f>'Input individueel'!X46</f>
        <v>7.85</v>
      </c>
      <c r="V49" s="7">
        <f>'Input individueel'!Y46</f>
        <v>0</v>
      </c>
      <c r="W49" s="7">
        <f>'Input individueel'!AA46</f>
        <v>9.9499999999999993</v>
      </c>
      <c r="X49">
        <f>'Input individueel'!AB46</f>
        <v>18</v>
      </c>
      <c r="Y49" s="7">
        <f>'Input individueel'!AC46</f>
        <v>1.9</v>
      </c>
      <c r="Z49" s="7">
        <f>'Input individueel'!AD46</f>
        <v>5.65</v>
      </c>
      <c r="AA49" s="7">
        <f>'Input individueel'!AE46</f>
        <v>0</v>
      </c>
      <c r="AB49" s="7">
        <f>'Input individueel'!AG46</f>
        <v>7.55</v>
      </c>
      <c r="AC49">
        <f>'Input individueel'!AH46</f>
        <v>25</v>
      </c>
      <c r="AD49" s="7">
        <f>'Input individueel'!AI46</f>
        <v>4.0999999999999996</v>
      </c>
      <c r="AE49" s="7">
        <f>'Input individueel'!AJ46</f>
        <v>7.65</v>
      </c>
      <c r="AF49" s="7">
        <f>'Input individueel'!AK46</f>
        <v>0</v>
      </c>
      <c r="AG49" s="7">
        <f>'Input individueel'!AM46</f>
        <v>11.75</v>
      </c>
      <c r="AH49">
        <f>'Input individueel'!AN46</f>
        <v>10</v>
      </c>
    </row>
    <row r="50" spans="1:34" x14ac:dyDescent="0.3">
      <c r="A50" s="1">
        <f>'Input individueel'!I47</f>
        <v>25</v>
      </c>
      <c r="B50" s="1">
        <f t="shared" si="0"/>
        <v>25</v>
      </c>
      <c r="C50" s="1">
        <f t="shared" si="1"/>
        <v>2</v>
      </c>
      <c r="D50" s="1">
        <f t="shared" si="2"/>
        <v>11</v>
      </c>
      <c r="E50" s="1">
        <f>IF(A50=99,99,'Input individueel'!AH47)</f>
        <v>11</v>
      </c>
      <c r="F50">
        <f>'Input individueel'!C47</f>
        <v>508</v>
      </c>
      <c r="G50" t="str">
        <f>_xlfn.IFNA(VLOOKUP(F50,'Alle namen en totalen'!B:F,5,FALSE)," ")</f>
        <v>W1-B1</v>
      </c>
      <c r="H50" t="str">
        <f>_xlfn.IFNA(VLOOKUP(F50,'Alle namen en totalen'!B:F,2,FALSE)," ")</f>
        <v>Lizzy Wildschut</v>
      </c>
      <c r="I50" t="str">
        <f>_xlfn.IFNA(VLOOKUP(F50,'Alle namen en totalen'!B:F,4,FALSE)," ")</f>
        <v>MB 4 Pup 2</v>
      </c>
      <c r="K50" t="str">
        <f>_xlfn.IFNA(VLOOKUP(F50,'Alle namen en totalen'!B:F,3,FALSE)," ")</f>
        <v>Turncademy</v>
      </c>
      <c r="L50" s="7">
        <f>'Input individueel'!J47</f>
        <v>29.4</v>
      </c>
      <c r="M50">
        <f>'Input individueel'!I47</f>
        <v>25</v>
      </c>
      <c r="N50" s="7">
        <f>IF('Input individueel'!P47=0,'Input individueel'!K47,('Input individueel'!K47+'Input individueel'!P47)/2)</f>
        <v>0</v>
      </c>
      <c r="O50" s="7">
        <f>IF('Input individueel'!P47=0,'Input individueel'!L47,('Input individueel'!L47+'Input individueel'!Q47)/2)</f>
        <v>0</v>
      </c>
      <c r="P50" s="7">
        <f>IF('Input individueel'!P47=0,'Input individueel'!M47,('Input individueel'!M47+'Input individueel'!R47)/2)</f>
        <v>0</v>
      </c>
      <c r="Q50" s="7">
        <f>IF('Input individueel'!P47=0,'Input individueel'!N47,('Input individueel'!N47+'Input individueel'!S47)/2)</f>
        <v>0</v>
      </c>
      <c r="R50" s="7">
        <f>'Input individueel'!U47</f>
        <v>0</v>
      </c>
      <c r="S50">
        <f>'Input individueel'!V47</f>
        <v>25</v>
      </c>
      <c r="T50" s="7">
        <f>'Input individueel'!W47</f>
        <v>4</v>
      </c>
      <c r="U50" s="7">
        <f>'Input individueel'!X47</f>
        <v>8.5</v>
      </c>
      <c r="V50" s="7">
        <f>'Input individueel'!Y47</f>
        <v>0</v>
      </c>
      <c r="W50" s="7">
        <f>'Input individueel'!AA47</f>
        <v>12.5</v>
      </c>
      <c r="X50">
        <f>'Input individueel'!AB47</f>
        <v>2</v>
      </c>
      <c r="Y50" s="7">
        <f>'Input individueel'!AC47</f>
        <v>2.9</v>
      </c>
      <c r="Z50" s="7">
        <f>'Input individueel'!AD47</f>
        <v>7.45</v>
      </c>
      <c r="AA50" s="7">
        <f>'Input individueel'!AE47</f>
        <v>0</v>
      </c>
      <c r="AB50" s="7">
        <f>'Input individueel'!AG47</f>
        <v>10.35</v>
      </c>
      <c r="AC50">
        <f>'Input individueel'!AH47</f>
        <v>11</v>
      </c>
      <c r="AD50" s="7">
        <f>'Input individueel'!AI47</f>
        <v>1.6</v>
      </c>
      <c r="AE50" s="7">
        <f>'Input individueel'!AJ47</f>
        <v>8.9499999999999993</v>
      </c>
      <c r="AF50" s="7">
        <f>'Input individueel'!AK47</f>
        <v>4</v>
      </c>
      <c r="AG50" s="7">
        <f>'Input individueel'!AM47</f>
        <v>6.55</v>
      </c>
      <c r="AH50">
        <f>'Input individueel'!AN47</f>
        <v>25</v>
      </c>
    </row>
    <row r="51" spans="1:34" x14ac:dyDescent="0.3">
      <c r="A51" s="1">
        <f>'Input individueel'!I48</f>
        <v>99</v>
      </c>
      <c r="B51" s="1">
        <f t="shared" si="0"/>
        <v>99</v>
      </c>
      <c r="C51" s="1">
        <f t="shared" si="1"/>
        <v>99</v>
      </c>
      <c r="D51" s="1">
        <f t="shared" si="2"/>
        <v>99</v>
      </c>
      <c r="E51" s="1">
        <f>IF(A51=99,99,'Input individueel'!AH48)</f>
        <v>99</v>
      </c>
      <c r="F51">
        <f>'Input individueel'!C48</f>
        <v>502</v>
      </c>
      <c r="G51" t="str">
        <f>_xlfn.IFNA(VLOOKUP(F51,'Alle namen en totalen'!B:F,5,FALSE)," ")</f>
        <v>afm</v>
      </c>
      <c r="H51" t="str">
        <f>_xlfn.IFNA(VLOOKUP(F51,'Alle namen en totalen'!B:F,2,FALSE)," ")</f>
        <v>Lara Szostak</v>
      </c>
      <c r="I51" t="str">
        <f>_xlfn.IFNA(VLOOKUP(F51,'Alle namen en totalen'!B:F,4,FALSE)," ")</f>
        <v>MB 4 Pup 2</v>
      </c>
      <c r="K51" t="str">
        <f>_xlfn.IFNA(VLOOKUP(F51,'Alle namen en totalen'!B:F,3,FALSE)," ")</f>
        <v>Jahn</v>
      </c>
      <c r="L51" s="7">
        <f>'Input individueel'!J48</f>
        <v>0</v>
      </c>
      <c r="M51">
        <f>'Input individueel'!I48</f>
        <v>99</v>
      </c>
      <c r="N51" s="7">
        <f>IF('Input individueel'!P48=0,'Input individueel'!K48,('Input individueel'!K48+'Input individueel'!P48)/2)</f>
        <v>0</v>
      </c>
      <c r="O51" s="7">
        <f>IF('Input individueel'!P48=0,'Input individueel'!L48,('Input individueel'!L48+'Input individueel'!Q48)/2)</f>
        <v>0</v>
      </c>
      <c r="P51" s="7">
        <f>IF('Input individueel'!P48=0,'Input individueel'!M48,('Input individueel'!M48+'Input individueel'!R48)/2)</f>
        <v>0</v>
      </c>
      <c r="Q51" s="7">
        <f>IF('Input individueel'!P48=0,'Input individueel'!N48,('Input individueel'!N48+'Input individueel'!S48)/2)</f>
        <v>0</v>
      </c>
      <c r="R51" s="7">
        <f>'Input individueel'!U48</f>
        <v>0</v>
      </c>
      <c r="S51">
        <f>'Input individueel'!V48</f>
        <v>25</v>
      </c>
      <c r="T51" s="7">
        <f>'Input individueel'!W48</f>
        <v>0</v>
      </c>
      <c r="U51" s="7">
        <f>'Input individueel'!X48</f>
        <v>0</v>
      </c>
      <c r="V51" s="7">
        <f>'Input individueel'!Y48</f>
        <v>0</v>
      </c>
      <c r="W51" s="7">
        <f>'Input individueel'!AA48</f>
        <v>0</v>
      </c>
      <c r="X51">
        <f>'Input individueel'!AB48</f>
        <v>26</v>
      </c>
      <c r="Y51" s="7">
        <f>'Input individueel'!AC48</f>
        <v>0</v>
      </c>
      <c r="Z51" s="7">
        <f>'Input individueel'!AD48</f>
        <v>0</v>
      </c>
      <c r="AA51" s="7">
        <f>'Input individueel'!AE48</f>
        <v>0</v>
      </c>
      <c r="AB51" s="7">
        <f>'Input individueel'!AG48</f>
        <v>0</v>
      </c>
      <c r="AC51">
        <f>'Input individueel'!AH48</f>
        <v>26</v>
      </c>
      <c r="AD51" s="7">
        <f>'Input individueel'!AI48</f>
        <v>0</v>
      </c>
      <c r="AE51" s="7">
        <f>'Input individueel'!AJ48</f>
        <v>0</v>
      </c>
      <c r="AF51" s="7">
        <f>'Input individueel'!AK48</f>
        <v>0</v>
      </c>
      <c r="AG51" s="7">
        <f>'Input individueel'!AM48</f>
        <v>0</v>
      </c>
      <c r="AH51">
        <f>'Input individueel'!AN48</f>
        <v>26</v>
      </c>
    </row>
    <row r="52" spans="1:34" x14ac:dyDescent="0.3">
      <c r="A52" s="1">
        <f>'Input individueel'!I49</f>
        <v>1</v>
      </c>
      <c r="B52" s="1">
        <f t="shared" si="0"/>
        <v>2</v>
      </c>
      <c r="C52" s="1">
        <f t="shared" si="1"/>
        <v>1</v>
      </c>
      <c r="D52" s="1">
        <f t="shared" si="2"/>
        <v>3</v>
      </c>
      <c r="E52" s="1">
        <f>IF(A52=99,99,'Input individueel'!AH49)</f>
        <v>3</v>
      </c>
      <c r="F52">
        <f>'Input individueel'!C49</f>
        <v>529</v>
      </c>
      <c r="G52" t="str">
        <f>_xlfn.IFNA(VLOOKUP(F52,'Alle namen en totalen'!B:F,5,FALSE)," ")</f>
        <v>W2-B1</v>
      </c>
      <c r="H52" t="str">
        <f>_xlfn.IFNA(VLOOKUP(F52,'Alle namen en totalen'!B:F,2,FALSE)," ")</f>
        <v>Esmée Heijne</v>
      </c>
      <c r="I52" t="str">
        <f>_xlfn.IFNA(VLOOKUP(F52,'Alle namen en totalen'!B:F,4,FALSE)," ")</f>
        <v>MB 5 Pup 2</v>
      </c>
      <c r="K52" t="str">
        <f>_xlfn.IFNA(VLOOKUP(F52,'Alle namen en totalen'!B:F,3,FALSE)," ")</f>
        <v>LH</v>
      </c>
      <c r="L52" s="7">
        <f>'Input individueel'!J49</f>
        <v>48.75</v>
      </c>
      <c r="M52">
        <f>'Input individueel'!I49</f>
        <v>1</v>
      </c>
      <c r="N52" s="7">
        <f>IF('Input individueel'!P49=0,'Input individueel'!K49,('Input individueel'!K49+'Input individueel'!P49)/2)</f>
        <v>3.25</v>
      </c>
      <c r="O52" s="7">
        <f>IF('Input individueel'!P49=0,'Input individueel'!L49,('Input individueel'!L49+'Input individueel'!Q49)/2)</f>
        <v>8.6999999999999993</v>
      </c>
      <c r="P52" s="7">
        <f>IF('Input individueel'!P49=0,'Input individueel'!M49,('Input individueel'!M49+'Input individueel'!R49)/2)</f>
        <v>0</v>
      </c>
      <c r="Q52" s="7">
        <f>IF('Input individueel'!P49=0,'Input individueel'!N49,('Input individueel'!N49+'Input individueel'!S49)/2)</f>
        <v>0.3</v>
      </c>
      <c r="R52" s="7">
        <f>'Input individueel'!U49</f>
        <v>12.25</v>
      </c>
      <c r="S52">
        <f>'Input individueel'!V49</f>
        <v>2</v>
      </c>
      <c r="T52" s="7">
        <f>'Input individueel'!W49</f>
        <v>4</v>
      </c>
      <c r="U52" s="7">
        <f>'Input individueel'!X49</f>
        <v>8.8000000000000007</v>
      </c>
      <c r="V52" s="7">
        <f>'Input individueel'!Y49</f>
        <v>0</v>
      </c>
      <c r="W52" s="7">
        <f>'Input individueel'!AA49</f>
        <v>12.8</v>
      </c>
      <c r="X52">
        <f>'Input individueel'!AB49</f>
        <v>1</v>
      </c>
      <c r="Y52" s="7">
        <f>'Input individueel'!AC49</f>
        <v>4.3</v>
      </c>
      <c r="Z52" s="7">
        <f>'Input individueel'!AD49</f>
        <v>6.6</v>
      </c>
      <c r="AA52" s="7">
        <f>'Input individueel'!AE49</f>
        <v>0</v>
      </c>
      <c r="AB52" s="7">
        <f>'Input individueel'!AG49</f>
        <v>10.9</v>
      </c>
      <c r="AC52">
        <f>'Input individueel'!AH49</f>
        <v>3</v>
      </c>
      <c r="AD52" s="7">
        <f>'Input individueel'!AI49</f>
        <v>4.3</v>
      </c>
      <c r="AE52" s="7">
        <f>'Input individueel'!AJ49</f>
        <v>8.5</v>
      </c>
      <c r="AF52" s="7">
        <f>'Input individueel'!AK49</f>
        <v>0</v>
      </c>
      <c r="AG52" s="7">
        <f>'Input individueel'!AM49</f>
        <v>12.8</v>
      </c>
      <c r="AH52">
        <f>'Input individueel'!AN49</f>
        <v>1</v>
      </c>
    </row>
    <row r="53" spans="1:34" x14ac:dyDescent="0.3">
      <c r="A53" s="1">
        <f>'Input individueel'!I50</f>
        <v>2</v>
      </c>
      <c r="B53" s="1">
        <f t="shared" si="0"/>
        <v>1</v>
      </c>
      <c r="C53" s="1">
        <f t="shared" si="1"/>
        <v>2</v>
      </c>
      <c r="D53" s="1">
        <f t="shared" si="2"/>
        <v>5</v>
      </c>
      <c r="E53" s="1">
        <f>IF(A53=99,99,'Input individueel'!AH50)</f>
        <v>5</v>
      </c>
      <c r="F53">
        <f>'Input individueel'!C50</f>
        <v>534</v>
      </c>
      <c r="G53" t="str">
        <f>_xlfn.IFNA(VLOOKUP(F53,'Alle namen en totalen'!B:F,5,FALSE)," ")</f>
        <v>W2-B1</v>
      </c>
      <c r="H53" t="str">
        <f>_xlfn.IFNA(VLOOKUP(F53,'Alle namen en totalen'!B:F,2,FALSE)," ")</f>
        <v>Quinley Bonapart</v>
      </c>
      <c r="I53" t="str">
        <f>_xlfn.IFNA(VLOOKUP(F53,'Alle namen en totalen'!B:F,4,FALSE)," ")</f>
        <v>MB 5 Pup 2</v>
      </c>
      <c r="K53" t="str">
        <f>_xlfn.IFNA(VLOOKUP(F53,'Alle namen en totalen'!B:F,3,FALSE)," ")</f>
        <v>Turncentrum Waterland</v>
      </c>
      <c r="L53" s="7">
        <f>'Input individueel'!J50</f>
        <v>45.274999999999999</v>
      </c>
      <c r="M53">
        <f>'Input individueel'!I50</f>
        <v>2</v>
      </c>
      <c r="N53" s="7">
        <f>IF('Input individueel'!P50=0,'Input individueel'!K50,('Input individueel'!K50+'Input individueel'!P50)/2)</f>
        <v>3.25</v>
      </c>
      <c r="O53" s="7">
        <f>IF('Input individueel'!P50=0,'Input individueel'!L50,('Input individueel'!L50+'Input individueel'!Q50)/2)</f>
        <v>8.7250000000000014</v>
      </c>
      <c r="P53" s="7">
        <f>IF('Input individueel'!P50=0,'Input individueel'!M50,('Input individueel'!M50+'Input individueel'!R50)/2)</f>
        <v>0</v>
      </c>
      <c r="Q53" s="7">
        <f>IF('Input individueel'!P50=0,'Input individueel'!N50,('Input individueel'!N50+'Input individueel'!S50)/2)</f>
        <v>0.3</v>
      </c>
      <c r="R53" s="7">
        <f>'Input individueel'!U50</f>
        <v>12.275</v>
      </c>
      <c r="S53">
        <f>'Input individueel'!V50</f>
        <v>1</v>
      </c>
      <c r="T53" s="7">
        <f>'Input individueel'!W50</f>
        <v>4</v>
      </c>
      <c r="U53" s="7">
        <f>'Input individueel'!X50</f>
        <v>7.65</v>
      </c>
      <c r="V53" s="7">
        <f>'Input individueel'!Y50</f>
        <v>0</v>
      </c>
      <c r="W53" s="7">
        <f>'Input individueel'!AA50</f>
        <v>11.65</v>
      </c>
      <c r="X53">
        <f>'Input individueel'!AB50</f>
        <v>2</v>
      </c>
      <c r="Y53" s="7">
        <f>'Input individueel'!AC50</f>
        <v>3.1</v>
      </c>
      <c r="Z53" s="7">
        <f>'Input individueel'!AD50</f>
        <v>7.3</v>
      </c>
      <c r="AA53" s="7">
        <f>'Input individueel'!AE50</f>
        <v>0</v>
      </c>
      <c r="AB53" s="7">
        <f>'Input individueel'!AG50</f>
        <v>10.4</v>
      </c>
      <c r="AC53">
        <f>'Input individueel'!AH50</f>
        <v>5</v>
      </c>
      <c r="AD53" s="7">
        <f>'Input individueel'!AI50</f>
        <v>3.5</v>
      </c>
      <c r="AE53" s="7">
        <f>'Input individueel'!AJ50</f>
        <v>7.45</v>
      </c>
      <c r="AF53" s="7">
        <f>'Input individueel'!AK50</f>
        <v>0</v>
      </c>
      <c r="AG53" s="7">
        <f>'Input individueel'!AM50</f>
        <v>10.95</v>
      </c>
      <c r="AH53">
        <f>'Input individueel'!AN50</f>
        <v>6</v>
      </c>
    </row>
    <row r="54" spans="1:34" x14ac:dyDescent="0.3">
      <c r="A54" s="1">
        <f>'Input individueel'!I51</f>
        <v>3</v>
      </c>
      <c r="B54" s="1">
        <f t="shared" si="0"/>
        <v>3</v>
      </c>
      <c r="C54" s="1">
        <f t="shared" si="1"/>
        <v>2</v>
      </c>
      <c r="D54" s="1">
        <f t="shared" si="2"/>
        <v>10</v>
      </c>
      <c r="E54" s="1">
        <f>IF(A54=99,99,'Input individueel'!AH51)</f>
        <v>10</v>
      </c>
      <c r="F54">
        <f>'Input individueel'!C51</f>
        <v>427</v>
      </c>
      <c r="G54" t="str">
        <f>_xlfn.IFNA(VLOOKUP(F54,'Alle namen en totalen'!B:F,5,FALSE)," ")</f>
        <v>W2-B1</v>
      </c>
      <c r="H54" t="str">
        <f>_xlfn.IFNA(VLOOKUP(F54,'Alle namen en totalen'!B:F,2,FALSE)," ")</f>
        <v>Jayanti Ypenburg</v>
      </c>
      <c r="I54" t="str">
        <f>_xlfn.IFNA(VLOOKUP(F54,'Alle namen en totalen'!B:F,4,FALSE)," ")</f>
        <v>MB 5 Pup 3</v>
      </c>
      <c r="K54" t="str">
        <f>_xlfn.IFNA(VLOOKUP(F54,'Alle namen en totalen'!B:F,3,FALSE)," ")</f>
        <v>LH</v>
      </c>
      <c r="L54" s="7">
        <f>'Input individueel'!J51</f>
        <v>43.9</v>
      </c>
      <c r="M54">
        <f>'Input individueel'!I51</f>
        <v>3</v>
      </c>
      <c r="N54" s="7">
        <f>IF('Input individueel'!P51=0,'Input individueel'!K51,('Input individueel'!K51+'Input individueel'!P51)/2)</f>
        <v>3.25</v>
      </c>
      <c r="O54" s="7">
        <f>IF('Input individueel'!P51=0,'Input individueel'!L51,('Input individueel'!L51+'Input individueel'!Q51)/2)</f>
        <v>8.5500000000000007</v>
      </c>
      <c r="P54" s="7">
        <f>IF('Input individueel'!P51=0,'Input individueel'!M51,('Input individueel'!M51+'Input individueel'!R51)/2)</f>
        <v>0</v>
      </c>
      <c r="Q54" s="7">
        <f>IF('Input individueel'!P51=0,'Input individueel'!N51,('Input individueel'!N51+'Input individueel'!S51)/2)</f>
        <v>0.3</v>
      </c>
      <c r="R54" s="7">
        <f>'Input individueel'!U51</f>
        <v>12.1</v>
      </c>
      <c r="S54">
        <f>'Input individueel'!V51</f>
        <v>3</v>
      </c>
      <c r="T54" s="7">
        <f>'Input individueel'!W51</f>
        <v>3.2</v>
      </c>
      <c r="U54" s="7">
        <f>'Input individueel'!X51</f>
        <v>8.4499999999999993</v>
      </c>
      <c r="V54" s="7">
        <f>'Input individueel'!Y51</f>
        <v>0</v>
      </c>
      <c r="W54" s="7">
        <f>'Input individueel'!AA51</f>
        <v>11.65</v>
      </c>
      <c r="X54">
        <f>'Input individueel'!AB51</f>
        <v>2</v>
      </c>
      <c r="Y54" s="7">
        <f>'Input individueel'!AC51</f>
        <v>2.6</v>
      </c>
      <c r="Z54" s="7">
        <f>'Input individueel'!AD51</f>
        <v>5.65</v>
      </c>
      <c r="AA54" s="7">
        <f>'Input individueel'!AE51</f>
        <v>0</v>
      </c>
      <c r="AB54" s="7">
        <f>'Input individueel'!AG51</f>
        <v>8.25</v>
      </c>
      <c r="AC54">
        <f>'Input individueel'!AH51</f>
        <v>10</v>
      </c>
      <c r="AD54" s="7">
        <f>'Input individueel'!AI51</f>
        <v>4</v>
      </c>
      <c r="AE54" s="7">
        <f>'Input individueel'!AJ51</f>
        <v>7.9</v>
      </c>
      <c r="AF54" s="7">
        <f>'Input individueel'!AK51</f>
        <v>0</v>
      </c>
      <c r="AG54" s="7">
        <f>'Input individueel'!AM51</f>
        <v>11.9</v>
      </c>
      <c r="AH54">
        <f>'Input individueel'!AN51</f>
        <v>3</v>
      </c>
    </row>
    <row r="55" spans="1:34" x14ac:dyDescent="0.3">
      <c r="A55" s="1">
        <f>'Input individueel'!I52</f>
        <v>4</v>
      </c>
      <c r="B55" s="1">
        <f t="shared" si="0"/>
        <v>5</v>
      </c>
      <c r="C55" s="1">
        <f t="shared" si="1"/>
        <v>8</v>
      </c>
      <c r="D55" s="1">
        <f t="shared" si="2"/>
        <v>1</v>
      </c>
      <c r="E55" s="1">
        <f>IF(A55=99,99,'Input individueel'!AH52)</f>
        <v>1</v>
      </c>
      <c r="F55">
        <f>'Input individueel'!C52</f>
        <v>533</v>
      </c>
      <c r="G55" t="str">
        <f>_xlfn.IFNA(VLOOKUP(F55,'Alle namen en totalen'!B:F,5,FALSE)," ")</f>
        <v>W2-B1</v>
      </c>
      <c r="H55" t="str">
        <f>_xlfn.IFNA(VLOOKUP(F55,'Alle namen en totalen'!B:F,2,FALSE)," ")</f>
        <v>Alyssa Narain</v>
      </c>
      <c r="I55" t="str">
        <f>_xlfn.IFNA(VLOOKUP(F55,'Alle namen en totalen'!B:F,4,FALSE)," ")</f>
        <v>MB 5 Pup 2</v>
      </c>
      <c r="K55" t="str">
        <f>_xlfn.IFNA(VLOOKUP(F55,'Alle namen en totalen'!B:F,3,FALSE)," ")</f>
        <v>Turncentrum Waterland</v>
      </c>
      <c r="L55" s="7">
        <f>'Input individueel'!J52</f>
        <v>43.475000000000001</v>
      </c>
      <c r="M55">
        <f>'Input individueel'!I52</f>
        <v>4</v>
      </c>
      <c r="N55" s="7">
        <f>IF('Input individueel'!P52=0,'Input individueel'!K52,('Input individueel'!K52+'Input individueel'!P52)/2)</f>
        <v>3.25</v>
      </c>
      <c r="O55" s="7">
        <f>IF('Input individueel'!P52=0,'Input individueel'!L52,('Input individueel'!L52+'Input individueel'!Q52)/2)</f>
        <v>8.2750000000000004</v>
      </c>
      <c r="P55" s="7">
        <f>IF('Input individueel'!P52=0,'Input individueel'!M52,('Input individueel'!M52+'Input individueel'!R52)/2)</f>
        <v>0</v>
      </c>
      <c r="Q55" s="7">
        <f>IF('Input individueel'!P52=0,'Input individueel'!N52,('Input individueel'!N52+'Input individueel'!S52)/2)</f>
        <v>0.3</v>
      </c>
      <c r="R55" s="7">
        <f>'Input individueel'!U52</f>
        <v>11.824999999999999</v>
      </c>
      <c r="S55">
        <f>'Input individueel'!V52</f>
        <v>5</v>
      </c>
      <c r="T55" s="7">
        <f>'Input individueel'!W52</f>
        <v>3</v>
      </c>
      <c r="U55" s="7">
        <f>'Input individueel'!X52</f>
        <v>6.85</v>
      </c>
      <c r="V55" s="7">
        <f>'Input individueel'!Y52</f>
        <v>0</v>
      </c>
      <c r="W55" s="7">
        <f>'Input individueel'!AA52</f>
        <v>9.85</v>
      </c>
      <c r="X55">
        <f>'Input individueel'!AB52</f>
        <v>8</v>
      </c>
      <c r="Y55" s="7">
        <f>'Input individueel'!AC52</f>
        <v>3.7</v>
      </c>
      <c r="Z55" s="7">
        <f>'Input individueel'!AD52</f>
        <v>7.75</v>
      </c>
      <c r="AA55" s="7">
        <f>'Input individueel'!AE52</f>
        <v>0</v>
      </c>
      <c r="AB55" s="7">
        <f>'Input individueel'!AG52</f>
        <v>11.45</v>
      </c>
      <c r="AC55">
        <f>'Input individueel'!AH52</f>
        <v>1</v>
      </c>
      <c r="AD55" s="7">
        <f>'Input individueel'!AI52</f>
        <v>3.2</v>
      </c>
      <c r="AE55" s="7">
        <f>'Input individueel'!AJ52</f>
        <v>7.15</v>
      </c>
      <c r="AF55" s="7">
        <f>'Input individueel'!AK52</f>
        <v>0</v>
      </c>
      <c r="AG55" s="7">
        <f>'Input individueel'!AM52</f>
        <v>10.35</v>
      </c>
      <c r="AH55">
        <f>'Input individueel'!AN52</f>
        <v>8</v>
      </c>
    </row>
    <row r="56" spans="1:34" x14ac:dyDescent="0.3">
      <c r="A56" s="1">
        <f>'Input individueel'!I53</f>
        <v>5</v>
      </c>
      <c r="B56" s="1">
        <f t="shared" si="0"/>
        <v>7</v>
      </c>
      <c r="C56" s="1">
        <f t="shared" si="1"/>
        <v>4</v>
      </c>
      <c r="D56" s="1">
        <f t="shared" si="2"/>
        <v>8</v>
      </c>
      <c r="E56" s="1">
        <f>IF(A56=99,99,'Input individueel'!AH53)</f>
        <v>8</v>
      </c>
      <c r="F56">
        <f>'Input individueel'!C53</f>
        <v>539</v>
      </c>
      <c r="G56" t="str">
        <f>_xlfn.IFNA(VLOOKUP(F56,'Alle namen en totalen'!B:F,5,FALSE)," ")</f>
        <v>W2-B1</v>
      </c>
      <c r="H56" t="str">
        <f>_xlfn.IFNA(VLOOKUP(F56,'Alle namen en totalen'!B:F,2,FALSE)," ")</f>
        <v>Haley Nobel</v>
      </c>
      <c r="I56" t="str">
        <f>_xlfn.IFNA(VLOOKUP(F56,'Alle namen en totalen'!B:F,4,FALSE)," ")</f>
        <v>MB 5 Pup 2</v>
      </c>
      <c r="K56" t="str">
        <f>_xlfn.IFNA(VLOOKUP(F56,'Alle namen en totalen'!B:F,3,FALSE)," ")</f>
        <v>Turncentrum Waterland</v>
      </c>
      <c r="L56" s="7">
        <f>'Input individueel'!J53</f>
        <v>43.174999999999997</v>
      </c>
      <c r="M56">
        <f>'Input individueel'!I53</f>
        <v>5</v>
      </c>
      <c r="N56" s="7">
        <f>IF('Input individueel'!P53=0,'Input individueel'!K53,('Input individueel'!K53+'Input individueel'!P53)/2)</f>
        <v>3</v>
      </c>
      <c r="O56" s="7">
        <f>IF('Input individueel'!P53=0,'Input individueel'!L53,('Input individueel'!L53+'Input individueel'!Q53)/2)</f>
        <v>8.3249999999999993</v>
      </c>
      <c r="P56" s="7">
        <f>IF('Input individueel'!P53=0,'Input individueel'!M53,('Input individueel'!M53+'Input individueel'!R53)/2)</f>
        <v>0</v>
      </c>
      <c r="Q56" s="7">
        <f>IF('Input individueel'!P53=0,'Input individueel'!N53,('Input individueel'!N53+'Input individueel'!S53)/2)</f>
        <v>0.3</v>
      </c>
      <c r="R56" s="7">
        <f>'Input individueel'!U53</f>
        <v>11.625</v>
      </c>
      <c r="S56">
        <f>'Input individueel'!V53</f>
        <v>7</v>
      </c>
      <c r="T56" s="7">
        <f>'Input individueel'!W53</f>
        <v>3.2</v>
      </c>
      <c r="U56" s="7">
        <f>'Input individueel'!X53</f>
        <v>7.8</v>
      </c>
      <c r="V56" s="7">
        <f>'Input individueel'!Y53</f>
        <v>0</v>
      </c>
      <c r="W56" s="7">
        <f>'Input individueel'!AA53</f>
        <v>11</v>
      </c>
      <c r="X56">
        <f>'Input individueel'!AB53</f>
        <v>4</v>
      </c>
      <c r="Y56" s="7">
        <f>'Input individueel'!AC53</f>
        <v>2.4</v>
      </c>
      <c r="Z56" s="7">
        <f>'Input individueel'!AD53</f>
        <v>6.45</v>
      </c>
      <c r="AA56" s="7">
        <f>'Input individueel'!AE53</f>
        <v>0</v>
      </c>
      <c r="AB56" s="7">
        <f>'Input individueel'!AG53</f>
        <v>8.85</v>
      </c>
      <c r="AC56">
        <f>'Input individueel'!AH53</f>
        <v>8</v>
      </c>
      <c r="AD56" s="7">
        <f>'Input individueel'!AI53</f>
        <v>4</v>
      </c>
      <c r="AE56" s="7">
        <f>'Input individueel'!AJ53</f>
        <v>7.7</v>
      </c>
      <c r="AF56" s="7">
        <f>'Input individueel'!AK53</f>
        <v>0</v>
      </c>
      <c r="AG56" s="7">
        <f>'Input individueel'!AM53</f>
        <v>11.7</v>
      </c>
      <c r="AH56">
        <f>'Input individueel'!AN53</f>
        <v>4</v>
      </c>
    </row>
    <row r="57" spans="1:34" x14ac:dyDescent="0.3">
      <c r="A57" s="1">
        <f>'Input individueel'!I54</f>
        <v>6</v>
      </c>
      <c r="B57" s="1">
        <f t="shared" si="0"/>
        <v>10</v>
      </c>
      <c r="C57" s="1">
        <f t="shared" si="1"/>
        <v>7</v>
      </c>
      <c r="D57" s="1">
        <f t="shared" si="2"/>
        <v>2</v>
      </c>
      <c r="E57" s="1">
        <f>IF(A57=99,99,'Input individueel'!AH54)</f>
        <v>2</v>
      </c>
      <c r="F57">
        <f>'Input individueel'!C54</f>
        <v>536</v>
      </c>
      <c r="G57" t="str">
        <f>_xlfn.IFNA(VLOOKUP(F57,'Alle namen en totalen'!B:F,5,FALSE)," ")</f>
        <v>W2-B1</v>
      </c>
      <c r="H57" t="str">
        <f>_xlfn.IFNA(VLOOKUP(F57,'Alle namen en totalen'!B:F,2,FALSE)," ")</f>
        <v>Sienna Schutten</v>
      </c>
      <c r="I57" t="str">
        <f>_xlfn.IFNA(VLOOKUP(F57,'Alle namen en totalen'!B:F,4,FALSE)," ")</f>
        <v>MB 5 Pup 2</v>
      </c>
      <c r="K57" t="str">
        <f>_xlfn.IFNA(VLOOKUP(F57,'Alle namen en totalen'!B:F,3,FALSE)," ")</f>
        <v>Turncentrum Waterland</v>
      </c>
      <c r="L57" s="7">
        <f>'Input individueel'!J54</f>
        <v>42.424999999999997</v>
      </c>
      <c r="M57">
        <f>'Input individueel'!I54</f>
        <v>6</v>
      </c>
      <c r="N57" s="7">
        <f>IF('Input individueel'!P54=0,'Input individueel'!K54,('Input individueel'!K54+'Input individueel'!P54)/2)</f>
        <v>3</v>
      </c>
      <c r="O57" s="7">
        <f>IF('Input individueel'!P54=0,'Input individueel'!L54,('Input individueel'!L54+'Input individueel'!Q54)/2)</f>
        <v>8.2249999999999996</v>
      </c>
      <c r="P57" s="7">
        <f>IF('Input individueel'!P54=0,'Input individueel'!M54,('Input individueel'!M54+'Input individueel'!R54)/2)</f>
        <v>0</v>
      </c>
      <c r="Q57" s="7">
        <f>IF('Input individueel'!P54=0,'Input individueel'!N54,('Input individueel'!N54+'Input individueel'!S54)/2)</f>
        <v>0</v>
      </c>
      <c r="R57" s="7">
        <f>'Input individueel'!U54</f>
        <v>11.225</v>
      </c>
      <c r="S57">
        <f>'Input individueel'!V54</f>
        <v>10</v>
      </c>
      <c r="T57" s="7">
        <f>'Input individueel'!W54</f>
        <v>2.7</v>
      </c>
      <c r="U57" s="7">
        <f>'Input individueel'!X54</f>
        <v>7.35</v>
      </c>
      <c r="V57" s="7">
        <f>'Input individueel'!Y54</f>
        <v>0</v>
      </c>
      <c r="W57" s="7">
        <f>'Input individueel'!AA54</f>
        <v>10.050000000000001</v>
      </c>
      <c r="X57">
        <f>'Input individueel'!AB54</f>
        <v>7</v>
      </c>
      <c r="Y57" s="7">
        <f>'Input individueel'!AC54</f>
        <v>3.7</v>
      </c>
      <c r="Z57" s="7">
        <f>'Input individueel'!AD54</f>
        <v>7.4</v>
      </c>
      <c r="AA57" s="7">
        <f>'Input individueel'!AE54</f>
        <v>0</v>
      </c>
      <c r="AB57" s="7">
        <f>'Input individueel'!AG54</f>
        <v>11.1</v>
      </c>
      <c r="AC57">
        <f>'Input individueel'!AH54</f>
        <v>2</v>
      </c>
      <c r="AD57" s="7">
        <f>'Input individueel'!AI54</f>
        <v>2.9</v>
      </c>
      <c r="AE57" s="7">
        <f>'Input individueel'!AJ54</f>
        <v>7.15</v>
      </c>
      <c r="AF57" s="7">
        <f>'Input individueel'!AK54</f>
        <v>0</v>
      </c>
      <c r="AG57" s="7">
        <f>'Input individueel'!AM54</f>
        <v>10.050000000000001</v>
      </c>
      <c r="AH57">
        <f>'Input individueel'!AN54</f>
        <v>9</v>
      </c>
    </row>
    <row r="58" spans="1:34" x14ac:dyDescent="0.3">
      <c r="A58" s="1">
        <f>'Input individueel'!I55</f>
        <v>7</v>
      </c>
      <c r="B58" s="1">
        <f t="shared" si="0"/>
        <v>4</v>
      </c>
      <c r="C58" s="1">
        <f t="shared" si="1"/>
        <v>5</v>
      </c>
      <c r="D58" s="1">
        <f t="shared" si="2"/>
        <v>9</v>
      </c>
      <c r="E58" s="1">
        <f>IF(A58=99,99,'Input individueel'!AH55)</f>
        <v>9</v>
      </c>
      <c r="F58">
        <f>'Input individueel'!C55</f>
        <v>439</v>
      </c>
      <c r="G58" t="str">
        <f>_xlfn.IFNA(VLOOKUP(F58,'Alle namen en totalen'!B:F,5,FALSE)," ")</f>
        <v>W2-B1</v>
      </c>
      <c r="H58" t="str">
        <f>_xlfn.IFNA(VLOOKUP(F58,'Alle namen en totalen'!B:F,2,FALSE)," ")</f>
        <v>Skye IJsebrands</v>
      </c>
      <c r="I58" t="str">
        <f>_xlfn.IFNA(VLOOKUP(F58,'Alle namen en totalen'!B:F,4,FALSE)," ")</f>
        <v>MB 5 Pup 3</v>
      </c>
      <c r="K58" t="str">
        <f>_xlfn.IFNA(VLOOKUP(F58,'Alle namen en totalen'!B:F,3,FALSE)," ")</f>
        <v>Turncentrum Waterland</v>
      </c>
      <c r="L58" s="7">
        <f>'Input individueel'!J55</f>
        <v>41.9</v>
      </c>
      <c r="M58">
        <f>'Input individueel'!I55</f>
        <v>7</v>
      </c>
      <c r="N58" s="7">
        <f>IF('Input individueel'!P55=0,'Input individueel'!K55,('Input individueel'!K55+'Input individueel'!P55)/2)</f>
        <v>3</v>
      </c>
      <c r="O58" s="7">
        <f>IF('Input individueel'!P55=0,'Input individueel'!L55,('Input individueel'!L55+'Input individueel'!Q55)/2)</f>
        <v>8.9</v>
      </c>
      <c r="P58" s="7">
        <f>IF('Input individueel'!P55=0,'Input individueel'!M55,('Input individueel'!M55+'Input individueel'!R55)/2)</f>
        <v>0</v>
      </c>
      <c r="Q58" s="7">
        <f>IF('Input individueel'!P55=0,'Input individueel'!N55,('Input individueel'!N55+'Input individueel'!S55)/2)</f>
        <v>0</v>
      </c>
      <c r="R58" s="7">
        <f>'Input individueel'!U55</f>
        <v>11.9</v>
      </c>
      <c r="S58">
        <f>'Input individueel'!V55</f>
        <v>4</v>
      </c>
      <c r="T58" s="7">
        <f>'Input individueel'!W55</f>
        <v>2.7</v>
      </c>
      <c r="U58" s="7">
        <f>'Input individueel'!X55</f>
        <v>7.65</v>
      </c>
      <c r="V58" s="7">
        <f>'Input individueel'!Y55</f>
        <v>0</v>
      </c>
      <c r="W58" s="7">
        <f>'Input individueel'!AA55</f>
        <v>10.35</v>
      </c>
      <c r="X58">
        <f>'Input individueel'!AB55</f>
        <v>5</v>
      </c>
      <c r="Y58" s="7">
        <f>'Input individueel'!AC55</f>
        <v>2.1</v>
      </c>
      <c r="Z58" s="7">
        <f>'Input individueel'!AD55</f>
        <v>6.5</v>
      </c>
      <c r="AA58" s="7">
        <f>'Input individueel'!AE55</f>
        <v>0</v>
      </c>
      <c r="AB58" s="7">
        <f>'Input individueel'!AG55</f>
        <v>8.6</v>
      </c>
      <c r="AC58">
        <f>'Input individueel'!AH55</f>
        <v>9</v>
      </c>
      <c r="AD58" s="7">
        <f>'Input individueel'!AI55</f>
        <v>3.4</v>
      </c>
      <c r="AE58" s="7">
        <f>'Input individueel'!AJ55</f>
        <v>7.65</v>
      </c>
      <c r="AF58" s="7">
        <f>'Input individueel'!AK55</f>
        <v>0</v>
      </c>
      <c r="AG58" s="7">
        <f>'Input individueel'!AM55</f>
        <v>11.05</v>
      </c>
      <c r="AH58">
        <f>'Input individueel'!AN55</f>
        <v>5</v>
      </c>
    </row>
    <row r="59" spans="1:34" x14ac:dyDescent="0.3">
      <c r="A59" s="1">
        <f>'Input individueel'!I56</f>
        <v>8</v>
      </c>
      <c r="B59" s="1">
        <f t="shared" si="0"/>
        <v>6</v>
      </c>
      <c r="C59" s="1">
        <f t="shared" si="1"/>
        <v>10</v>
      </c>
      <c r="D59" s="1">
        <f t="shared" si="2"/>
        <v>6</v>
      </c>
      <c r="E59" s="1">
        <f>IF(A59=99,99,'Input individueel'!AH56)</f>
        <v>6</v>
      </c>
      <c r="F59">
        <f>'Input individueel'!C56</f>
        <v>438</v>
      </c>
      <c r="G59" t="str">
        <f>_xlfn.IFNA(VLOOKUP(F59,'Alle namen en totalen'!B:F,5,FALSE)," ")</f>
        <v>W2-B1</v>
      </c>
      <c r="H59" t="str">
        <f>_xlfn.IFNA(VLOOKUP(F59,'Alle namen en totalen'!B:F,2,FALSE)," ")</f>
        <v>Jasmijn Drost</v>
      </c>
      <c r="I59" t="str">
        <f>_xlfn.IFNA(VLOOKUP(F59,'Alle namen en totalen'!B:F,4,FALSE)," ")</f>
        <v>MB 5 Pup 3</v>
      </c>
      <c r="K59" t="str">
        <f>_xlfn.IFNA(VLOOKUP(F59,'Alle namen en totalen'!B:F,3,FALSE)," ")</f>
        <v>Turncentrum Waterland</v>
      </c>
      <c r="L59" s="7">
        <f>'Input individueel'!J56</f>
        <v>41.8</v>
      </c>
      <c r="M59">
        <f>'Input individueel'!I56</f>
        <v>8</v>
      </c>
      <c r="N59" s="7">
        <f>IF('Input individueel'!P56=0,'Input individueel'!K56,('Input individueel'!K56+'Input individueel'!P56)/2)</f>
        <v>3.5</v>
      </c>
      <c r="O59" s="7">
        <f>IF('Input individueel'!P56=0,'Input individueel'!L56,('Input individueel'!L56+'Input individueel'!Q56)/2)</f>
        <v>8.3000000000000007</v>
      </c>
      <c r="P59" s="7">
        <f>IF('Input individueel'!P56=0,'Input individueel'!M56,('Input individueel'!M56+'Input individueel'!R56)/2)</f>
        <v>0</v>
      </c>
      <c r="Q59" s="7">
        <f>IF('Input individueel'!P56=0,'Input individueel'!N56,('Input individueel'!N56+'Input individueel'!S56)/2)</f>
        <v>0</v>
      </c>
      <c r="R59" s="7">
        <f>'Input individueel'!U56</f>
        <v>11.8</v>
      </c>
      <c r="S59">
        <f>'Input individueel'!V56</f>
        <v>6</v>
      </c>
      <c r="T59" s="7">
        <f>'Input individueel'!W56</f>
        <v>1.5</v>
      </c>
      <c r="U59" s="7">
        <f>'Input individueel'!X56</f>
        <v>6.25</v>
      </c>
      <c r="V59" s="7">
        <f>'Input individueel'!Y56</f>
        <v>0</v>
      </c>
      <c r="W59" s="7">
        <f>'Input individueel'!AA56</f>
        <v>7.75</v>
      </c>
      <c r="X59">
        <f>'Input individueel'!AB56</f>
        <v>10</v>
      </c>
      <c r="Y59" s="7">
        <f>'Input individueel'!AC56</f>
        <v>3.1</v>
      </c>
      <c r="Z59" s="7">
        <f>'Input individueel'!AD56</f>
        <v>6.75</v>
      </c>
      <c r="AA59" s="7">
        <f>'Input individueel'!AE56</f>
        <v>0</v>
      </c>
      <c r="AB59" s="7">
        <f>'Input individueel'!AG56</f>
        <v>9.85</v>
      </c>
      <c r="AC59">
        <f>'Input individueel'!AH56</f>
        <v>6</v>
      </c>
      <c r="AD59" s="7">
        <f>'Input individueel'!AI56</f>
        <v>4</v>
      </c>
      <c r="AE59" s="7">
        <f>'Input individueel'!AJ56</f>
        <v>8.4</v>
      </c>
      <c r="AF59" s="7">
        <f>'Input individueel'!AK56</f>
        <v>0</v>
      </c>
      <c r="AG59" s="7">
        <f>'Input individueel'!AM56</f>
        <v>12.4</v>
      </c>
      <c r="AH59">
        <f>'Input individueel'!AN56</f>
        <v>2</v>
      </c>
    </row>
    <row r="60" spans="1:34" x14ac:dyDescent="0.3">
      <c r="A60" s="1">
        <f>'Input individueel'!I57</f>
        <v>9</v>
      </c>
      <c r="B60" s="1">
        <f t="shared" si="0"/>
        <v>9</v>
      </c>
      <c r="C60" s="1">
        <f t="shared" si="1"/>
        <v>5</v>
      </c>
      <c r="D60" s="1">
        <f t="shared" si="2"/>
        <v>4</v>
      </c>
      <c r="E60" s="1">
        <f>IF(A60=99,99,'Input individueel'!AH57)</f>
        <v>4</v>
      </c>
      <c r="F60">
        <f>'Input individueel'!C57</f>
        <v>538</v>
      </c>
      <c r="G60" t="str">
        <f>_xlfn.IFNA(VLOOKUP(F60,'Alle namen en totalen'!B:F,5,FALSE)," ")</f>
        <v>W2-B1</v>
      </c>
      <c r="H60" t="str">
        <f>_xlfn.IFNA(VLOOKUP(F60,'Alle namen en totalen'!B:F,2,FALSE)," ")</f>
        <v>Tess Grice</v>
      </c>
      <c r="I60" t="str">
        <f>_xlfn.IFNA(VLOOKUP(F60,'Alle namen en totalen'!B:F,4,FALSE)," ")</f>
        <v>MB 5 Pup 2</v>
      </c>
      <c r="K60" t="str">
        <f>_xlfn.IFNA(VLOOKUP(F60,'Alle namen en totalen'!B:F,3,FALSE)," ")</f>
        <v>Turncentrum Waterland</v>
      </c>
      <c r="L60" s="7">
        <f>'Input individueel'!J57</f>
        <v>41.75</v>
      </c>
      <c r="M60">
        <f>'Input individueel'!I57</f>
        <v>9</v>
      </c>
      <c r="N60" s="7">
        <f>IF('Input individueel'!P57=0,'Input individueel'!K57,('Input individueel'!K57+'Input individueel'!P57)/2)</f>
        <v>3</v>
      </c>
      <c r="O60" s="7">
        <f>IF('Input individueel'!P57=0,'Input individueel'!L57,('Input individueel'!L57+'Input individueel'!Q57)/2)</f>
        <v>8.25</v>
      </c>
      <c r="P60" s="7">
        <f>IF('Input individueel'!P57=0,'Input individueel'!M57,('Input individueel'!M57+'Input individueel'!R57)/2)</f>
        <v>0</v>
      </c>
      <c r="Q60" s="7">
        <f>IF('Input individueel'!P57=0,'Input individueel'!N57,('Input individueel'!N57+'Input individueel'!S57)/2)</f>
        <v>0</v>
      </c>
      <c r="R60" s="7">
        <f>'Input individueel'!U57</f>
        <v>11.25</v>
      </c>
      <c r="S60">
        <f>'Input individueel'!V57</f>
        <v>9</v>
      </c>
      <c r="T60" s="7">
        <f>'Input individueel'!W57</f>
        <v>2.6</v>
      </c>
      <c r="U60" s="7">
        <f>'Input individueel'!X57</f>
        <v>7.75</v>
      </c>
      <c r="V60" s="7">
        <f>'Input individueel'!Y57</f>
        <v>0</v>
      </c>
      <c r="W60" s="7">
        <f>'Input individueel'!AA57</f>
        <v>10.35</v>
      </c>
      <c r="X60">
        <f>'Input individueel'!AB57</f>
        <v>5</v>
      </c>
      <c r="Y60" s="7">
        <f>'Input individueel'!AC57</f>
        <v>3.1</v>
      </c>
      <c r="Z60" s="7">
        <f>'Input individueel'!AD57</f>
        <v>7.7</v>
      </c>
      <c r="AA60" s="7">
        <f>'Input individueel'!AE57</f>
        <v>0</v>
      </c>
      <c r="AB60" s="7">
        <f>'Input individueel'!AG57</f>
        <v>10.8</v>
      </c>
      <c r="AC60">
        <f>'Input individueel'!AH57</f>
        <v>4</v>
      </c>
      <c r="AD60" s="7">
        <f>'Input individueel'!AI57</f>
        <v>2.4</v>
      </c>
      <c r="AE60" s="7">
        <f>'Input individueel'!AJ57</f>
        <v>6.95</v>
      </c>
      <c r="AF60" s="7">
        <f>'Input individueel'!AK57</f>
        <v>0</v>
      </c>
      <c r="AG60" s="7">
        <f>'Input individueel'!AM57</f>
        <v>9.35</v>
      </c>
      <c r="AH60">
        <f>'Input individueel'!AN57</f>
        <v>10</v>
      </c>
    </row>
    <row r="61" spans="1:34" x14ac:dyDescent="0.3">
      <c r="A61" s="1">
        <f>'Input individueel'!I58</f>
        <v>10</v>
      </c>
      <c r="B61" s="1">
        <f t="shared" si="0"/>
        <v>8</v>
      </c>
      <c r="C61" s="1">
        <f t="shared" si="1"/>
        <v>9</v>
      </c>
      <c r="D61" s="1">
        <f t="shared" si="2"/>
        <v>6</v>
      </c>
      <c r="E61" s="1">
        <f>IF(A61=99,99,'Input individueel'!AH58)</f>
        <v>6</v>
      </c>
      <c r="F61">
        <f>'Input individueel'!C58</f>
        <v>532</v>
      </c>
      <c r="G61" t="str">
        <f>_xlfn.IFNA(VLOOKUP(F61,'Alle namen en totalen'!B:F,5,FALSE)," ")</f>
        <v>W2-B1</v>
      </c>
      <c r="H61" t="str">
        <f>_xlfn.IFNA(VLOOKUP(F61,'Alle namen en totalen'!B:F,2,FALSE)," ")</f>
        <v>Ashley Kroon</v>
      </c>
      <c r="I61" t="str">
        <f>_xlfn.IFNA(VLOOKUP(F61,'Alle namen en totalen'!B:F,4,FALSE)," ")</f>
        <v>MB 5 Pup 2</v>
      </c>
      <c r="K61" t="str">
        <f>_xlfn.IFNA(VLOOKUP(F61,'Alle namen en totalen'!B:F,3,FALSE)," ")</f>
        <v>Turncentrum Waterland</v>
      </c>
      <c r="L61" s="7">
        <f>'Input individueel'!J58</f>
        <v>41.075000000000003</v>
      </c>
      <c r="M61">
        <f>'Input individueel'!I58</f>
        <v>10</v>
      </c>
      <c r="N61" s="7">
        <f>IF('Input individueel'!P58=0,'Input individueel'!K58,('Input individueel'!K58+'Input individueel'!P58)/2)</f>
        <v>3.25</v>
      </c>
      <c r="O61" s="7">
        <f>IF('Input individueel'!P58=0,'Input individueel'!L58,('Input individueel'!L58+'Input individueel'!Q58)/2)</f>
        <v>7.9250000000000007</v>
      </c>
      <c r="P61" s="7">
        <f>IF('Input individueel'!P58=0,'Input individueel'!M58,('Input individueel'!M58+'Input individueel'!R58)/2)</f>
        <v>0</v>
      </c>
      <c r="Q61" s="7">
        <f>IF('Input individueel'!P58=0,'Input individueel'!N58,('Input individueel'!N58+'Input individueel'!S58)/2)</f>
        <v>0.3</v>
      </c>
      <c r="R61" s="7">
        <f>'Input individueel'!U58</f>
        <v>11.475</v>
      </c>
      <c r="S61">
        <f>'Input individueel'!V58</f>
        <v>8</v>
      </c>
      <c r="T61" s="7">
        <f>'Input individueel'!W58</f>
        <v>2.4</v>
      </c>
      <c r="U61" s="7">
        <f>'Input individueel'!X58</f>
        <v>6.9</v>
      </c>
      <c r="V61" s="7">
        <f>'Input individueel'!Y58</f>
        <v>0</v>
      </c>
      <c r="W61" s="7">
        <f>'Input individueel'!AA58</f>
        <v>9.3000000000000007</v>
      </c>
      <c r="X61">
        <f>'Input individueel'!AB58</f>
        <v>9</v>
      </c>
      <c r="Y61" s="7">
        <f>'Input individueel'!AC58</f>
        <v>3.1</v>
      </c>
      <c r="Z61" s="7">
        <f>'Input individueel'!AD58</f>
        <v>6.75</v>
      </c>
      <c r="AA61" s="7">
        <f>'Input individueel'!AE58</f>
        <v>0</v>
      </c>
      <c r="AB61" s="7">
        <f>'Input individueel'!AG58</f>
        <v>9.85</v>
      </c>
      <c r="AC61">
        <f>'Input individueel'!AH58</f>
        <v>6</v>
      </c>
      <c r="AD61" s="7">
        <f>'Input individueel'!AI58</f>
        <v>3.4</v>
      </c>
      <c r="AE61" s="7">
        <f>'Input individueel'!AJ58</f>
        <v>7.05</v>
      </c>
      <c r="AF61" s="7">
        <f>'Input individueel'!AK58</f>
        <v>0</v>
      </c>
      <c r="AG61" s="7">
        <f>'Input individueel'!AM58</f>
        <v>10.45</v>
      </c>
      <c r="AH61">
        <f>'Input individueel'!AN58</f>
        <v>7</v>
      </c>
    </row>
    <row r="62" spans="1:34" x14ac:dyDescent="0.3">
      <c r="A62" s="1">
        <f>'Input individueel'!I59</f>
        <v>99</v>
      </c>
      <c r="B62" s="1">
        <f t="shared" si="0"/>
        <v>99</v>
      </c>
      <c r="C62" s="1">
        <f t="shared" si="1"/>
        <v>99</v>
      </c>
      <c r="D62" s="1">
        <f t="shared" si="2"/>
        <v>99</v>
      </c>
      <c r="E62" s="1">
        <f>IF(A62=99,99,'Input individueel'!AH59)</f>
        <v>99</v>
      </c>
      <c r="F62">
        <f>'Input individueel'!C59</f>
        <v>428</v>
      </c>
      <c r="G62" t="str">
        <f>_xlfn.IFNA(VLOOKUP(F62,'Alle namen en totalen'!B:F,5,FALSE)," ")</f>
        <v>W2-B1</v>
      </c>
      <c r="H62" t="str">
        <f>_xlfn.IFNA(VLOOKUP(F62,'Alle namen en totalen'!B:F,2,FALSE)," ")</f>
        <v>Miray Ilgun</v>
      </c>
      <c r="I62" t="str">
        <f>_xlfn.IFNA(VLOOKUP(F62,'Alle namen en totalen'!B:F,4,FALSE)," ")</f>
        <v>MB 5 Pup 3</v>
      </c>
      <c r="K62" t="str">
        <f>_xlfn.IFNA(VLOOKUP(F62,'Alle namen en totalen'!B:F,3,FALSE)," ")</f>
        <v>LH</v>
      </c>
      <c r="L62" s="7">
        <f>'Input individueel'!J59</f>
        <v>0</v>
      </c>
      <c r="M62">
        <f>'Input individueel'!I59</f>
        <v>99</v>
      </c>
      <c r="N62" s="7">
        <f>IF('Input individueel'!P59=0,'Input individueel'!K59,('Input individueel'!K59+'Input individueel'!P59)/2)</f>
        <v>0</v>
      </c>
      <c r="O62" s="7">
        <f>IF('Input individueel'!P59=0,'Input individueel'!L59,('Input individueel'!L59+'Input individueel'!Q59)/2)</f>
        <v>0</v>
      </c>
      <c r="P62" s="7">
        <f>IF('Input individueel'!P59=0,'Input individueel'!M59,('Input individueel'!M59+'Input individueel'!R59)/2)</f>
        <v>0</v>
      </c>
      <c r="Q62" s="7">
        <f>IF('Input individueel'!P59=0,'Input individueel'!N59,('Input individueel'!N59+'Input individueel'!S59)/2)</f>
        <v>0</v>
      </c>
      <c r="R62" s="7">
        <f>'Input individueel'!U59</f>
        <v>0</v>
      </c>
      <c r="S62">
        <f>'Input individueel'!V59</f>
        <v>11</v>
      </c>
      <c r="T62" s="7">
        <f>'Input individueel'!W59</f>
        <v>0</v>
      </c>
      <c r="U62" s="7">
        <f>'Input individueel'!X59</f>
        <v>0</v>
      </c>
      <c r="V62" s="7">
        <f>'Input individueel'!Y59</f>
        <v>0</v>
      </c>
      <c r="W62" s="7">
        <f>'Input individueel'!AA59</f>
        <v>0</v>
      </c>
      <c r="X62">
        <f>'Input individueel'!AB59</f>
        <v>11</v>
      </c>
      <c r="Y62" s="7">
        <f>'Input individueel'!AC59</f>
        <v>0</v>
      </c>
      <c r="Z62" s="7">
        <f>'Input individueel'!AD59</f>
        <v>0</v>
      </c>
      <c r="AA62" s="7">
        <f>'Input individueel'!AE59</f>
        <v>0</v>
      </c>
      <c r="AB62" s="7">
        <f>'Input individueel'!AG59</f>
        <v>0</v>
      </c>
      <c r="AC62">
        <f>'Input individueel'!AH59</f>
        <v>11</v>
      </c>
      <c r="AD62" s="7">
        <f>'Input individueel'!AI59</f>
        <v>0</v>
      </c>
      <c r="AE62" s="7">
        <f>'Input individueel'!AJ59</f>
        <v>0</v>
      </c>
      <c r="AF62" s="7">
        <f>'Input individueel'!AK59</f>
        <v>0</v>
      </c>
      <c r="AG62" s="7">
        <f>'Input individueel'!AM59</f>
        <v>0</v>
      </c>
      <c r="AH62">
        <f>'Input individueel'!AN59</f>
        <v>11</v>
      </c>
    </row>
    <row r="63" spans="1:34" x14ac:dyDescent="0.3">
      <c r="A63" s="1">
        <f>'Input individueel'!I60</f>
        <v>99</v>
      </c>
      <c r="B63" s="1">
        <f t="shared" si="0"/>
        <v>99</v>
      </c>
      <c r="C63" s="1">
        <f t="shared" si="1"/>
        <v>99</v>
      </c>
      <c r="D63" s="1">
        <f t="shared" si="2"/>
        <v>99</v>
      </c>
      <c r="E63" s="1">
        <f>IF(A63=99,99,'Input individueel'!AH60)</f>
        <v>99</v>
      </c>
      <c r="F63">
        <f>'Input individueel'!C60</f>
        <v>429</v>
      </c>
      <c r="G63" t="str">
        <f>_xlfn.IFNA(VLOOKUP(F63,'Alle namen en totalen'!B:F,5,FALSE)," ")</f>
        <v>W2-B1</v>
      </c>
      <c r="H63" t="str">
        <f>_xlfn.IFNA(VLOOKUP(F63,'Alle namen en totalen'!B:F,2,FALSE)," ")</f>
        <v>Aurélia Clijdesdale</v>
      </c>
      <c r="I63" t="str">
        <f>_xlfn.IFNA(VLOOKUP(F63,'Alle namen en totalen'!B:F,4,FALSE)," ")</f>
        <v>MB 5 Pup 3</v>
      </c>
      <c r="K63" t="str">
        <f>_xlfn.IFNA(VLOOKUP(F63,'Alle namen en totalen'!B:F,3,FALSE)," ")</f>
        <v>LH</v>
      </c>
      <c r="L63" s="7">
        <f>'Input individueel'!J60</f>
        <v>0</v>
      </c>
      <c r="M63">
        <f>'Input individueel'!I60</f>
        <v>99</v>
      </c>
      <c r="N63" s="7">
        <f>IF('Input individueel'!P60=0,'Input individueel'!K60,('Input individueel'!K60+'Input individueel'!P60)/2)</f>
        <v>0</v>
      </c>
      <c r="O63" s="7">
        <f>IF('Input individueel'!P60=0,'Input individueel'!L60,('Input individueel'!L60+'Input individueel'!Q60)/2)</f>
        <v>0</v>
      </c>
      <c r="P63" s="7">
        <f>IF('Input individueel'!P60=0,'Input individueel'!M60,('Input individueel'!M60+'Input individueel'!R60)/2)</f>
        <v>0</v>
      </c>
      <c r="Q63" s="7">
        <f>IF('Input individueel'!P60=0,'Input individueel'!N60,('Input individueel'!N60+'Input individueel'!S60)/2)</f>
        <v>0</v>
      </c>
      <c r="R63" s="7">
        <f>'Input individueel'!U60</f>
        <v>0</v>
      </c>
      <c r="S63">
        <f>'Input individueel'!V60</f>
        <v>11</v>
      </c>
      <c r="T63" s="7">
        <f>'Input individueel'!W60</f>
        <v>0</v>
      </c>
      <c r="U63" s="7">
        <f>'Input individueel'!X60</f>
        <v>0</v>
      </c>
      <c r="V63" s="7">
        <f>'Input individueel'!Y60</f>
        <v>0</v>
      </c>
      <c r="W63" s="7">
        <f>'Input individueel'!AA60</f>
        <v>0</v>
      </c>
      <c r="X63">
        <f>'Input individueel'!AB60</f>
        <v>11</v>
      </c>
      <c r="Y63" s="7">
        <f>'Input individueel'!AC60</f>
        <v>0</v>
      </c>
      <c r="Z63" s="7">
        <f>'Input individueel'!AD60</f>
        <v>0</v>
      </c>
      <c r="AA63" s="7">
        <f>'Input individueel'!AE60</f>
        <v>0</v>
      </c>
      <c r="AB63" s="7">
        <f>'Input individueel'!AG60</f>
        <v>0</v>
      </c>
      <c r="AC63">
        <f>'Input individueel'!AH60</f>
        <v>11</v>
      </c>
      <c r="AD63" s="7">
        <f>'Input individueel'!AI60</f>
        <v>0</v>
      </c>
      <c r="AE63" s="7">
        <f>'Input individueel'!AJ60</f>
        <v>0</v>
      </c>
      <c r="AF63" s="7">
        <f>'Input individueel'!AK60</f>
        <v>0</v>
      </c>
      <c r="AG63" s="7">
        <f>'Input individueel'!AM60</f>
        <v>0</v>
      </c>
      <c r="AH63">
        <f>'Input individueel'!AN60</f>
        <v>11</v>
      </c>
    </row>
    <row r="64" spans="1:34" x14ac:dyDescent="0.3">
      <c r="A64" s="1">
        <f>'Input individueel'!I61</f>
        <v>99</v>
      </c>
      <c r="B64" s="1">
        <f t="shared" si="0"/>
        <v>99</v>
      </c>
      <c r="C64" s="1">
        <f t="shared" si="1"/>
        <v>99</v>
      </c>
      <c r="D64" s="1">
        <f t="shared" si="2"/>
        <v>99</v>
      </c>
      <c r="E64" s="1">
        <f>IF(A64=99,99,'Input individueel'!AH61)</f>
        <v>99</v>
      </c>
      <c r="F64">
        <f>'Input individueel'!C61</f>
        <v>437</v>
      </c>
      <c r="G64" t="str">
        <f>_xlfn.IFNA(VLOOKUP(F64,'Alle namen en totalen'!B:F,5,FALSE)," ")</f>
        <v>afm</v>
      </c>
      <c r="H64" t="str">
        <f>_xlfn.IFNA(VLOOKUP(F64,'Alle namen en totalen'!B:F,2,FALSE)," ")</f>
        <v>Alina Bleeker</v>
      </c>
      <c r="I64" t="str">
        <f>_xlfn.IFNA(VLOOKUP(F64,'Alle namen en totalen'!B:F,4,FALSE)," ")</f>
        <v>MB 5 Pup 3</v>
      </c>
      <c r="K64" t="str">
        <f>_xlfn.IFNA(VLOOKUP(F64,'Alle namen en totalen'!B:F,3,FALSE)," ")</f>
        <v>Turncentrum Waterland</v>
      </c>
      <c r="L64" s="7">
        <f>'Input individueel'!J61</f>
        <v>0</v>
      </c>
      <c r="M64">
        <f>'Input individueel'!I61</f>
        <v>99</v>
      </c>
      <c r="N64" s="7">
        <f>IF('Input individueel'!P61=0,'Input individueel'!K61,('Input individueel'!K61+'Input individueel'!P61)/2)</f>
        <v>0</v>
      </c>
      <c r="O64" s="7">
        <f>IF('Input individueel'!P61=0,'Input individueel'!L61,('Input individueel'!L61+'Input individueel'!Q61)/2)</f>
        <v>0</v>
      </c>
      <c r="P64" s="7">
        <f>IF('Input individueel'!P61=0,'Input individueel'!M61,('Input individueel'!M61+'Input individueel'!R61)/2)</f>
        <v>0</v>
      </c>
      <c r="Q64" s="7">
        <f>IF('Input individueel'!P61=0,'Input individueel'!N61,('Input individueel'!N61+'Input individueel'!S61)/2)</f>
        <v>0</v>
      </c>
      <c r="R64" s="7">
        <f>'Input individueel'!U61</f>
        <v>0</v>
      </c>
      <c r="S64">
        <f>'Input individueel'!V61</f>
        <v>11</v>
      </c>
      <c r="T64" s="7">
        <f>'Input individueel'!W61</f>
        <v>0</v>
      </c>
      <c r="U64" s="7">
        <f>'Input individueel'!X61</f>
        <v>0</v>
      </c>
      <c r="V64" s="7">
        <f>'Input individueel'!Y61</f>
        <v>0</v>
      </c>
      <c r="W64" s="7">
        <f>'Input individueel'!AA61</f>
        <v>0</v>
      </c>
      <c r="X64">
        <f>'Input individueel'!AB61</f>
        <v>11</v>
      </c>
      <c r="Y64" s="7">
        <f>'Input individueel'!AC61</f>
        <v>0</v>
      </c>
      <c r="Z64" s="7">
        <f>'Input individueel'!AD61</f>
        <v>0</v>
      </c>
      <c r="AA64" s="7">
        <f>'Input individueel'!AE61</f>
        <v>0</v>
      </c>
      <c r="AB64" s="7">
        <f>'Input individueel'!AG61</f>
        <v>0</v>
      </c>
      <c r="AC64">
        <f>'Input individueel'!AH61</f>
        <v>11</v>
      </c>
      <c r="AD64" s="7">
        <f>'Input individueel'!AI61</f>
        <v>0</v>
      </c>
      <c r="AE64" s="7">
        <f>'Input individueel'!AJ61</f>
        <v>0</v>
      </c>
      <c r="AF64" s="7">
        <f>'Input individueel'!AK61</f>
        <v>0</v>
      </c>
      <c r="AG64" s="7">
        <f>'Input individueel'!AM61</f>
        <v>0</v>
      </c>
      <c r="AH64">
        <f>'Input individueel'!AN61</f>
        <v>11</v>
      </c>
    </row>
    <row r="65" spans="1:34" x14ac:dyDescent="0.3">
      <c r="A65" s="1">
        <f>'Input individueel'!I62</f>
        <v>99</v>
      </c>
      <c r="B65" s="1">
        <f t="shared" si="0"/>
        <v>99</v>
      </c>
      <c r="C65" s="1">
        <f t="shared" si="1"/>
        <v>99</v>
      </c>
      <c r="D65" s="1">
        <f t="shared" si="2"/>
        <v>99</v>
      </c>
      <c r="E65" s="1">
        <f>IF(A65=99,99,'Input individueel'!AH62)</f>
        <v>99</v>
      </c>
      <c r="F65">
        <f>'Input individueel'!C62</f>
        <v>530</v>
      </c>
      <c r="G65" t="str">
        <f>_xlfn.IFNA(VLOOKUP(F65,'Alle namen en totalen'!B:F,5,FALSE)," ")</f>
        <v>W2-B1</v>
      </c>
      <c r="H65" t="str">
        <f>_xlfn.IFNA(VLOOKUP(F65,'Alle namen en totalen'!B:F,2,FALSE)," ")</f>
        <v>Julia Prijs</v>
      </c>
      <c r="I65" t="str">
        <f>_xlfn.IFNA(VLOOKUP(F65,'Alle namen en totalen'!B:F,4,FALSE)," ")</f>
        <v>MB 5 Pup 2</v>
      </c>
      <c r="K65" t="str">
        <f>_xlfn.IFNA(VLOOKUP(F65,'Alle namen en totalen'!B:F,3,FALSE)," ")</f>
        <v>LH</v>
      </c>
      <c r="L65" s="7">
        <f>'Input individueel'!J62</f>
        <v>0</v>
      </c>
      <c r="M65">
        <f>'Input individueel'!I62</f>
        <v>99</v>
      </c>
      <c r="N65" s="7">
        <f>IF('Input individueel'!P62=0,'Input individueel'!K62,('Input individueel'!K62+'Input individueel'!P62)/2)</f>
        <v>0</v>
      </c>
      <c r="O65" s="7">
        <f>IF('Input individueel'!P62=0,'Input individueel'!L62,('Input individueel'!L62+'Input individueel'!Q62)/2)</f>
        <v>0</v>
      </c>
      <c r="P65" s="7">
        <f>IF('Input individueel'!P62=0,'Input individueel'!M62,('Input individueel'!M62+'Input individueel'!R62)/2)</f>
        <v>0</v>
      </c>
      <c r="Q65" s="7">
        <f>IF('Input individueel'!P62=0,'Input individueel'!N62,('Input individueel'!N62+'Input individueel'!S62)/2)</f>
        <v>0</v>
      </c>
      <c r="R65" s="7">
        <f>'Input individueel'!U62</f>
        <v>0</v>
      </c>
      <c r="S65">
        <f>'Input individueel'!V62</f>
        <v>11</v>
      </c>
      <c r="T65" s="7">
        <f>'Input individueel'!W62</f>
        <v>0</v>
      </c>
      <c r="U65" s="7">
        <f>'Input individueel'!X62</f>
        <v>0</v>
      </c>
      <c r="V65" s="7">
        <f>'Input individueel'!Y62</f>
        <v>0</v>
      </c>
      <c r="W65" s="7">
        <f>'Input individueel'!AA62</f>
        <v>0</v>
      </c>
      <c r="X65">
        <f>'Input individueel'!AB62</f>
        <v>11</v>
      </c>
      <c r="Y65" s="7">
        <f>'Input individueel'!AC62</f>
        <v>0</v>
      </c>
      <c r="Z65" s="7">
        <f>'Input individueel'!AD62</f>
        <v>0</v>
      </c>
      <c r="AA65" s="7">
        <f>'Input individueel'!AE62</f>
        <v>0</v>
      </c>
      <c r="AB65" s="7">
        <f>'Input individueel'!AG62</f>
        <v>0</v>
      </c>
      <c r="AC65">
        <f>'Input individueel'!AH62</f>
        <v>11</v>
      </c>
      <c r="AD65" s="7">
        <f>'Input individueel'!AI62</f>
        <v>0</v>
      </c>
      <c r="AE65" s="7">
        <f>'Input individueel'!AJ62</f>
        <v>0</v>
      </c>
      <c r="AF65" s="7">
        <f>'Input individueel'!AK62</f>
        <v>0</v>
      </c>
      <c r="AG65" s="7">
        <f>'Input individueel'!AM62</f>
        <v>0</v>
      </c>
      <c r="AH65">
        <f>'Input individueel'!AN62</f>
        <v>11</v>
      </c>
    </row>
    <row r="66" spans="1:34" x14ac:dyDescent="0.3">
      <c r="A66" s="1">
        <f>'Input individueel'!I63</f>
        <v>99</v>
      </c>
      <c r="B66" s="1">
        <f t="shared" si="0"/>
        <v>99</v>
      </c>
      <c r="C66" s="1">
        <f t="shared" si="1"/>
        <v>99</v>
      </c>
      <c r="D66" s="1">
        <f t="shared" si="2"/>
        <v>99</v>
      </c>
      <c r="E66" s="1">
        <f>IF(A66=99,99,'Input individueel'!AH63)</f>
        <v>99</v>
      </c>
      <c r="F66">
        <f>'Input individueel'!C63</f>
        <v>535</v>
      </c>
      <c r="G66" t="str">
        <f>_xlfn.IFNA(VLOOKUP(F66,'Alle namen en totalen'!B:F,5,FALSE)," ")</f>
        <v>W2-B1</v>
      </c>
      <c r="H66" t="str">
        <f>_xlfn.IFNA(VLOOKUP(F66,'Alle namen en totalen'!B:F,2,FALSE)," ")</f>
        <v>Romee Koene</v>
      </c>
      <c r="I66" t="str">
        <f>_xlfn.IFNA(VLOOKUP(F66,'Alle namen en totalen'!B:F,4,FALSE)," ")</f>
        <v>MB 5 Pup 2</v>
      </c>
      <c r="K66" t="str">
        <f>_xlfn.IFNA(VLOOKUP(F66,'Alle namen en totalen'!B:F,3,FALSE)," ")</f>
        <v>Turncentrum Waterland</v>
      </c>
      <c r="L66" s="7">
        <f>'Input individueel'!J63</f>
        <v>0</v>
      </c>
      <c r="M66">
        <f>'Input individueel'!I63</f>
        <v>99</v>
      </c>
      <c r="N66" s="7">
        <f>IF('Input individueel'!P63=0,'Input individueel'!K63,('Input individueel'!K63+'Input individueel'!P63)/2)</f>
        <v>0</v>
      </c>
      <c r="O66" s="7">
        <f>IF('Input individueel'!P63=0,'Input individueel'!L63,('Input individueel'!L63+'Input individueel'!Q63)/2)</f>
        <v>0</v>
      </c>
      <c r="P66" s="7">
        <f>IF('Input individueel'!P63=0,'Input individueel'!M63,('Input individueel'!M63+'Input individueel'!R63)/2)</f>
        <v>0</v>
      </c>
      <c r="Q66" s="7">
        <f>IF('Input individueel'!P63=0,'Input individueel'!N63,('Input individueel'!N63+'Input individueel'!S63)/2)</f>
        <v>0</v>
      </c>
      <c r="R66" s="7">
        <f>'Input individueel'!U63</f>
        <v>0</v>
      </c>
      <c r="S66">
        <f>'Input individueel'!V63</f>
        <v>11</v>
      </c>
      <c r="T66" s="7">
        <f>'Input individueel'!W63</f>
        <v>0</v>
      </c>
      <c r="U66" s="7">
        <f>'Input individueel'!X63</f>
        <v>0</v>
      </c>
      <c r="V66" s="7">
        <f>'Input individueel'!Y63</f>
        <v>0</v>
      </c>
      <c r="W66" s="7">
        <f>'Input individueel'!AA63</f>
        <v>0</v>
      </c>
      <c r="X66">
        <f>'Input individueel'!AB63</f>
        <v>11</v>
      </c>
      <c r="Y66" s="7">
        <f>'Input individueel'!AC63</f>
        <v>0</v>
      </c>
      <c r="Z66" s="7">
        <f>'Input individueel'!AD63</f>
        <v>0</v>
      </c>
      <c r="AA66" s="7">
        <f>'Input individueel'!AE63</f>
        <v>0</v>
      </c>
      <c r="AB66" s="7">
        <f>'Input individueel'!AG63</f>
        <v>0</v>
      </c>
      <c r="AC66">
        <f>'Input individueel'!AH63</f>
        <v>11</v>
      </c>
      <c r="AD66" s="7">
        <f>'Input individueel'!AI63</f>
        <v>0</v>
      </c>
      <c r="AE66" s="7">
        <f>'Input individueel'!AJ63</f>
        <v>0</v>
      </c>
      <c r="AF66" s="7">
        <f>'Input individueel'!AK63</f>
        <v>0</v>
      </c>
      <c r="AG66" s="7">
        <f>'Input individueel'!AM63</f>
        <v>0</v>
      </c>
      <c r="AH66">
        <f>'Input individueel'!AN63</f>
        <v>11</v>
      </c>
    </row>
    <row r="67" spans="1:34" x14ac:dyDescent="0.3">
      <c r="A67" s="1">
        <f>'Input individueel'!I64</f>
        <v>99</v>
      </c>
      <c r="B67" s="1">
        <f t="shared" si="0"/>
        <v>99</v>
      </c>
      <c r="C67" s="1">
        <f t="shared" si="1"/>
        <v>99</v>
      </c>
      <c r="D67" s="1">
        <f t="shared" si="2"/>
        <v>99</v>
      </c>
      <c r="E67" s="1">
        <f>IF(A67=99,99,'Input individueel'!AH64)</f>
        <v>99</v>
      </c>
      <c r="F67">
        <f>'Input individueel'!C64</f>
        <v>598</v>
      </c>
      <c r="G67" t="str">
        <f>_xlfn.IFNA(VLOOKUP(F67,'Alle namen en totalen'!B:F,5,FALSE)," ")</f>
        <v>W2-B1</v>
      </c>
      <c r="H67" t="str">
        <f>_xlfn.IFNA(VLOOKUP(F67,'Alle namen en totalen'!B:F,2,FALSE)," ")</f>
        <v>Aglaya Lugovaya</v>
      </c>
      <c r="I67" t="str">
        <f>_xlfn.IFNA(VLOOKUP(F67,'Alle namen en totalen'!B:F,4,FALSE)," ")</f>
        <v>MB 5 Pup 2</v>
      </c>
      <c r="K67" t="str">
        <f>_xlfn.IFNA(VLOOKUP(F67,'Alle namen en totalen'!B:F,3,FALSE)," ")</f>
        <v>LH</v>
      </c>
      <c r="L67" s="7">
        <f>'Input individueel'!J64</f>
        <v>0</v>
      </c>
      <c r="M67">
        <f>'Input individueel'!I64</f>
        <v>99</v>
      </c>
      <c r="N67" s="7">
        <f>IF('Input individueel'!P64=0,'Input individueel'!K64,('Input individueel'!K64+'Input individueel'!P64)/2)</f>
        <v>0</v>
      </c>
      <c r="O67" s="7">
        <f>IF('Input individueel'!P64=0,'Input individueel'!L64,('Input individueel'!L64+'Input individueel'!Q64)/2)</f>
        <v>0</v>
      </c>
      <c r="P67" s="7">
        <f>IF('Input individueel'!P64=0,'Input individueel'!M64,('Input individueel'!M64+'Input individueel'!R64)/2)</f>
        <v>0</v>
      </c>
      <c r="Q67" s="7">
        <f>IF('Input individueel'!P64=0,'Input individueel'!N64,('Input individueel'!N64+'Input individueel'!S64)/2)</f>
        <v>0</v>
      </c>
      <c r="R67" s="7">
        <f>'Input individueel'!U64</f>
        <v>0</v>
      </c>
      <c r="S67">
        <f>'Input individueel'!V64</f>
        <v>11</v>
      </c>
      <c r="T67" s="7">
        <f>'Input individueel'!W64</f>
        <v>0</v>
      </c>
      <c r="U67" s="7">
        <f>'Input individueel'!X64</f>
        <v>0</v>
      </c>
      <c r="V67" s="7">
        <f>'Input individueel'!Y64</f>
        <v>0</v>
      </c>
      <c r="W67" s="7">
        <f>'Input individueel'!AA64</f>
        <v>0</v>
      </c>
      <c r="X67">
        <f>'Input individueel'!AB64</f>
        <v>11</v>
      </c>
      <c r="Y67" s="7">
        <f>'Input individueel'!AC64</f>
        <v>0</v>
      </c>
      <c r="Z67" s="7">
        <f>'Input individueel'!AD64</f>
        <v>0</v>
      </c>
      <c r="AA67" s="7">
        <f>'Input individueel'!AE64</f>
        <v>0</v>
      </c>
      <c r="AB67" s="7">
        <f>'Input individueel'!AG64</f>
        <v>0</v>
      </c>
      <c r="AC67">
        <f>'Input individueel'!AH64</f>
        <v>11</v>
      </c>
      <c r="AD67" s="7">
        <f>'Input individueel'!AI64</f>
        <v>0</v>
      </c>
      <c r="AE67" s="7">
        <f>'Input individueel'!AJ64</f>
        <v>0</v>
      </c>
      <c r="AF67" s="7">
        <f>'Input individueel'!AK64</f>
        <v>0</v>
      </c>
      <c r="AG67" s="7">
        <f>'Input individueel'!AM64</f>
        <v>0</v>
      </c>
      <c r="AH67">
        <f>'Input individueel'!AN64</f>
        <v>11</v>
      </c>
    </row>
    <row r="68" spans="1:34" x14ac:dyDescent="0.3">
      <c r="A68" s="1">
        <f>'Input individueel'!I65</f>
        <v>1</v>
      </c>
      <c r="B68" s="1">
        <f t="shared" si="0"/>
        <v>7</v>
      </c>
      <c r="C68" s="1">
        <f t="shared" si="1"/>
        <v>1</v>
      </c>
      <c r="D68" s="1">
        <f t="shared" si="2"/>
        <v>3</v>
      </c>
      <c r="E68" s="1">
        <f>IF(A68=99,99,'Input individueel'!AH65)</f>
        <v>3</v>
      </c>
      <c r="F68">
        <f>'Input individueel'!C65</f>
        <v>305</v>
      </c>
      <c r="G68" t="str">
        <f>_xlfn.IFNA(VLOOKUP(F68,'Alle namen en totalen'!B:F,5,FALSE)," ")</f>
        <v>W2-B2</v>
      </c>
      <c r="H68" t="str">
        <f>_xlfn.IFNA(VLOOKUP(F68,'Alle namen en totalen'!B:F,2,FALSE)," ")</f>
        <v>Evie van Poppel</v>
      </c>
      <c r="I68" t="str">
        <f>_xlfn.IFNA(VLOOKUP(F68,'Alle namen en totalen'!B:F,4,FALSE)," ")</f>
        <v>Jeugd F</v>
      </c>
      <c r="K68" t="str">
        <f>_xlfn.IFNA(VLOOKUP(F68,'Alle namen en totalen'!B:F,3,FALSE)," ")</f>
        <v>Gymvereniging Swift</v>
      </c>
      <c r="L68" s="7">
        <f>'Input individueel'!J65</f>
        <v>44.05</v>
      </c>
      <c r="M68">
        <f>'Input individueel'!I65</f>
        <v>1</v>
      </c>
      <c r="N68" s="7">
        <f>IF('Input individueel'!P65=0,'Input individueel'!K65,('Input individueel'!K65+'Input individueel'!P65)/2)</f>
        <v>2.4</v>
      </c>
      <c r="O68" s="7">
        <f>IF('Input individueel'!P65=0,'Input individueel'!L65,('Input individueel'!L65+'Input individueel'!Q65)/2)</f>
        <v>8.1999999999999993</v>
      </c>
      <c r="P68" s="7">
        <f>IF('Input individueel'!P65=0,'Input individueel'!M65,('Input individueel'!M65+'Input individueel'!R65)/2)</f>
        <v>0</v>
      </c>
      <c r="Q68" s="7">
        <f>IF('Input individueel'!P65=0,'Input individueel'!N65,('Input individueel'!N65+'Input individueel'!S65)/2)</f>
        <v>0</v>
      </c>
      <c r="R68" s="7">
        <f>'Input individueel'!U65</f>
        <v>10.6</v>
      </c>
      <c r="S68">
        <f>'Input individueel'!V65</f>
        <v>7</v>
      </c>
      <c r="T68" s="7">
        <f>'Input individueel'!W65</f>
        <v>2.9</v>
      </c>
      <c r="U68" s="7">
        <f>'Input individueel'!X65</f>
        <v>8.6</v>
      </c>
      <c r="V68" s="7">
        <f>'Input individueel'!Y65</f>
        <v>0</v>
      </c>
      <c r="W68" s="7">
        <f>'Input individueel'!AA65</f>
        <v>11.5</v>
      </c>
      <c r="X68">
        <f>'Input individueel'!AB65</f>
        <v>1</v>
      </c>
      <c r="Y68" s="7">
        <f>'Input individueel'!AC65</f>
        <v>3</v>
      </c>
      <c r="Z68" s="7">
        <f>'Input individueel'!AD65</f>
        <v>8.1999999999999993</v>
      </c>
      <c r="AA68" s="7">
        <f>'Input individueel'!AE65</f>
        <v>0</v>
      </c>
      <c r="AB68" s="7">
        <f>'Input individueel'!AG65</f>
        <v>11.2</v>
      </c>
      <c r="AC68">
        <f>'Input individueel'!AH65</f>
        <v>3</v>
      </c>
      <c r="AD68" s="7">
        <f>'Input individueel'!AI65</f>
        <v>2.9</v>
      </c>
      <c r="AE68" s="7">
        <f>'Input individueel'!AJ65</f>
        <v>7.85</v>
      </c>
      <c r="AF68" s="7">
        <f>'Input individueel'!AK65</f>
        <v>0</v>
      </c>
      <c r="AG68" s="7">
        <f>'Input individueel'!AM65</f>
        <v>10.75</v>
      </c>
      <c r="AH68">
        <f>'Input individueel'!AN65</f>
        <v>2</v>
      </c>
    </row>
    <row r="69" spans="1:34" x14ac:dyDescent="0.3">
      <c r="A69" s="1">
        <f>'Input individueel'!I66</f>
        <v>2</v>
      </c>
      <c r="B69" s="1">
        <f t="shared" si="0"/>
        <v>3</v>
      </c>
      <c r="C69" s="1">
        <f t="shared" si="1"/>
        <v>7</v>
      </c>
      <c r="D69" s="1">
        <f t="shared" si="2"/>
        <v>4</v>
      </c>
      <c r="E69" s="1">
        <f>IF(A69=99,99,'Input individueel'!AH66)</f>
        <v>4</v>
      </c>
      <c r="F69">
        <f>'Input individueel'!C66</f>
        <v>304</v>
      </c>
      <c r="G69" t="str">
        <f>_xlfn.IFNA(VLOOKUP(F69,'Alle namen en totalen'!B:F,5,FALSE)," ")</f>
        <v>W2-B2</v>
      </c>
      <c r="H69" t="str">
        <f>_xlfn.IFNA(VLOOKUP(F69,'Alle namen en totalen'!B:F,2,FALSE)," ")</f>
        <v>Amélie Hogervorst</v>
      </c>
      <c r="I69" t="str">
        <f>_xlfn.IFNA(VLOOKUP(F69,'Alle namen en totalen'!B:F,4,FALSE)," ")</f>
        <v>Jeugd F</v>
      </c>
      <c r="K69" t="str">
        <f>_xlfn.IFNA(VLOOKUP(F69,'Alle namen en totalen'!B:F,3,FALSE)," ")</f>
        <v>Gymvereniging Swift</v>
      </c>
      <c r="L69" s="7">
        <f>'Input individueel'!J66</f>
        <v>42.45</v>
      </c>
      <c r="M69">
        <f>'Input individueel'!I66</f>
        <v>2</v>
      </c>
      <c r="N69" s="7">
        <f>IF('Input individueel'!P66=0,'Input individueel'!K66,('Input individueel'!K66+'Input individueel'!P66)/2)</f>
        <v>2.4</v>
      </c>
      <c r="O69" s="7">
        <f>IF('Input individueel'!P66=0,'Input individueel'!L66,('Input individueel'!L66+'Input individueel'!Q66)/2)</f>
        <v>8.4499999999999993</v>
      </c>
      <c r="P69" s="7">
        <f>IF('Input individueel'!P66=0,'Input individueel'!M66,('Input individueel'!M66+'Input individueel'!R66)/2)</f>
        <v>0</v>
      </c>
      <c r="Q69" s="7">
        <f>IF('Input individueel'!P66=0,'Input individueel'!N66,('Input individueel'!N66+'Input individueel'!S66)/2)</f>
        <v>0</v>
      </c>
      <c r="R69" s="7">
        <f>'Input individueel'!U66</f>
        <v>10.85</v>
      </c>
      <c r="S69">
        <f>'Input individueel'!V66</f>
        <v>3</v>
      </c>
      <c r="T69" s="7">
        <f>'Input individueel'!W66</f>
        <v>2.9</v>
      </c>
      <c r="U69" s="7">
        <f>'Input individueel'!X66</f>
        <v>7.2</v>
      </c>
      <c r="V69" s="7">
        <f>'Input individueel'!Y66</f>
        <v>0</v>
      </c>
      <c r="W69" s="7">
        <f>'Input individueel'!AA66</f>
        <v>10.1</v>
      </c>
      <c r="X69">
        <f>'Input individueel'!AB66</f>
        <v>7</v>
      </c>
      <c r="Y69" s="7">
        <f>'Input individueel'!AC66</f>
        <v>2.9</v>
      </c>
      <c r="Z69" s="7">
        <f>'Input individueel'!AD66</f>
        <v>8.25</v>
      </c>
      <c r="AA69" s="7">
        <f>'Input individueel'!AE66</f>
        <v>0</v>
      </c>
      <c r="AB69" s="7">
        <f>'Input individueel'!AG66</f>
        <v>11.15</v>
      </c>
      <c r="AC69">
        <f>'Input individueel'!AH66</f>
        <v>4</v>
      </c>
      <c r="AD69" s="7">
        <f>'Input individueel'!AI66</f>
        <v>2.9</v>
      </c>
      <c r="AE69" s="7">
        <f>'Input individueel'!AJ66</f>
        <v>7.45</v>
      </c>
      <c r="AF69" s="7">
        <f>'Input individueel'!AK66</f>
        <v>0</v>
      </c>
      <c r="AG69" s="7">
        <f>'Input individueel'!AM66</f>
        <v>10.35</v>
      </c>
      <c r="AH69">
        <f>'Input individueel'!AN66</f>
        <v>5</v>
      </c>
    </row>
    <row r="70" spans="1:34" x14ac:dyDescent="0.3">
      <c r="A70" s="1">
        <f>'Input individueel'!I67</f>
        <v>3</v>
      </c>
      <c r="B70" s="1">
        <f t="shared" ref="B70:B133" si="3">IF(A70=99,99,S70)</f>
        <v>2</v>
      </c>
      <c r="C70" s="1">
        <f t="shared" ref="C70:C133" si="4">IF(A70=99,99,X70)</f>
        <v>5</v>
      </c>
      <c r="D70" s="1">
        <f t="shared" ref="D70:D133" si="5">IF(A70=99,99,AC70)</f>
        <v>8</v>
      </c>
      <c r="E70" s="1">
        <f>IF(A70=99,99,'Input individueel'!AH67)</f>
        <v>8</v>
      </c>
      <c r="F70">
        <f>'Input individueel'!C67</f>
        <v>233</v>
      </c>
      <c r="G70" t="str">
        <f>_xlfn.IFNA(VLOOKUP(F70,'Alle namen en totalen'!B:F,5,FALSE)," ")</f>
        <v>W2-B2</v>
      </c>
      <c r="H70" t="str">
        <f>_xlfn.IFNA(VLOOKUP(F70,'Alle namen en totalen'!B:F,2,FALSE)," ")</f>
        <v>Samara Sakoer</v>
      </c>
      <c r="I70" t="str">
        <f>_xlfn.IFNA(VLOOKUP(F70,'Alle namen en totalen'!B:F,4,FALSE)," ")</f>
        <v>Junior F</v>
      </c>
      <c r="K70" t="str">
        <f>_xlfn.IFNA(VLOOKUP(F70,'Alle namen en totalen'!B:F,3,FALSE)," ")</f>
        <v>Turncentrum Waterland</v>
      </c>
      <c r="L70" s="7">
        <f>'Input individueel'!J67</f>
        <v>42.4</v>
      </c>
      <c r="M70">
        <f>'Input individueel'!I67</f>
        <v>3</v>
      </c>
      <c r="N70" s="7">
        <f>IF('Input individueel'!P67=0,'Input individueel'!K67,('Input individueel'!K67+'Input individueel'!P67)/2)</f>
        <v>2.4</v>
      </c>
      <c r="O70" s="7">
        <f>IF('Input individueel'!P67=0,'Input individueel'!L67,('Input individueel'!L67+'Input individueel'!Q67)/2)</f>
        <v>8.5500000000000007</v>
      </c>
      <c r="P70" s="7">
        <f>IF('Input individueel'!P67=0,'Input individueel'!M67,('Input individueel'!M67+'Input individueel'!R67)/2)</f>
        <v>0</v>
      </c>
      <c r="Q70" s="7">
        <f>IF('Input individueel'!P67=0,'Input individueel'!N67,('Input individueel'!N67+'Input individueel'!S67)/2)</f>
        <v>0</v>
      </c>
      <c r="R70" s="7">
        <f>'Input individueel'!U67</f>
        <v>10.95</v>
      </c>
      <c r="S70">
        <f>'Input individueel'!V67</f>
        <v>2</v>
      </c>
      <c r="T70" s="7">
        <f>'Input individueel'!W67</f>
        <v>2.2999999999999998</v>
      </c>
      <c r="U70" s="7">
        <f>'Input individueel'!X67</f>
        <v>8.0500000000000007</v>
      </c>
      <c r="V70" s="7">
        <f>'Input individueel'!Y67</f>
        <v>0</v>
      </c>
      <c r="W70" s="7">
        <f>'Input individueel'!AA67</f>
        <v>10.35</v>
      </c>
      <c r="X70">
        <f>'Input individueel'!AB67</f>
        <v>5</v>
      </c>
      <c r="Y70" s="7">
        <f>'Input individueel'!AC67</f>
        <v>2.4</v>
      </c>
      <c r="Z70" s="7">
        <f>'Input individueel'!AD67</f>
        <v>7.8</v>
      </c>
      <c r="AA70" s="7">
        <f>'Input individueel'!AE67</f>
        <v>0</v>
      </c>
      <c r="AB70" s="7">
        <f>'Input individueel'!AG67</f>
        <v>10.199999999999999</v>
      </c>
      <c r="AC70">
        <f>'Input individueel'!AH67</f>
        <v>8</v>
      </c>
      <c r="AD70" s="7">
        <f>'Input individueel'!AI67</f>
        <v>3.1</v>
      </c>
      <c r="AE70" s="7">
        <f>'Input individueel'!AJ67</f>
        <v>7.8</v>
      </c>
      <c r="AF70" s="7">
        <f>'Input individueel'!AK67</f>
        <v>0</v>
      </c>
      <c r="AG70" s="7">
        <f>'Input individueel'!AM67</f>
        <v>10.9</v>
      </c>
      <c r="AH70">
        <f>'Input individueel'!AN67</f>
        <v>1</v>
      </c>
    </row>
    <row r="71" spans="1:34" x14ac:dyDescent="0.3">
      <c r="A71" s="1">
        <f>'Input individueel'!I68</f>
        <v>4</v>
      </c>
      <c r="B71" s="1">
        <f t="shared" si="3"/>
        <v>5</v>
      </c>
      <c r="C71" s="1">
        <f t="shared" si="4"/>
        <v>3</v>
      </c>
      <c r="D71" s="1">
        <f t="shared" si="5"/>
        <v>5</v>
      </c>
      <c r="E71" s="1">
        <f>IF(A71=99,99,'Input individueel'!AH68)</f>
        <v>5</v>
      </c>
      <c r="F71">
        <f>'Input individueel'!C68</f>
        <v>234</v>
      </c>
      <c r="G71" t="str">
        <f>_xlfn.IFNA(VLOOKUP(F71,'Alle namen en totalen'!B:F,5,FALSE)," ")</f>
        <v>W2-B2</v>
      </c>
      <c r="H71" t="str">
        <f>_xlfn.IFNA(VLOOKUP(F71,'Alle namen en totalen'!B:F,2,FALSE)," ")</f>
        <v>Heldana Equbay</v>
      </c>
      <c r="I71" t="str">
        <f>_xlfn.IFNA(VLOOKUP(F71,'Alle namen en totalen'!B:F,4,FALSE)," ")</f>
        <v>Junior F</v>
      </c>
      <c r="K71" t="str">
        <f>_xlfn.IFNA(VLOOKUP(F71,'Alle namen en totalen'!B:F,3,FALSE)," ")</f>
        <v>Turncentrum Waterland</v>
      </c>
      <c r="L71" s="7">
        <f>'Input individueel'!J68</f>
        <v>42.2</v>
      </c>
      <c r="M71">
        <f>'Input individueel'!I68</f>
        <v>4</v>
      </c>
      <c r="N71" s="7">
        <f>IF('Input individueel'!P68=0,'Input individueel'!K68,('Input individueel'!K68+'Input individueel'!P68)/2)</f>
        <v>2.4</v>
      </c>
      <c r="O71" s="7">
        <f>IF('Input individueel'!P68=0,'Input individueel'!L68,('Input individueel'!L68+'Input individueel'!Q68)/2)</f>
        <v>8.35</v>
      </c>
      <c r="P71" s="7">
        <f>IF('Input individueel'!P68=0,'Input individueel'!M68,('Input individueel'!M68+'Input individueel'!R68)/2)</f>
        <v>0</v>
      </c>
      <c r="Q71" s="7">
        <f>IF('Input individueel'!P68=0,'Input individueel'!N68,('Input individueel'!N68+'Input individueel'!S68)/2)</f>
        <v>0</v>
      </c>
      <c r="R71" s="7">
        <f>'Input individueel'!U68</f>
        <v>10.75</v>
      </c>
      <c r="S71">
        <f>'Input individueel'!V68</f>
        <v>5</v>
      </c>
      <c r="T71" s="7">
        <f>'Input individueel'!W68</f>
        <v>2.8</v>
      </c>
      <c r="U71" s="7">
        <f>'Input individueel'!X68</f>
        <v>7.85</v>
      </c>
      <c r="V71" s="7">
        <f>'Input individueel'!Y68</f>
        <v>0</v>
      </c>
      <c r="W71" s="7">
        <f>'Input individueel'!AA68</f>
        <v>10.65</v>
      </c>
      <c r="X71">
        <f>'Input individueel'!AB68</f>
        <v>3</v>
      </c>
      <c r="Y71" s="7">
        <f>'Input individueel'!AC68</f>
        <v>2.9</v>
      </c>
      <c r="Z71" s="7">
        <f>'Input individueel'!AD68</f>
        <v>7.7</v>
      </c>
      <c r="AA71" s="7">
        <f>'Input individueel'!AE68</f>
        <v>0</v>
      </c>
      <c r="AB71" s="7">
        <f>'Input individueel'!AG68</f>
        <v>10.6</v>
      </c>
      <c r="AC71">
        <f>'Input individueel'!AH68</f>
        <v>5</v>
      </c>
      <c r="AD71" s="7">
        <f>'Input individueel'!AI68</f>
        <v>2.8</v>
      </c>
      <c r="AE71" s="7">
        <f>'Input individueel'!AJ68</f>
        <v>7.4</v>
      </c>
      <c r="AF71" s="7">
        <f>'Input individueel'!AK68</f>
        <v>0</v>
      </c>
      <c r="AG71" s="7">
        <f>'Input individueel'!AM68</f>
        <v>10.199999999999999</v>
      </c>
      <c r="AH71">
        <f>'Input individueel'!AN68</f>
        <v>8</v>
      </c>
    </row>
    <row r="72" spans="1:34" x14ac:dyDescent="0.3">
      <c r="A72" s="1">
        <f>'Input individueel'!I69</f>
        <v>5</v>
      </c>
      <c r="B72" s="1">
        <f t="shared" si="3"/>
        <v>4</v>
      </c>
      <c r="C72" s="1">
        <f t="shared" si="4"/>
        <v>4</v>
      </c>
      <c r="D72" s="1">
        <f t="shared" si="5"/>
        <v>11</v>
      </c>
      <c r="E72" s="1">
        <f>IF(A72=99,99,'Input individueel'!AH69)</f>
        <v>11</v>
      </c>
      <c r="F72">
        <f>'Input individueel'!C69</f>
        <v>219</v>
      </c>
      <c r="G72" t="str">
        <f>_xlfn.IFNA(VLOOKUP(F72,'Alle namen en totalen'!B:F,5,FALSE)," ")</f>
        <v>W2-B2</v>
      </c>
      <c r="H72" t="str">
        <f>_xlfn.IFNA(VLOOKUP(F72,'Alle namen en totalen'!B:F,2,FALSE)," ")</f>
        <v>Jip Roth</v>
      </c>
      <c r="I72" t="str">
        <f>_xlfn.IFNA(VLOOKUP(F72,'Alle namen en totalen'!B:F,4,FALSE)," ")</f>
        <v>Junior F</v>
      </c>
      <c r="K72" t="str">
        <f>_xlfn.IFNA(VLOOKUP(F72,'Alle namen en totalen'!B:F,3,FALSE)," ")</f>
        <v>LH</v>
      </c>
      <c r="L72" s="7">
        <f>'Input individueel'!J69</f>
        <v>41.5</v>
      </c>
      <c r="M72">
        <f>'Input individueel'!I69</f>
        <v>5</v>
      </c>
      <c r="N72" s="7">
        <f>IF('Input individueel'!P69=0,'Input individueel'!K69,('Input individueel'!K69+'Input individueel'!P69)/2)</f>
        <v>2.4</v>
      </c>
      <c r="O72" s="7">
        <f>IF('Input individueel'!P69=0,'Input individueel'!L69,('Input individueel'!L69+'Input individueel'!Q69)/2)</f>
        <v>8.4</v>
      </c>
      <c r="P72" s="7">
        <f>IF('Input individueel'!P69=0,'Input individueel'!M69,('Input individueel'!M69+'Input individueel'!R69)/2)</f>
        <v>0</v>
      </c>
      <c r="Q72" s="7">
        <f>IF('Input individueel'!P69=0,'Input individueel'!N69,('Input individueel'!N69+'Input individueel'!S69)/2)</f>
        <v>0</v>
      </c>
      <c r="R72" s="7">
        <f>'Input individueel'!U69</f>
        <v>10.8</v>
      </c>
      <c r="S72">
        <f>'Input individueel'!V69</f>
        <v>4</v>
      </c>
      <c r="T72" s="7">
        <f>'Input individueel'!W69</f>
        <v>2.2999999999999998</v>
      </c>
      <c r="U72" s="7">
        <f>'Input individueel'!X69</f>
        <v>8.15</v>
      </c>
      <c r="V72" s="7">
        <f>'Input individueel'!Y69</f>
        <v>0</v>
      </c>
      <c r="W72" s="7">
        <f>'Input individueel'!AA69</f>
        <v>10.45</v>
      </c>
      <c r="X72">
        <f>'Input individueel'!AB69</f>
        <v>4</v>
      </c>
      <c r="Y72" s="7">
        <f>'Input individueel'!AC69</f>
        <v>2.8</v>
      </c>
      <c r="Z72" s="7">
        <f>'Input individueel'!AD69</f>
        <v>7</v>
      </c>
      <c r="AA72" s="7">
        <f>'Input individueel'!AE69</f>
        <v>0</v>
      </c>
      <c r="AB72" s="7">
        <f>'Input individueel'!AG69</f>
        <v>9.8000000000000007</v>
      </c>
      <c r="AC72">
        <f>'Input individueel'!AH69</f>
        <v>11</v>
      </c>
      <c r="AD72" s="7">
        <f>'Input individueel'!AI69</f>
        <v>2.8</v>
      </c>
      <c r="AE72" s="7">
        <f>'Input individueel'!AJ69</f>
        <v>7.65</v>
      </c>
      <c r="AF72" s="7">
        <f>'Input individueel'!AK69</f>
        <v>0</v>
      </c>
      <c r="AG72" s="7">
        <f>'Input individueel'!AM69</f>
        <v>10.45</v>
      </c>
      <c r="AH72">
        <f>'Input individueel'!AN69</f>
        <v>4</v>
      </c>
    </row>
    <row r="73" spans="1:34" x14ac:dyDescent="0.3">
      <c r="A73" s="1">
        <f>'Input individueel'!I70</f>
        <v>6</v>
      </c>
      <c r="B73" s="1">
        <f t="shared" si="3"/>
        <v>9</v>
      </c>
      <c r="C73" s="1">
        <f t="shared" si="4"/>
        <v>2</v>
      </c>
      <c r="D73" s="1">
        <f t="shared" si="5"/>
        <v>14</v>
      </c>
      <c r="E73" s="1">
        <f>IF(A73=99,99,'Input individueel'!AH70)</f>
        <v>14</v>
      </c>
      <c r="F73">
        <f>'Input individueel'!C70</f>
        <v>218</v>
      </c>
      <c r="G73" t="str">
        <f>_xlfn.IFNA(VLOOKUP(F73,'Alle namen en totalen'!B:F,5,FALSE)," ")</f>
        <v>W2-B2</v>
      </c>
      <c r="H73" t="str">
        <f>_xlfn.IFNA(VLOOKUP(F73,'Alle namen en totalen'!B:F,2,FALSE)," ")</f>
        <v>Jonna Neeft</v>
      </c>
      <c r="I73" t="str">
        <f>_xlfn.IFNA(VLOOKUP(F73,'Alle namen en totalen'!B:F,4,FALSE)," ")</f>
        <v>Junior F</v>
      </c>
      <c r="K73" t="str">
        <f>_xlfn.IFNA(VLOOKUP(F73,'Alle namen en totalen'!B:F,3,FALSE)," ")</f>
        <v>LH</v>
      </c>
      <c r="L73" s="7">
        <f>'Input individueel'!J70</f>
        <v>40.950000000000003</v>
      </c>
      <c r="M73">
        <f>'Input individueel'!I70</f>
        <v>6</v>
      </c>
      <c r="N73" s="7">
        <f>IF('Input individueel'!P70=0,'Input individueel'!K70,('Input individueel'!K70+'Input individueel'!P70)/2)</f>
        <v>2.4</v>
      </c>
      <c r="O73" s="7">
        <f>IF('Input individueel'!P70=0,'Input individueel'!L70,('Input individueel'!L70+'Input individueel'!Q70)/2)</f>
        <v>8.0500000000000007</v>
      </c>
      <c r="P73" s="7">
        <f>IF('Input individueel'!P70=0,'Input individueel'!M70,('Input individueel'!M70+'Input individueel'!R70)/2)</f>
        <v>0</v>
      </c>
      <c r="Q73" s="7">
        <f>IF('Input individueel'!P70=0,'Input individueel'!N70,('Input individueel'!N70+'Input individueel'!S70)/2)</f>
        <v>0</v>
      </c>
      <c r="R73" s="7">
        <f>'Input individueel'!U70</f>
        <v>10.45</v>
      </c>
      <c r="S73">
        <f>'Input individueel'!V70</f>
        <v>9</v>
      </c>
      <c r="T73" s="7">
        <f>'Input individueel'!W70</f>
        <v>2.2999999999999998</v>
      </c>
      <c r="U73" s="7">
        <f>'Input individueel'!X70</f>
        <v>8.4</v>
      </c>
      <c r="V73" s="7">
        <f>'Input individueel'!Y70</f>
        <v>0</v>
      </c>
      <c r="W73" s="7">
        <f>'Input individueel'!AA70</f>
        <v>10.7</v>
      </c>
      <c r="X73">
        <f>'Input individueel'!AB70</f>
        <v>2</v>
      </c>
      <c r="Y73" s="7">
        <f>'Input individueel'!AC70</f>
        <v>1.8</v>
      </c>
      <c r="Z73" s="7">
        <f>'Input individueel'!AD70</f>
        <v>7.65</v>
      </c>
      <c r="AA73" s="7">
        <f>'Input individueel'!AE70</f>
        <v>0</v>
      </c>
      <c r="AB73" s="7">
        <f>'Input individueel'!AG70</f>
        <v>9.4499999999999993</v>
      </c>
      <c r="AC73">
        <f>'Input individueel'!AH70</f>
        <v>14</v>
      </c>
      <c r="AD73" s="7">
        <f>'Input individueel'!AI70</f>
        <v>2.8</v>
      </c>
      <c r="AE73" s="7">
        <f>'Input individueel'!AJ70</f>
        <v>7.55</v>
      </c>
      <c r="AF73" s="7">
        <f>'Input individueel'!AK70</f>
        <v>0</v>
      </c>
      <c r="AG73" s="7">
        <f>'Input individueel'!AM70</f>
        <v>10.35</v>
      </c>
      <c r="AH73">
        <f>'Input individueel'!AN70</f>
        <v>5</v>
      </c>
    </row>
    <row r="74" spans="1:34" x14ac:dyDescent="0.3">
      <c r="A74" s="1">
        <f>'Input individueel'!I71</f>
        <v>7</v>
      </c>
      <c r="B74" s="1">
        <f t="shared" si="3"/>
        <v>6</v>
      </c>
      <c r="C74" s="1">
        <f t="shared" si="4"/>
        <v>14</v>
      </c>
      <c r="D74" s="1">
        <f t="shared" si="5"/>
        <v>1</v>
      </c>
      <c r="E74" s="1">
        <f>IF(A74=99,99,'Input individueel'!AH71)</f>
        <v>1</v>
      </c>
      <c r="F74">
        <f>'Input individueel'!C71</f>
        <v>303</v>
      </c>
      <c r="G74" t="str">
        <f>_xlfn.IFNA(VLOOKUP(F74,'Alle namen en totalen'!B:F,5,FALSE)," ")</f>
        <v>W2-B2</v>
      </c>
      <c r="H74" t="str">
        <f>_xlfn.IFNA(VLOOKUP(F74,'Alle namen en totalen'!B:F,2,FALSE)," ")</f>
        <v>Lizz van Hooff</v>
      </c>
      <c r="I74" t="str">
        <f>_xlfn.IFNA(VLOOKUP(F74,'Alle namen en totalen'!B:F,4,FALSE)," ")</f>
        <v>Jeugd F</v>
      </c>
      <c r="K74" t="str">
        <f>_xlfn.IFNA(VLOOKUP(F74,'Alle namen en totalen'!B:F,3,FALSE)," ")</f>
        <v>Gymvereniging Swift</v>
      </c>
      <c r="L74" s="7">
        <f>'Input individueel'!J71</f>
        <v>40.75</v>
      </c>
      <c r="M74">
        <f>'Input individueel'!I71</f>
        <v>7</v>
      </c>
      <c r="N74" s="7">
        <f>IF('Input individueel'!P71=0,'Input individueel'!K71,('Input individueel'!K71+'Input individueel'!P71)/2)</f>
        <v>2.4</v>
      </c>
      <c r="O74" s="7">
        <f>IF('Input individueel'!P71=0,'Input individueel'!L71,('Input individueel'!L71+'Input individueel'!Q71)/2)</f>
        <v>8.3000000000000007</v>
      </c>
      <c r="P74" s="7">
        <f>IF('Input individueel'!P71=0,'Input individueel'!M71,('Input individueel'!M71+'Input individueel'!R71)/2)</f>
        <v>0</v>
      </c>
      <c r="Q74" s="7">
        <f>IF('Input individueel'!P71=0,'Input individueel'!N71,('Input individueel'!N71+'Input individueel'!S71)/2)</f>
        <v>0</v>
      </c>
      <c r="R74" s="7">
        <f>'Input individueel'!U71</f>
        <v>10.7</v>
      </c>
      <c r="S74">
        <f>'Input individueel'!V71</f>
        <v>6</v>
      </c>
      <c r="T74" s="7">
        <f>'Input individueel'!W71</f>
        <v>1.7</v>
      </c>
      <c r="U74" s="7">
        <f>'Input individueel'!X71</f>
        <v>6.45</v>
      </c>
      <c r="V74" s="7">
        <f>'Input individueel'!Y71</f>
        <v>0</v>
      </c>
      <c r="W74" s="7">
        <f>'Input individueel'!AA71</f>
        <v>8.15</v>
      </c>
      <c r="X74">
        <f>'Input individueel'!AB71</f>
        <v>14</v>
      </c>
      <c r="Y74" s="7">
        <f>'Input individueel'!AC71</f>
        <v>2.8</v>
      </c>
      <c r="Z74" s="7">
        <f>'Input individueel'!AD71</f>
        <v>8.5</v>
      </c>
      <c r="AA74" s="7">
        <f>'Input individueel'!AE71</f>
        <v>0</v>
      </c>
      <c r="AB74" s="7">
        <f>'Input individueel'!AG71</f>
        <v>11.3</v>
      </c>
      <c r="AC74">
        <f>'Input individueel'!AH71</f>
        <v>1</v>
      </c>
      <c r="AD74" s="7">
        <f>'Input individueel'!AI71</f>
        <v>3</v>
      </c>
      <c r="AE74" s="7">
        <f>'Input individueel'!AJ71</f>
        <v>7.6</v>
      </c>
      <c r="AF74" s="7">
        <f>'Input individueel'!AK71</f>
        <v>0</v>
      </c>
      <c r="AG74" s="7">
        <f>'Input individueel'!AM71</f>
        <v>10.6</v>
      </c>
      <c r="AH74">
        <f>'Input individueel'!AN71</f>
        <v>3</v>
      </c>
    </row>
    <row r="75" spans="1:34" x14ac:dyDescent="0.3">
      <c r="A75" s="1">
        <f>'Input individueel'!I72</f>
        <v>8</v>
      </c>
      <c r="B75" s="1">
        <f t="shared" si="3"/>
        <v>1</v>
      </c>
      <c r="C75" s="1">
        <f t="shared" si="4"/>
        <v>12</v>
      </c>
      <c r="D75" s="1">
        <f t="shared" si="5"/>
        <v>7</v>
      </c>
      <c r="E75" s="1">
        <f>IF(A75=99,99,'Input individueel'!AH72)</f>
        <v>7</v>
      </c>
      <c r="F75">
        <f>'Input individueel'!C72</f>
        <v>232</v>
      </c>
      <c r="G75" t="str">
        <f>_xlfn.IFNA(VLOOKUP(F75,'Alle namen en totalen'!B:F,5,FALSE)," ")</f>
        <v>W2-B2</v>
      </c>
      <c r="H75" t="str">
        <f>_xlfn.IFNA(VLOOKUP(F75,'Alle namen en totalen'!B:F,2,FALSE)," ")</f>
        <v>Nour Biari</v>
      </c>
      <c r="I75" t="str">
        <f>_xlfn.IFNA(VLOOKUP(F75,'Alle namen en totalen'!B:F,4,FALSE)," ")</f>
        <v>Junior F</v>
      </c>
      <c r="K75" t="str">
        <f>_xlfn.IFNA(VLOOKUP(F75,'Alle namen en totalen'!B:F,3,FALSE)," ")</f>
        <v>Turncentrum Waterland</v>
      </c>
      <c r="L75" s="7">
        <f>'Input individueel'!J72</f>
        <v>40.700000000000003</v>
      </c>
      <c r="M75">
        <f>'Input individueel'!I72</f>
        <v>8</v>
      </c>
      <c r="N75" s="7">
        <f>IF('Input individueel'!P72=0,'Input individueel'!K72,('Input individueel'!K72+'Input individueel'!P72)/2)</f>
        <v>2.4</v>
      </c>
      <c r="O75" s="7">
        <f>IF('Input individueel'!P72=0,'Input individueel'!L72,('Input individueel'!L72+'Input individueel'!Q72)/2)</f>
        <v>8.75</v>
      </c>
      <c r="P75" s="7">
        <f>IF('Input individueel'!P72=0,'Input individueel'!M72,('Input individueel'!M72+'Input individueel'!R72)/2)</f>
        <v>0</v>
      </c>
      <c r="Q75" s="7">
        <f>IF('Input individueel'!P72=0,'Input individueel'!N72,('Input individueel'!N72+'Input individueel'!S72)/2)</f>
        <v>0</v>
      </c>
      <c r="R75" s="7">
        <f>'Input individueel'!U72</f>
        <v>11.15</v>
      </c>
      <c r="S75">
        <f>'Input individueel'!V72</f>
        <v>1</v>
      </c>
      <c r="T75" s="7">
        <f>'Input individueel'!W72</f>
        <v>2.2999999999999998</v>
      </c>
      <c r="U75" s="7">
        <f>'Input individueel'!X72</f>
        <v>6.55</v>
      </c>
      <c r="V75" s="7">
        <f>'Input individueel'!Y72</f>
        <v>0</v>
      </c>
      <c r="W75" s="7">
        <f>'Input individueel'!AA72</f>
        <v>8.85</v>
      </c>
      <c r="X75">
        <f>'Input individueel'!AB72</f>
        <v>12</v>
      </c>
      <c r="Y75" s="7">
        <f>'Input individueel'!AC72</f>
        <v>2.9</v>
      </c>
      <c r="Z75" s="7">
        <f>'Input individueel'!AD72</f>
        <v>7.5</v>
      </c>
      <c r="AA75" s="7">
        <f>'Input individueel'!AE72</f>
        <v>0</v>
      </c>
      <c r="AB75" s="7">
        <f>'Input individueel'!AG72</f>
        <v>10.4</v>
      </c>
      <c r="AC75">
        <f>'Input individueel'!AH72</f>
        <v>7</v>
      </c>
      <c r="AD75" s="7">
        <f>'Input individueel'!AI72</f>
        <v>3.1</v>
      </c>
      <c r="AE75" s="7">
        <f>'Input individueel'!AJ72</f>
        <v>7.2</v>
      </c>
      <c r="AF75" s="7">
        <f>'Input individueel'!AK72</f>
        <v>0</v>
      </c>
      <c r="AG75" s="7">
        <f>'Input individueel'!AM72</f>
        <v>10.3</v>
      </c>
      <c r="AH75">
        <f>'Input individueel'!AN72</f>
        <v>7</v>
      </c>
    </row>
    <row r="76" spans="1:34" x14ac:dyDescent="0.3">
      <c r="A76" s="1">
        <f>'Input individueel'!I73</f>
        <v>9</v>
      </c>
      <c r="B76" s="1">
        <f t="shared" si="3"/>
        <v>12</v>
      </c>
      <c r="C76" s="1">
        <f t="shared" si="4"/>
        <v>10</v>
      </c>
      <c r="D76" s="1">
        <f t="shared" si="5"/>
        <v>6</v>
      </c>
      <c r="E76" s="1">
        <f>IF(A76=99,99,'Input individueel'!AH73)</f>
        <v>6</v>
      </c>
      <c r="F76">
        <f>'Input individueel'!C73</f>
        <v>227</v>
      </c>
      <c r="G76" t="str">
        <f>_xlfn.IFNA(VLOOKUP(F76,'Alle namen en totalen'!B:F,5,FALSE)," ")</f>
        <v>W2-B2</v>
      </c>
      <c r="H76" t="str">
        <f>_xlfn.IFNA(VLOOKUP(F76,'Alle namen en totalen'!B:F,2,FALSE)," ")</f>
        <v>Jill Oud</v>
      </c>
      <c r="I76" t="str">
        <f>_xlfn.IFNA(VLOOKUP(F76,'Alle namen en totalen'!B:F,4,FALSE)," ")</f>
        <v>Junior F</v>
      </c>
      <c r="K76" t="str">
        <f>_xlfn.IFNA(VLOOKUP(F76,'Alle namen en totalen'!B:F,3,FALSE)," ")</f>
        <v>Turncentrum Waterland</v>
      </c>
      <c r="L76" s="7">
        <f>'Input individueel'!J73</f>
        <v>40.200000000000003</v>
      </c>
      <c r="M76">
        <f>'Input individueel'!I73</f>
        <v>9</v>
      </c>
      <c r="N76" s="7">
        <f>IF('Input individueel'!P73=0,'Input individueel'!K73,('Input individueel'!K73+'Input individueel'!P73)/2)</f>
        <v>1.6</v>
      </c>
      <c r="O76" s="7">
        <f>IF('Input individueel'!P73=0,'Input individueel'!L73,('Input individueel'!L73+'Input individueel'!Q73)/2)</f>
        <v>8.3000000000000007</v>
      </c>
      <c r="P76" s="7">
        <f>IF('Input individueel'!P73=0,'Input individueel'!M73,('Input individueel'!M73+'Input individueel'!R73)/2)</f>
        <v>0</v>
      </c>
      <c r="Q76" s="7">
        <f>IF('Input individueel'!P73=0,'Input individueel'!N73,('Input individueel'!N73+'Input individueel'!S73)/2)</f>
        <v>0</v>
      </c>
      <c r="R76" s="7">
        <f>'Input individueel'!U73</f>
        <v>9.9</v>
      </c>
      <c r="S76">
        <f>'Input individueel'!V73</f>
        <v>12</v>
      </c>
      <c r="T76" s="7">
        <f>'Input individueel'!W73</f>
        <v>2.2999999999999998</v>
      </c>
      <c r="U76" s="7">
        <f>'Input individueel'!X73</f>
        <v>7.35</v>
      </c>
      <c r="V76" s="7">
        <f>'Input individueel'!Y73</f>
        <v>0</v>
      </c>
      <c r="W76" s="7">
        <f>'Input individueel'!AA73</f>
        <v>9.65</v>
      </c>
      <c r="X76">
        <f>'Input individueel'!AB73</f>
        <v>10</v>
      </c>
      <c r="Y76" s="7">
        <f>'Input individueel'!AC73</f>
        <v>2.9</v>
      </c>
      <c r="Z76" s="7">
        <f>'Input individueel'!AD73</f>
        <v>7.55</v>
      </c>
      <c r="AA76" s="7">
        <f>'Input individueel'!AE73</f>
        <v>0</v>
      </c>
      <c r="AB76" s="7">
        <f>'Input individueel'!AG73</f>
        <v>10.45</v>
      </c>
      <c r="AC76">
        <f>'Input individueel'!AH73</f>
        <v>6</v>
      </c>
      <c r="AD76" s="7">
        <f>'Input individueel'!AI73</f>
        <v>3</v>
      </c>
      <c r="AE76" s="7">
        <f>'Input individueel'!AJ73</f>
        <v>7.2</v>
      </c>
      <c r="AF76" s="7">
        <f>'Input individueel'!AK73</f>
        <v>0</v>
      </c>
      <c r="AG76" s="7">
        <f>'Input individueel'!AM73</f>
        <v>10.199999999999999</v>
      </c>
      <c r="AH76">
        <f>'Input individueel'!AN73</f>
        <v>8</v>
      </c>
    </row>
    <row r="77" spans="1:34" x14ac:dyDescent="0.3">
      <c r="A77" s="1">
        <f>'Input individueel'!I74</f>
        <v>10</v>
      </c>
      <c r="B77" s="1">
        <f t="shared" si="3"/>
        <v>13</v>
      </c>
      <c r="C77" s="1">
        <f t="shared" si="4"/>
        <v>6</v>
      </c>
      <c r="D77" s="1">
        <f t="shared" si="5"/>
        <v>13</v>
      </c>
      <c r="E77" s="1">
        <f>IF(A77=99,99,'Input individueel'!AH74)</f>
        <v>13</v>
      </c>
      <c r="F77">
        <f>'Input individueel'!C74</f>
        <v>235</v>
      </c>
      <c r="G77" t="str">
        <f>_xlfn.IFNA(VLOOKUP(F77,'Alle namen en totalen'!B:F,5,FALSE)," ")</f>
        <v>W2-B2</v>
      </c>
      <c r="H77" t="str">
        <f>_xlfn.IFNA(VLOOKUP(F77,'Alle namen en totalen'!B:F,2,FALSE)," ")</f>
        <v>Jenthe Balder</v>
      </c>
      <c r="I77" t="str">
        <f>_xlfn.IFNA(VLOOKUP(F77,'Alle namen en totalen'!B:F,4,FALSE)," ")</f>
        <v>Junior F</v>
      </c>
      <c r="K77" t="str">
        <f>_xlfn.IFNA(VLOOKUP(F77,'Alle namen en totalen'!B:F,3,FALSE)," ")</f>
        <v>Turncentrum Waterland</v>
      </c>
      <c r="L77" s="7">
        <f>'Input individueel'!J74</f>
        <v>39.549999999999997</v>
      </c>
      <c r="M77">
        <f>'Input individueel'!I74</f>
        <v>10</v>
      </c>
      <c r="N77" s="7">
        <f>IF('Input individueel'!P74=0,'Input individueel'!K74,('Input individueel'!K74+'Input individueel'!P74)/2)</f>
        <v>1.6</v>
      </c>
      <c r="O77" s="7">
        <f>IF('Input individueel'!P74=0,'Input individueel'!L74,('Input individueel'!L74+'Input individueel'!Q74)/2)</f>
        <v>8.25</v>
      </c>
      <c r="P77" s="7">
        <f>IF('Input individueel'!P74=0,'Input individueel'!M74,('Input individueel'!M74+'Input individueel'!R74)/2)</f>
        <v>0</v>
      </c>
      <c r="Q77" s="7">
        <f>IF('Input individueel'!P74=0,'Input individueel'!N74,('Input individueel'!N74+'Input individueel'!S74)/2)</f>
        <v>0</v>
      </c>
      <c r="R77" s="7">
        <f>'Input individueel'!U74</f>
        <v>9.85</v>
      </c>
      <c r="S77">
        <f>'Input individueel'!V74</f>
        <v>13</v>
      </c>
      <c r="T77" s="7">
        <f>'Input individueel'!W74</f>
        <v>2.8</v>
      </c>
      <c r="U77" s="7">
        <f>'Input individueel'!X74</f>
        <v>7.35</v>
      </c>
      <c r="V77" s="7">
        <f>'Input individueel'!Y74</f>
        <v>0</v>
      </c>
      <c r="W77" s="7">
        <f>'Input individueel'!AA74</f>
        <v>10.15</v>
      </c>
      <c r="X77">
        <f>'Input individueel'!AB74</f>
        <v>6</v>
      </c>
      <c r="Y77" s="7">
        <f>'Input individueel'!AC74</f>
        <v>2.4</v>
      </c>
      <c r="Z77" s="7">
        <f>'Input individueel'!AD74</f>
        <v>7.2</v>
      </c>
      <c r="AA77" s="7">
        <f>'Input individueel'!AE74</f>
        <v>0</v>
      </c>
      <c r="AB77" s="7">
        <f>'Input individueel'!AG74</f>
        <v>9.6</v>
      </c>
      <c r="AC77">
        <f>'Input individueel'!AH74</f>
        <v>13</v>
      </c>
      <c r="AD77" s="7">
        <f>'Input individueel'!AI74</f>
        <v>2.6</v>
      </c>
      <c r="AE77" s="7">
        <f>'Input individueel'!AJ74</f>
        <v>7.35</v>
      </c>
      <c r="AF77" s="7">
        <f>'Input individueel'!AK74</f>
        <v>0</v>
      </c>
      <c r="AG77" s="7">
        <f>'Input individueel'!AM74</f>
        <v>9.9499999999999993</v>
      </c>
      <c r="AH77">
        <f>'Input individueel'!AN74</f>
        <v>10</v>
      </c>
    </row>
    <row r="78" spans="1:34" x14ac:dyDescent="0.3">
      <c r="A78" s="1">
        <f>'Input individueel'!I75</f>
        <v>11</v>
      </c>
      <c r="B78" s="1">
        <f t="shared" si="3"/>
        <v>8</v>
      </c>
      <c r="C78" s="1">
        <f t="shared" si="4"/>
        <v>15</v>
      </c>
      <c r="D78" s="1">
        <f t="shared" si="5"/>
        <v>2</v>
      </c>
      <c r="E78" s="1">
        <f>IF(A78=99,99,'Input individueel'!AH75)</f>
        <v>2</v>
      </c>
      <c r="F78">
        <f>'Input individueel'!C75</f>
        <v>228</v>
      </c>
      <c r="G78" t="str">
        <f>_xlfn.IFNA(VLOOKUP(F78,'Alle namen en totalen'!B:F,5,FALSE)," ")</f>
        <v>W2-B2</v>
      </c>
      <c r="H78" t="str">
        <f>_xlfn.IFNA(VLOOKUP(F78,'Alle namen en totalen'!B:F,2,FALSE)," ")</f>
        <v>Liz Rosen</v>
      </c>
      <c r="I78" t="str">
        <f>_xlfn.IFNA(VLOOKUP(F78,'Alle namen en totalen'!B:F,4,FALSE)," ")</f>
        <v>Junior F</v>
      </c>
      <c r="K78" t="str">
        <f>_xlfn.IFNA(VLOOKUP(F78,'Alle namen en totalen'!B:F,3,FALSE)," ")</f>
        <v>Turncentrum Waterland</v>
      </c>
      <c r="L78" s="7">
        <f>'Input individueel'!J75</f>
        <v>38.6</v>
      </c>
      <c r="M78">
        <f>'Input individueel'!I75</f>
        <v>11</v>
      </c>
      <c r="N78" s="7">
        <f>IF('Input individueel'!P75=0,'Input individueel'!K75,('Input individueel'!K75+'Input individueel'!P75)/2)</f>
        <v>2.4</v>
      </c>
      <c r="O78" s="7">
        <f>IF('Input individueel'!P75=0,'Input individueel'!L75,('Input individueel'!L75+'Input individueel'!Q75)/2)</f>
        <v>8.15</v>
      </c>
      <c r="P78" s="7">
        <f>IF('Input individueel'!P75=0,'Input individueel'!M75,('Input individueel'!M75+'Input individueel'!R75)/2)</f>
        <v>0</v>
      </c>
      <c r="Q78" s="7">
        <f>IF('Input individueel'!P75=0,'Input individueel'!N75,('Input individueel'!N75+'Input individueel'!S75)/2)</f>
        <v>0</v>
      </c>
      <c r="R78" s="7">
        <f>'Input individueel'!U75</f>
        <v>10.55</v>
      </c>
      <c r="S78">
        <f>'Input individueel'!V75</f>
        <v>8</v>
      </c>
      <c r="T78" s="7">
        <f>'Input individueel'!W75</f>
        <v>1.7</v>
      </c>
      <c r="U78" s="7">
        <f>'Input individueel'!X75</f>
        <v>5.65</v>
      </c>
      <c r="V78" s="7">
        <f>'Input individueel'!Y75</f>
        <v>0</v>
      </c>
      <c r="W78" s="7">
        <f>'Input individueel'!AA75</f>
        <v>7.35</v>
      </c>
      <c r="X78">
        <f>'Input individueel'!AB75</f>
        <v>15</v>
      </c>
      <c r="Y78" s="7">
        <f>'Input individueel'!AC75</f>
        <v>2.9</v>
      </c>
      <c r="Z78" s="7">
        <f>'Input individueel'!AD75</f>
        <v>8.35</v>
      </c>
      <c r="AA78" s="7">
        <f>'Input individueel'!AE75</f>
        <v>0</v>
      </c>
      <c r="AB78" s="7">
        <f>'Input individueel'!AG75</f>
        <v>11.25</v>
      </c>
      <c r="AC78">
        <f>'Input individueel'!AH75</f>
        <v>2</v>
      </c>
      <c r="AD78" s="7">
        <f>'Input individueel'!AI75</f>
        <v>1.8</v>
      </c>
      <c r="AE78" s="7">
        <f>'Input individueel'!AJ75</f>
        <v>7.65</v>
      </c>
      <c r="AF78" s="7">
        <f>'Input individueel'!AK75</f>
        <v>0</v>
      </c>
      <c r="AG78" s="7">
        <f>'Input individueel'!AM75</f>
        <v>9.4499999999999993</v>
      </c>
      <c r="AH78">
        <f>'Input individueel'!AN75</f>
        <v>11</v>
      </c>
    </row>
    <row r="79" spans="1:34" x14ac:dyDescent="0.3">
      <c r="A79" s="1">
        <f>'Input individueel'!I76</f>
        <v>12</v>
      </c>
      <c r="B79" s="1">
        <f t="shared" si="3"/>
        <v>9</v>
      </c>
      <c r="C79" s="1">
        <f t="shared" si="4"/>
        <v>9</v>
      </c>
      <c r="D79" s="1">
        <f t="shared" si="5"/>
        <v>10</v>
      </c>
      <c r="E79" s="1">
        <f>IF(A79=99,99,'Input individueel'!AH76)</f>
        <v>10</v>
      </c>
      <c r="F79">
        <f>'Input individueel'!C76</f>
        <v>231</v>
      </c>
      <c r="G79" t="str">
        <f>_xlfn.IFNA(VLOOKUP(F79,'Alle namen en totalen'!B:F,5,FALSE)," ")</f>
        <v>W2-B2</v>
      </c>
      <c r="H79" t="str">
        <f>_xlfn.IFNA(VLOOKUP(F79,'Alle namen en totalen'!B:F,2,FALSE)," ")</f>
        <v>Chelsey Oehlers</v>
      </c>
      <c r="I79" t="str">
        <f>_xlfn.IFNA(VLOOKUP(F79,'Alle namen en totalen'!B:F,4,FALSE)," ")</f>
        <v>Junior F</v>
      </c>
      <c r="K79" t="str">
        <f>_xlfn.IFNA(VLOOKUP(F79,'Alle namen en totalen'!B:F,3,FALSE)," ")</f>
        <v>Turncentrum Waterland</v>
      </c>
      <c r="L79" s="7">
        <f>'Input individueel'!J76</f>
        <v>38.15</v>
      </c>
      <c r="M79">
        <f>'Input individueel'!I76</f>
        <v>12</v>
      </c>
      <c r="N79" s="7">
        <f>IF('Input individueel'!P76=0,'Input individueel'!K76,('Input individueel'!K76+'Input individueel'!P76)/2)</f>
        <v>2.4</v>
      </c>
      <c r="O79" s="7">
        <f>IF('Input individueel'!P76=0,'Input individueel'!L76,('Input individueel'!L76+'Input individueel'!Q76)/2)</f>
        <v>8.0500000000000007</v>
      </c>
      <c r="P79" s="7">
        <f>IF('Input individueel'!P76=0,'Input individueel'!M76,('Input individueel'!M76+'Input individueel'!R76)/2)</f>
        <v>0</v>
      </c>
      <c r="Q79" s="7">
        <f>IF('Input individueel'!P76=0,'Input individueel'!N76,('Input individueel'!N76+'Input individueel'!S76)/2)</f>
        <v>0</v>
      </c>
      <c r="R79" s="7">
        <f>'Input individueel'!U76</f>
        <v>10.45</v>
      </c>
      <c r="S79">
        <f>'Input individueel'!V76</f>
        <v>9</v>
      </c>
      <c r="T79" s="7">
        <f>'Input individueel'!W76</f>
        <v>2.2999999999999998</v>
      </c>
      <c r="U79" s="7">
        <f>'Input individueel'!X76</f>
        <v>7.7</v>
      </c>
      <c r="V79" s="7">
        <f>'Input individueel'!Y76</f>
        <v>0</v>
      </c>
      <c r="W79" s="7">
        <f>'Input individueel'!AA76</f>
        <v>10</v>
      </c>
      <c r="X79">
        <f>'Input individueel'!AB76</f>
        <v>9</v>
      </c>
      <c r="Y79" s="7">
        <f>'Input individueel'!AC76</f>
        <v>2.9</v>
      </c>
      <c r="Z79" s="7">
        <f>'Input individueel'!AD76</f>
        <v>6.95</v>
      </c>
      <c r="AA79" s="7">
        <f>'Input individueel'!AE76</f>
        <v>0</v>
      </c>
      <c r="AB79" s="7">
        <f>'Input individueel'!AG76</f>
        <v>9.85</v>
      </c>
      <c r="AC79">
        <f>'Input individueel'!AH76</f>
        <v>10</v>
      </c>
      <c r="AD79" s="7">
        <f>'Input individueel'!AI76</f>
        <v>1.3</v>
      </c>
      <c r="AE79" s="7">
        <f>'Input individueel'!AJ76</f>
        <v>6.55</v>
      </c>
      <c r="AF79" s="7">
        <f>'Input individueel'!AK76</f>
        <v>0</v>
      </c>
      <c r="AG79" s="7">
        <f>'Input individueel'!AM76</f>
        <v>7.85</v>
      </c>
      <c r="AH79">
        <f>'Input individueel'!AN76</f>
        <v>15</v>
      </c>
    </row>
    <row r="80" spans="1:34" x14ac:dyDescent="0.3">
      <c r="A80" s="1">
        <f>'Input individueel'!I77</f>
        <v>13</v>
      </c>
      <c r="B80" s="1">
        <f t="shared" si="3"/>
        <v>15</v>
      </c>
      <c r="C80" s="1">
        <f t="shared" si="4"/>
        <v>8</v>
      </c>
      <c r="D80" s="1">
        <f t="shared" si="5"/>
        <v>12</v>
      </c>
      <c r="E80" s="1">
        <f>IF(A80=99,99,'Input individueel'!AH77)</f>
        <v>12</v>
      </c>
      <c r="F80">
        <f>'Input individueel'!C77</f>
        <v>236</v>
      </c>
      <c r="G80" t="str">
        <f>_xlfn.IFNA(VLOOKUP(F80,'Alle namen en totalen'!B:F,5,FALSE)," ")</f>
        <v>W2-B2</v>
      </c>
      <c r="H80" t="str">
        <f>_xlfn.IFNA(VLOOKUP(F80,'Alle namen en totalen'!B:F,2,FALSE)," ")</f>
        <v>Jona Hille</v>
      </c>
      <c r="I80" t="str">
        <f>_xlfn.IFNA(VLOOKUP(F80,'Alle namen en totalen'!B:F,4,FALSE)," ")</f>
        <v>Junior F</v>
      </c>
      <c r="K80" t="str">
        <f>_xlfn.IFNA(VLOOKUP(F80,'Alle namen en totalen'!B:F,3,FALSE)," ")</f>
        <v>Turncentrum Waterland</v>
      </c>
      <c r="L80" s="7">
        <f>'Input individueel'!J77</f>
        <v>37.65</v>
      </c>
      <c r="M80">
        <f>'Input individueel'!I77</f>
        <v>13</v>
      </c>
      <c r="N80" s="7">
        <f>IF('Input individueel'!P77=0,'Input individueel'!K77,('Input individueel'!K77+'Input individueel'!P77)/2)</f>
        <v>1.6</v>
      </c>
      <c r="O80" s="7">
        <f>IF('Input individueel'!P77=0,'Input individueel'!L77,('Input individueel'!L77+'Input individueel'!Q77)/2)</f>
        <v>7.7</v>
      </c>
      <c r="P80" s="7">
        <f>IF('Input individueel'!P77=0,'Input individueel'!M77,('Input individueel'!M77+'Input individueel'!R77)/2)</f>
        <v>0</v>
      </c>
      <c r="Q80" s="7">
        <f>IF('Input individueel'!P77=0,'Input individueel'!N77,('Input individueel'!N77+'Input individueel'!S77)/2)</f>
        <v>0</v>
      </c>
      <c r="R80" s="7">
        <f>'Input individueel'!U77</f>
        <v>9.3000000000000007</v>
      </c>
      <c r="S80">
        <f>'Input individueel'!V77</f>
        <v>15</v>
      </c>
      <c r="T80" s="7">
        <f>'Input individueel'!W77</f>
        <v>2.2999999999999998</v>
      </c>
      <c r="U80" s="7">
        <f>'Input individueel'!X77</f>
        <v>7.75</v>
      </c>
      <c r="V80" s="7">
        <f>'Input individueel'!Y77</f>
        <v>0</v>
      </c>
      <c r="W80" s="7">
        <f>'Input individueel'!AA77</f>
        <v>10.050000000000001</v>
      </c>
      <c r="X80">
        <f>'Input individueel'!AB77</f>
        <v>8</v>
      </c>
      <c r="Y80" s="7">
        <f>'Input individueel'!AC77</f>
        <v>2.4</v>
      </c>
      <c r="Z80" s="7">
        <f>'Input individueel'!AD77</f>
        <v>7.3</v>
      </c>
      <c r="AA80" s="7">
        <f>'Input individueel'!AE77</f>
        <v>0</v>
      </c>
      <c r="AB80" s="7">
        <f>'Input individueel'!AG77</f>
        <v>9.6999999999999993</v>
      </c>
      <c r="AC80">
        <f>'Input individueel'!AH77</f>
        <v>12</v>
      </c>
      <c r="AD80" s="7">
        <f>'Input individueel'!AI77</f>
        <v>2.9</v>
      </c>
      <c r="AE80" s="7">
        <f>'Input individueel'!AJ77</f>
        <v>5.7</v>
      </c>
      <c r="AF80" s="7">
        <f>'Input individueel'!AK77</f>
        <v>0</v>
      </c>
      <c r="AG80" s="7">
        <f>'Input individueel'!AM77</f>
        <v>8.6</v>
      </c>
      <c r="AH80">
        <f>'Input individueel'!AN77</f>
        <v>14</v>
      </c>
    </row>
    <row r="81" spans="1:34" x14ac:dyDescent="0.3">
      <c r="A81" s="1">
        <f>'Input individueel'!I78</f>
        <v>14</v>
      </c>
      <c r="B81" s="1">
        <f t="shared" si="3"/>
        <v>14</v>
      </c>
      <c r="C81" s="1">
        <f t="shared" si="4"/>
        <v>13</v>
      </c>
      <c r="D81" s="1">
        <f t="shared" si="5"/>
        <v>9</v>
      </c>
      <c r="E81" s="1">
        <f>IF(A81=99,99,'Input individueel'!AH78)</f>
        <v>9</v>
      </c>
      <c r="F81">
        <f>'Input individueel'!C78</f>
        <v>225</v>
      </c>
      <c r="G81" t="str">
        <f>_xlfn.IFNA(VLOOKUP(F81,'Alle namen en totalen'!B:F,5,FALSE)," ")</f>
        <v>W2-B2</v>
      </c>
      <c r="H81" t="str">
        <f>_xlfn.IFNA(VLOOKUP(F81,'Alle namen en totalen'!B:F,2,FALSE)," ")</f>
        <v>Feline Hogervorst</v>
      </c>
      <c r="I81" t="str">
        <f>_xlfn.IFNA(VLOOKUP(F81,'Alle namen en totalen'!B:F,4,FALSE)," ")</f>
        <v>Junior F</v>
      </c>
      <c r="K81" t="str">
        <f>_xlfn.IFNA(VLOOKUP(F81,'Alle namen en totalen'!B:F,3,FALSE)," ")</f>
        <v>Gymvereniging Swift</v>
      </c>
      <c r="L81" s="7">
        <f>'Input individueel'!J78</f>
        <v>36.799999999999997</v>
      </c>
      <c r="M81">
        <f>'Input individueel'!I78</f>
        <v>14</v>
      </c>
      <c r="N81" s="7">
        <f>IF('Input individueel'!P78=0,'Input individueel'!K78,('Input individueel'!K78+'Input individueel'!P78)/2)</f>
        <v>2</v>
      </c>
      <c r="O81" s="7">
        <f>IF('Input individueel'!P78=0,'Input individueel'!L78,('Input individueel'!L78+'Input individueel'!Q78)/2)</f>
        <v>7.8</v>
      </c>
      <c r="P81" s="7">
        <f>IF('Input individueel'!P78=0,'Input individueel'!M78,('Input individueel'!M78+'Input individueel'!R78)/2)</f>
        <v>0</v>
      </c>
      <c r="Q81" s="7">
        <f>IF('Input individueel'!P78=0,'Input individueel'!N78,('Input individueel'!N78+'Input individueel'!S78)/2)</f>
        <v>0</v>
      </c>
      <c r="R81" s="7">
        <f>'Input individueel'!U78</f>
        <v>9.8000000000000007</v>
      </c>
      <c r="S81">
        <f>'Input individueel'!V78</f>
        <v>14</v>
      </c>
      <c r="T81" s="7">
        <f>'Input individueel'!W78</f>
        <v>2.7</v>
      </c>
      <c r="U81" s="7">
        <f>'Input individueel'!X78</f>
        <v>6</v>
      </c>
      <c r="V81" s="7">
        <f>'Input individueel'!Y78</f>
        <v>0.5</v>
      </c>
      <c r="W81" s="7">
        <f>'Input individueel'!AA78</f>
        <v>8.1999999999999993</v>
      </c>
      <c r="X81">
        <f>'Input individueel'!AB78</f>
        <v>13</v>
      </c>
      <c r="Y81" s="7">
        <f>'Input individueel'!AC78</f>
        <v>2.9</v>
      </c>
      <c r="Z81" s="7">
        <f>'Input individueel'!AD78</f>
        <v>7.05</v>
      </c>
      <c r="AA81" s="7">
        <f>'Input individueel'!AE78</f>
        <v>0</v>
      </c>
      <c r="AB81" s="7">
        <f>'Input individueel'!AG78</f>
        <v>9.9499999999999993</v>
      </c>
      <c r="AC81">
        <f>'Input individueel'!AH78</f>
        <v>9</v>
      </c>
      <c r="AD81" s="7">
        <f>'Input individueel'!AI78</f>
        <v>1.8</v>
      </c>
      <c r="AE81" s="7">
        <f>'Input individueel'!AJ78</f>
        <v>7.05</v>
      </c>
      <c r="AF81" s="7">
        <f>'Input individueel'!AK78</f>
        <v>0</v>
      </c>
      <c r="AG81" s="7">
        <f>'Input individueel'!AM78</f>
        <v>8.85</v>
      </c>
      <c r="AH81">
        <f>'Input individueel'!AN78</f>
        <v>12</v>
      </c>
    </row>
    <row r="82" spans="1:34" x14ac:dyDescent="0.3">
      <c r="A82" s="1">
        <f>'Input individueel'!I79</f>
        <v>15</v>
      </c>
      <c r="B82" s="1">
        <f t="shared" si="3"/>
        <v>11</v>
      </c>
      <c r="C82" s="1">
        <f t="shared" si="4"/>
        <v>11</v>
      </c>
      <c r="D82" s="1">
        <f t="shared" si="5"/>
        <v>15</v>
      </c>
      <c r="E82" s="1">
        <f>IF(A82=99,99,'Input individueel'!AH79)</f>
        <v>15</v>
      </c>
      <c r="F82">
        <f>'Input individueel'!C79</f>
        <v>230</v>
      </c>
      <c r="G82" t="str">
        <f>_xlfn.IFNA(VLOOKUP(F82,'Alle namen en totalen'!B:F,5,FALSE)," ")</f>
        <v>W2-B2</v>
      </c>
      <c r="H82" t="str">
        <f>_xlfn.IFNA(VLOOKUP(F82,'Alle namen en totalen'!B:F,2,FALSE)," ")</f>
        <v>Esli Kamstra</v>
      </c>
      <c r="I82" t="str">
        <f>_xlfn.IFNA(VLOOKUP(F82,'Alle namen en totalen'!B:F,4,FALSE)," ")</f>
        <v>Junior F</v>
      </c>
      <c r="K82" t="str">
        <f>_xlfn.IFNA(VLOOKUP(F82,'Alle namen en totalen'!B:F,3,FALSE)," ")</f>
        <v>Turncentrum Waterland</v>
      </c>
      <c r="L82" s="7">
        <f>'Input individueel'!J79</f>
        <v>35.549999999999997</v>
      </c>
      <c r="M82">
        <f>'Input individueel'!I79</f>
        <v>15</v>
      </c>
      <c r="N82" s="7">
        <f>IF('Input individueel'!P79=0,'Input individueel'!K79,('Input individueel'!K79+'Input individueel'!P79)/2)</f>
        <v>1.6</v>
      </c>
      <c r="O82" s="7">
        <f>IF('Input individueel'!P79=0,'Input individueel'!L79,('Input individueel'!L79+'Input individueel'!Q79)/2)</f>
        <v>8.8000000000000007</v>
      </c>
      <c r="P82" s="7">
        <f>IF('Input individueel'!P79=0,'Input individueel'!M79,('Input individueel'!M79+'Input individueel'!R79)/2)</f>
        <v>0</v>
      </c>
      <c r="Q82" s="7">
        <f>IF('Input individueel'!P79=0,'Input individueel'!N79,('Input individueel'!N79+'Input individueel'!S79)/2)</f>
        <v>0</v>
      </c>
      <c r="R82" s="7">
        <f>'Input individueel'!U79</f>
        <v>10.4</v>
      </c>
      <c r="S82">
        <f>'Input individueel'!V79</f>
        <v>11</v>
      </c>
      <c r="T82" s="7">
        <f>'Input individueel'!W79</f>
        <v>2.2999999999999998</v>
      </c>
      <c r="U82" s="7">
        <f>'Input individueel'!X79</f>
        <v>6.85</v>
      </c>
      <c r="V82" s="7">
        <f>'Input individueel'!Y79</f>
        <v>0</v>
      </c>
      <c r="W82" s="7">
        <f>'Input individueel'!AA79</f>
        <v>9.15</v>
      </c>
      <c r="X82">
        <f>'Input individueel'!AB79</f>
        <v>11</v>
      </c>
      <c r="Y82" s="7">
        <f>'Input individueel'!AC79</f>
        <v>1.9</v>
      </c>
      <c r="Z82" s="7">
        <f>'Input individueel'!AD79</f>
        <v>5.4</v>
      </c>
      <c r="AA82" s="7">
        <f>'Input individueel'!AE79</f>
        <v>0</v>
      </c>
      <c r="AB82" s="7">
        <f>'Input individueel'!AG79</f>
        <v>7.3</v>
      </c>
      <c r="AC82">
        <f>'Input individueel'!AH79</f>
        <v>15</v>
      </c>
      <c r="AD82" s="7">
        <f>'Input individueel'!AI79</f>
        <v>1.9</v>
      </c>
      <c r="AE82" s="7">
        <f>'Input individueel'!AJ79</f>
        <v>6.8</v>
      </c>
      <c r="AF82" s="7">
        <f>'Input individueel'!AK79</f>
        <v>0</v>
      </c>
      <c r="AG82" s="7">
        <f>'Input individueel'!AM79</f>
        <v>8.6999999999999993</v>
      </c>
      <c r="AH82">
        <f>'Input individueel'!AN79</f>
        <v>13</v>
      </c>
    </row>
    <row r="83" spans="1:34" x14ac:dyDescent="0.3">
      <c r="A83" s="1">
        <f>'Input individueel'!I80</f>
        <v>99</v>
      </c>
      <c r="B83" s="1">
        <f t="shared" si="3"/>
        <v>99</v>
      </c>
      <c r="C83" s="1">
        <f t="shared" si="4"/>
        <v>99</v>
      </c>
      <c r="D83" s="1">
        <f t="shared" si="5"/>
        <v>99</v>
      </c>
      <c r="E83" s="1">
        <f>IF(A83=99,99,'Input individueel'!AH80)</f>
        <v>99</v>
      </c>
      <c r="F83">
        <f>'Input individueel'!C80</f>
        <v>220</v>
      </c>
      <c r="G83" t="str">
        <f>_xlfn.IFNA(VLOOKUP(F83,'Alle namen en totalen'!B:F,5,FALSE)," ")</f>
        <v>afm</v>
      </c>
      <c r="H83" t="str">
        <f>_xlfn.IFNA(VLOOKUP(F83,'Alle namen en totalen'!B:F,2,FALSE)," ")</f>
        <v>Dunya Neelen</v>
      </c>
      <c r="I83" t="str">
        <f>_xlfn.IFNA(VLOOKUP(F83,'Alle namen en totalen'!B:F,4,FALSE)," ")</f>
        <v>Junior F</v>
      </c>
      <c r="K83" t="str">
        <f>_xlfn.IFNA(VLOOKUP(F83,'Alle namen en totalen'!B:F,3,FALSE)," ")</f>
        <v>LH</v>
      </c>
      <c r="L83" s="7">
        <f>'Input individueel'!J80</f>
        <v>0</v>
      </c>
      <c r="M83">
        <f>'Input individueel'!I80</f>
        <v>99</v>
      </c>
      <c r="N83" s="7">
        <f>IF('Input individueel'!P80=0,'Input individueel'!K80,('Input individueel'!K80+'Input individueel'!P80)/2)</f>
        <v>0</v>
      </c>
      <c r="O83" s="7">
        <f>IF('Input individueel'!P80=0,'Input individueel'!L80,('Input individueel'!L80+'Input individueel'!Q80)/2)</f>
        <v>0</v>
      </c>
      <c r="P83" s="7">
        <f>IF('Input individueel'!P80=0,'Input individueel'!M80,('Input individueel'!M80+'Input individueel'!R80)/2)</f>
        <v>0</v>
      </c>
      <c r="Q83" s="7">
        <f>IF('Input individueel'!P80=0,'Input individueel'!N80,('Input individueel'!N80+'Input individueel'!S80)/2)</f>
        <v>0</v>
      </c>
      <c r="R83" s="7">
        <f>'Input individueel'!U80</f>
        <v>0</v>
      </c>
      <c r="S83">
        <f>'Input individueel'!V80</f>
        <v>16</v>
      </c>
      <c r="T83" s="7">
        <f>'Input individueel'!W80</f>
        <v>0</v>
      </c>
      <c r="U83" s="7">
        <f>'Input individueel'!X80</f>
        <v>0</v>
      </c>
      <c r="V83" s="7">
        <f>'Input individueel'!Y80</f>
        <v>0</v>
      </c>
      <c r="W83" s="7">
        <f>'Input individueel'!AA80</f>
        <v>0</v>
      </c>
      <c r="X83">
        <f>'Input individueel'!AB80</f>
        <v>16</v>
      </c>
      <c r="Y83" s="7">
        <f>'Input individueel'!AC80</f>
        <v>0</v>
      </c>
      <c r="Z83" s="7">
        <f>'Input individueel'!AD80</f>
        <v>0</v>
      </c>
      <c r="AA83" s="7">
        <f>'Input individueel'!AE80</f>
        <v>0</v>
      </c>
      <c r="AB83" s="7">
        <f>'Input individueel'!AG80</f>
        <v>0</v>
      </c>
      <c r="AC83">
        <f>'Input individueel'!AH80</f>
        <v>16</v>
      </c>
      <c r="AD83" s="7">
        <f>'Input individueel'!AI80</f>
        <v>0</v>
      </c>
      <c r="AE83" s="7">
        <f>'Input individueel'!AJ80</f>
        <v>0</v>
      </c>
      <c r="AF83" s="7">
        <f>'Input individueel'!AK80</f>
        <v>0</v>
      </c>
      <c r="AG83" s="7">
        <f>'Input individueel'!AM80</f>
        <v>0</v>
      </c>
      <c r="AH83">
        <f>'Input individueel'!AN80</f>
        <v>16</v>
      </c>
    </row>
    <row r="84" spans="1:34" x14ac:dyDescent="0.3">
      <c r="A84" s="1">
        <f>'Input individueel'!I81</f>
        <v>99</v>
      </c>
      <c r="B84" s="1">
        <f t="shared" si="3"/>
        <v>99</v>
      </c>
      <c r="C84" s="1">
        <f t="shared" si="4"/>
        <v>99</v>
      </c>
      <c r="D84" s="1">
        <f t="shared" si="5"/>
        <v>99</v>
      </c>
      <c r="E84" s="1">
        <f>IF(A84=99,99,'Input individueel'!AH81)</f>
        <v>99</v>
      </c>
      <c r="F84">
        <f>'Input individueel'!C81</f>
        <v>221</v>
      </c>
      <c r="G84" t="str">
        <f>_xlfn.IFNA(VLOOKUP(F84,'Alle namen en totalen'!B:F,5,FALSE)," ")</f>
        <v>afm</v>
      </c>
      <c r="H84" t="str">
        <f>_xlfn.IFNA(VLOOKUP(F84,'Alle namen en totalen'!B:F,2,FALSE)," ")</f>
        <v>Jordan de Haan</v>
      </c>
      <c r="I84" t="str">
        <f>_xlfn.IFNA(VLOOKUP(F84,'Alle namen en totalen'!B:F,4,FALSE)," ")</f>
        <v>Junior F</v>
      </c>
      <c r="K84" t="str">
        <f>_xlfn.IFNA(VLOOKUP(F84,'Alle namen en totalen'!B:F,3,FALSE)," ")</f>
        <v>LH</v>
      </c>
      <c r="L84" s="7">
        <f>'Input individueel'!J81</f>
        <v>0</v>
      </c>
      <c r="M84">
        <f>'Input individueel'!I81</f>
        <v>99</v>
      </c>
      <c r="N84" s="7">
        <f>IF('Input individueel'!P81=0,'Input individueel'!K81,('Input individueel'!K81+'Input individueel'!P81)/2)</f>
        <v>0</v>
      </c>
      <c r="O84" s="7">
        <f>IF('Input individueel'!P81=0,'Input individueel'!L81,('Input individueel'!L81+'Input individueel'!Q81)/2)</f>
        <v>0</v>
      </c>
      <c r="P84" s="7">
        <f>IF('Input individueel'!P81=0,'Input individueel'!M81,('Input individueel'!M81+'Input individueel'!R81)/2)</f>
        <v>0</v>
      </c>
      <c r="Q84" s="7">
        <f>IF('Input individueel'!P81=0,'Input individueel'!N81,('Input individueel'!N81+'Input individueel'!S81)/2)</f>
        <v>0</v>
      </c>
      <c r="R84" s="7">
        <f>'Input individueel'!U81</f>
        <v>0</v>
      </c>
      <c r="S84">
        <f>'Input individueel'!V81</f>
        <v>16</v>
      </c>
      <c r="T84" s="7">
        <f>'Input individueel'!W81</f>
        <v>0</v>
      </c>
      <c r="U84" s="7">
        <f>'Input individueel'!X81</f>
        <v>0</v>
      </c>
      <c r="V84" s="7">
        <f>'Input individueel'!Y81</f>
        <v>0</v>
      </c>
      <c r="W84" s="7">
        <f>'Input individueel'!AA81</f>
        <v>0</v>
      </c>
      <c r="X84">
        <f>'Input individueel'!AB81</f>
        <v>16</v>
      </c>
      <c r="Y84" s="7">
        <f>'Input individueel'!AC81</f>
        <v>0</v>
      </c>
      <c r="Z84" s="7">
        <f>'Input individueel'!AD81</f>
        <v>0</v>
      </c>
      <c r="AA84" s="7">
        <f>'Input individueel'!AE81</f>
        <v>0</v>
      </c>
      <c r="AB84" s="7">
        <f>'Input individueel'!AG81</f>
        <v>0</v>
      </c>
      <c r="AC84">
        <f>'Input individueel'!AH81</f>
        <v>16</v>
      </c>
      <c r="AD84" s="7">
        <f>'Input individueel'!AI81</f>
        <v>0</v>
      </c>
      <c r="AE84" s="7">
        <f>'Input individueel'!AJ81</f>
        <v>0</v>
      </c>
      <c r="AF84" s="7">
        <f>'Input individueel'!AK81</f>
        <v>0</v>
      </c>
      <c r="AG84" s="7">
        <f>'Input individueel'!AM81</f>
        <v>0</v>
      </c>
      <c r="AH84">
        <f>'Input individueel'!AN81</f>
        <v>16</v>
      </c>
    </row>
    <row r="85" spans="1:34" x14ac:dyDescent="0.3">
      <c r="A85" s="1">
        <f>'Input individueel'!I82</f>
        <v>99</v>
      </c>
      <c r="B85" s="1">
        <f t="shared" si="3"/>
        <v>99</v>
      </c>
      <c r="C85" s="1">
        <f t="shared" si="4"/>
        <v>99</v>
      </c>
      <c r="D85" s="1">
        <f t="shared" si="5"/>
        <v>99</v>
      </c>
      <c r="E85" s="1">
        <f>IF(A85=99,99,'Input individueel'!AH82)</f>
        <v>99</v>
      </c>
      <c r="F85">
        <f>'Input individueel'!C82</f>
        <v>222</v>
      </c>
      <c r="G85" t="str">
        <f>_xlfn.IFNA(VLOOKUP(F85,'Alle namen en totalen'!B:F,5,FALSE)," ")</f>
        <v>afm</v>
      </c>
      <c r="H85" t="str">
        <f>_xlfn.IFNA(VLOOKUP(F85,'Alle namen en totalen'!B:F,2,FALSE)," ")</f>
        <v>Nikki van Ederen</v>
      </c>
      <c r="I85" t="str">
        <f>_xlfn.IFNA(VLOOKUP(F85,'Alle namen en totalen'!B:F,4,FALSE)," ")</f>
        <v>Junior F</v>
      </c>
      <c r="K85" t="str">
        <f>_xlfn.IFNA(VLOOKUP(F85,'Alle namen en totalen'!B:F,3,FALSE)," ")</f>
        <v>LH</v>
      </c>
      <c r="L85" s="7">
        <f>'Input individueel'!J82</f>
        <v>0</v>
      </c>
      <c r="M85">
        <f>'Input individueel'!I82</f>
        <v>99</v>
      </c>
      <c r="N85" s="7">
        <f>IF('Input individueel'!P82=0,'Input individueel'!K82,('Input individueel'!K82+'Input individueel'!P82)/2)</f>
        <v>0</v>
      </c>
      <c r="O85" s="7">
        <f>IF('Input individueel'!P82=0,'Input individueel'!L82,('Input individueel'!L82+'Input individueel'!Q82)/2)</f>
        <v>0</v>
      </c>
      <c r="P85" s="7">
        <f>IF('Input individueel'!P82=0,'Input individueel'!M82,('Input individueel'!M82+'Input individueel'!R82)/2)</f>
        <v>0</v>
      </c>
      <c r="Q85" s="7">
        <f>IF('Input individueel'!P82=0,'Input individueel'!N82,('Input individueel'!N82+'Input individueel'!S82)/2)</f>
        <v>0</v>
      </c>
      <c r="R85" s="7">
        <f>'Input individueel'!U82</f>
        <v>0</v>
      </c>
      <c r="S85">
        <f>'Input individueel'!V82</f>
        <v>16</v>
      </c>
      <c r="T85" s="7">
        <f>'Input individueel'!W82</f>
        <v>0</v>
      </c>
      <c r="U85" s="7">
        <f>'Input individueel'!X82</f>
        <v>0</v>
      </c>
      <c r="V85" s="7">
        <f>'Input individueel'!Y82</f>
        <v>0</v>
      </c>
      <c r="W85" s="7">
        <f>'Input individueel'!AA82</f>
        <v>0</v>
      </c>
      <c r="X85">
        <f>'Input individueel'!AB82</f>
        <v>16</v>
      </c>
      <c r="Y85" s="7">
        <f>'Input individueel'!AC82</f>
        <v>0</v>
      </c>
      <c r="Z85" s="7">
        <f>'Input individueel'!AD82</f>
        <v>0</v>
      </c>
      <c r="AA85" s="7">
        <f>'Input individueel'!AE82</f>
        <v>0</v>
      </c>
      <c r="AB85" s="7">
        <f>'Input individueel'!AG82</f>
        <v>0</v>
      </c>
      <c r="AC85">
        <f>'Input individueel'!AH82</f>
        <v>16</v>
      </c>
      <c r="AD85" s="7">
        <f>'Input individueel'!AI82</f>
        <v>0</v>
      </c>
      <c r="AE85" s="7">
        <f>'Input individueel'!AJ82</f>
        <v>0</v>
      </c>
      <c r="AF85" s="7">
        <f>'Input individueel'!AK82</f>
        <v>0</v>
      </c>
      <c r="AG85" s="7">
        <f>'Input individueel'!AM82</f>
        <v>0</v>
      </c>
      <c r="AH85">
        <f>'Input individueel'!AN82</f>
        <v>16</v>
      </c>
    </row>
    <row r="86" spans="1:34" x14ac:dyDescent="0.3">
      <c r="A86" s="1">
        <f>'Input individueel'!I83</f>
        <v>99</v>
      </c>
      <c r="B86" s="1">
        <f t="shared" si="3"/>
        <v>99</v>
      </c>
      <c r="C86" s="1">
        <f t="shared" si="4"/>
        <v>99</v>
      </c>
      <c r="D86" s="1">
        <f t="shared" si="5"/>
        <v>99</v>
      </c>
      <c r="E86" s="1">
        <f>IF(A86=99,99,'Input individueel'!AH83)</f>
        <v>99</v>
      </c>
      <c r="F86">
        <f>'Input individueel'!C83</f>
        <v>229</v>
      </c>
      <c r="G86" t="str">
        <f>_xlfn.IFNA(VLOOKUP(F86,'Alle namen en totalen'!B:F,5,FALSE)," ")</f>
        <v>W2-B2</v>
      </c>
      <c r="H86" t="str">
        <f>_xlfn.IFNA(VLOOKUP(F86,'Alle namen en totalen'!B:F,2,FALSE)," ")</f>
        <v>Julie Beentjes</v>
      </c>
      <c r="I86" t="str">
        <f>_xlfn.IFNA(VLOOKUP(F86,'Alle namen en totalen'!B:F,4,FALSE)," ")</f>
        <v>Junior F</v>
      </c>
      <c r="K86" t="str">
        <f>_xlfn.IFNA(VLOOKUP(F86,'Alle namen en totalen'!B:F,3,FALSE)," ")</f>
        <v>Turncentrum Waterland</v>
      </c>
      <c r="L86" s="7">
        <f>'Input individueel'!J83</f>
        <v>0</v>
      </c>
      <c r="M86">
        <f>'Input individueel'!I83</f>
        <v>99</v>
      </c>
      <c r="N86" s="7">
        <f>IF('Input individueel'!P83=0,'Input individueel'!K83,('Input individueel'!K83+'Input individueel'!P83)/2)</f>
        <v>0</v>
      </c>
      <c r="O86" s="7">
        <f>IF('Input individueel'!P83=0,'Input individueel'!L83,('Input individueel'!L83+'Input individueel'!Q83)/2)</f>
        <v>0</v>
      </c>
      <c r="P86" s="7">
        <f>IF('Input individueel'!P83=0,'Input individueel'!M83,('Input individueel'!M83+'Input individueel'!R83)/2)</f>
        <v>0</v>
      </c>
      <c r="Q86" s="7">
        <f>IF('Input individueel'!P83=0,'Input individueel'!N83,('Input individueel'!N83+'Input individueel'!S83)/2)</f>
        <v>0</v>
      </c>
      <c r="R86" s="7">
        <f>'Input individueel'!U83</f>
        <v>0</v>
      </c>
      <c r="S86">
        <f>'Input individueel'!V83</f>
        <v>16</v>
      </c>
      <c r="T86" s="7">
        <f>'Input individueel'!W83</f>
        <v>0</v>
      </c>
      <c r="U86" s="7">
        <f>'Input individueel'!X83</f>
        <v>0</v>
      </c>
      <c r="V86" s="7">
        <f>'Input individueel'!Y83</f>
        <v>0</v>
      </c>
      <c r="W86" s="7">
        <f>'Input individueel'!AA83</f>
        <v>0</v>
      </c>
      <c r="X86">
        <f>'Input individueel'!AB83</f>
        <v>16</v>
      </c>
      <c r="Y86" s="7">
        <f>'Input individueel'!AC83</f>
        <v>0</v>
      </c>
      <c r="Z86" s="7">
        <f>'Input individueel'!AD83</f>
        <v>0</v>
      </c>
      <c r="AA86" s="7">
        <f>'Input individueel'!AE83</f>
        <v>0</v>
      </c>
      <c r="AB86" s="7">
        <f>'Input individueel'!AG83</f>
        <v>0</v>
      </c>
      <c r="AC86">
        <f>'Input individueel'!AH83</f>
        <v>16</v>
      </c>
      <c r="AD86" s="7">
        <f>'Input individueel'!AI83</f>
        <v>0</v>
      </c>
      <c r="AE86" s="7">
        <f>'Input individueel'!AJ83</f>
        <v>0</v>
      </c>
      <c r="AF86" s="7">
        <f>'Input individueel'!AK83</f>
        <v>0</v>
      </c>
      <c r="AG86" s="7">
        <f>'Input individueel'!AM83</f>
        <v>0</v>
      </c>
      <c r="AH86">
        <f>'Input individueel'!AN83</f>
        <v>16</v>
      </c>
    </row>
    <row r="87" spans="1:34" x14ac:dyDescent="0.3">
      <c r="A87" s="1">
        <f>'Input individueel'!I84</f>
        <v>99</v>
      </c>
      <c r="B87" s="1">
        <f t="shared" si="3"/>
        <v>99</v>
      </c>
      <c r="C87" s="1">
        <f t="shared" si="4"/>
        <v>99</v>
      </c>
      <c r="D87" s="1">
        <f t="shared" si="5"/>
        <v>99</v>
      </c>
      <c r="E87" s="1">
        <f>IF(A87=99,99,'Input individueel'!AH84)</f>
        <v>99</v>
      </c>
      <c r="F87">
        <f>'Input individueel'!C84</f>
        <v>237</v>
      </c>
      <c r="G87" t="str">
        <f>_xlfn.IFNA(VLOOKUP(F87,'Alle namen en totalen'!B:F,5,FALSE)," ")</f>
        <v>afm</v>
      </c>
      <c r="H87" t="str">
        <f>_xlfn.IFNA(VLOOKUP(F87,'Alle namen en totalen'!B:F,2,FALSE)," ")</f>
        <v>Shulaika Daal</v>
      </c>
      <c r="I87" t="str">
        <f>_xlfn.IFNA(VLOOKUP(F87,'Alle namen en totalen'!B:F,4,FALSE)," ")</f>
        <v>Junior F</v>
      </c>
      <c r="K87" t="str">
        <f>_xlfn.IFNA(VLOOKUP(F87,'Alle namen en totalen'!B:F,3,FALSE)," ")</f>
        <v>Turncentrum Waterland</v>
      </c>
      <c r="L87" s="7">
        <f>'Input individueel'!J84</f>
        <v>0</v>
      </c>
      <c r="M87">
        <f>'Input individueel'!I84</f>
        <v>99</v>
      </c>
      <c r="N87" s="7">
        <f>IF('Input individueel'!P84=0,'Input individueel'!K84,('Input individueel'!K84+'Input individueel'!P84)/2)</f>
        <v>0</v>
      </c>
      <c r="O87" s="7">
        <f>IF('Input individueel'!P84=0,'Input individueel'!L84,('Input individueel'!L84+'Input individueel'!Q84)/2)</f>
        <v>0</v>
      </c>
      <c r="P87" s="7">
        <f>IF('Input individueel'!P84=0,'Input individueel'!M84,('Input individueel'!M84+'Input individueel'!R84)/2)</f>
        <v>0</v>
      </c>
      <c r="Q87" s="7">
        <f>IF('Input individueel'!P84=0,'Input individueel'!N84,('Input individueel'!N84+'Input individueel'!S84)/2)</f>
        <v>0</v>
      </c>
      <c r="R87" s="7">
        <f>'Input individueel'!U84</f>
        <v>0</v>
      </c>
      <c r="S87">
        <f>'Input individueel'!V84</f>
        <v>16</v>
      </c>
      <c r="T87" s="7">
        <f>'Input individueel'!W84</f>
        <v>0</v>
      </c>
      <c r="U87" s="7">
        <f>'Input individueel'!X84</f>
        <v>0</v>
      </c>
      <c r="V87" s="7">
        <f>'Input individueel'!Y84</f>
        <v>0</v>
      </c>
      <c r="W87" s="7">
        <f>'Input individueel'!AA84</f>
        <v>0</v>
      </c>
      <c r="X87">
        <f>'Input individueel'!AB84</f>
        <v>16</v>
      </c>
      <c r="Y87" s="7">
        <f>'Input individueel'!AC84</f>
        <v>0</v>
      </c>
      <c r="Z87" s="7">
        <f>'Input individueel'!AD84</f>
        <v>0</v>
      </c>
      <c r="AA87" s="7">
        <f>'Input individueel'!AE84</f>
        <v>0</v>
      </c>
      <c r="AB87" s="7">
        <f>'Input individueel'!AG84</f>
        <v>0</v>
      </c>
      <c r="AC87">
        <f>'Input individueel'!AH84</f>
        <v>16</v>
      </c>
      <c r="AD87" s="7">
        <f>'Input individueel'!AI84</f>
        <v>0</v>
      </c>
      <c r="AE87" s="7">
        <f>'Input individueel'!AJ84</f>
        <v>0</v>
      </c>
      <c r="AF87" s="7">
        <f>'Input individueel'!AK84</f>
        <v>0</v>
      </c>
      <c r="AG87" s="7">
        <f>'Input individueel'!AM84</f>
        <v>0</v>
      </c>
      <c r="AH87">
        <f>'Input individueel'!AN84</f>
        <v>16</v>
      </c>
    </row>
    <row r="88" spans="1:34" x14ac:dyDescent="0.3">
      <c r="A88" s="1">
        <f>'Input individueel'!I85</f>
        <v>1</v>
      </c>
      <c r="B88" s="1">
        <f t="shared" si="3"/>
        <v>4</v>
      </c>
      <c r="C88" s="1">
        <f t="shared" si="4"/>
        <v>4</v>
      </c>
      <c r="D88" s="1">
        <f t="shared" si="5"/>
        <v>3</v>
      </c>
      <c r="E88" s="1">
        <f>IF(A88=99,99,'Input individueel'!AH85)</f>
        <v>3</v>
      </c>
      <c r="F88">
        <f>'Input individueel'!C85</f>
        <v>217</v>
      </c>
      <c r="G88" t="str">
        <f>_xlfn.IFNA(VLOOKUP(F88,'Alle namen en totalen'!B:F,5,FALSE)," ")</f>
        <v>W3-B2</v>
      </c>
      <c r="H88" t="str">
        <f>_xlfn.IFNA(VLOOKUP(F88,'Alle namen en totalen'!B:F,2,FALSE)," ")</f>
        <v>Sanne Mouwen</v>
      </c>
      <c r="I88" t="str">
        <f>_xlfn.IFNA(VLOOKUP(F88,'Alle namen en totalen'!B:F,4,FALSE)," ")</f>
        <v>Junior F</v>
      </c>
      <c r="K88" t="str">
        <f>_xlfn.IFNA(VLOOKUP(F88,'Alle namen en totalen'!B:F,3,FALSE)," ")</f>
        <v>K&amp;V</v>
      </c>
      <c r="L88" s="7">
        <f>'Input individueel'!J85</f>
        <v>43.95</v>
      </c>
      <c r="M88">
        <f>'Input individueel'!I85</f>
        <v>1</v>
      </c>
      <c r="N88" s="7">
        <f>IF('Input individueel'!P85=0,'Input individueel'!K85,('Input individueel'!K85+'Input individueel'!P85)/2)</f>
        <v>2.4</v>
      </c>
      <c r="O88" s="7">
        <f>IF('Input individueel'!P85=0,'Input individueel'!L85,('Input individueel'!L85+'Input individueel'!Q85)/2)</f>
        <v>8.75</v>
      </c>
      <c r="P88" s="7">
        <f>IF('Input individueel'!P85=0,'Input individueel'!M85,('Input individueel'!M85+'Input individueel'!R85)/2)</f>
        <v>0</v>
      </c>
      <c r="Q88" s="7">
        <f>IF('Input individueel'!P85=0,'Input individueel'!N85,('Input individueel'!N85+'Input individueel'!S85)/2)</f>
        <v>0</v>
      </c>
      <c r="R88" s="7">
        <f>'Input individueel'!U85</f>
        <v>11.15</v>
      </c>
      <c r="S88">
        <f>'Input individueel'!V85</f>
        <v>4</v>
      </c>
      <c r="T88" s="7">
        <f>'Input individueel'!W85</f>
        <v>3</v>
      </c>
      <c r="U88" s="7">
        <f>'Input individueel'!X85</f>
        <v>7.85</v>
      </c>
      <c r="V88" s="7">
        <f>'Input individueel'!Y85</f>
        <v>0</v>
      </c>
      <c r="W88" s="7">
        <f>'Input individueel'!AA85</f>
        <v>10.85</v>
      </c>
      <c r="X88">
        <f>'Input individueel'!AB85</f>
        <v>4</v>
      </c>
      <c r="Y88" s="7">
        <f>'Input individueel'!AC85</f>
        <v>3.1</v>
      </c>
      <c r="Z88" s="7">
        <f>'Input individueel'!AD85</f>
        <v>7.55</v>
      </c>
      <c r="AA88" s="7">
        <f>'Input individueel'!AE85</f>
        <v>0</v>
      </c>
      <c r="AB88" s="7">
        <f>'Input individueel'!AG85</f>
        <v>10.65</v>
      </c>
      <c r="AC88">
        <f>'Input individueel'!AH85</f>
        <v>3</v>
      </c>
      <c r="AD88" s="7">
        <f>'Input individueel'!AI85</f>
        <v>3.3</v>
      </c>
      <c r="AE88" s="7">
        <f>'Input individueel'!AJ85</f>
        <v>8</v>
      </c>
      <c r="AF88" s="7">
        <f>'Input individueel'!AK85</f>
        <v>0</v>
      </c>
      <c r="AG88" s="7">
        <f>'Input individueel'!AM85</f>
        <v>11.3</v>
      </c>
      <c r="AH88">
        <f>'Input individueel'!AN85</f>
        <v>2</v>
      </c>
    </row>
    <row r="89" spans="1:34" x14ac:dyDescent="0.3">
      <c r="A89" s="1">
        <f>'Input individueel'!I86</f>
        <v>2</v>
      </c>
      <c r="B89" s="1">
        <f t="shared" si="3"/>
        <v>15</v>
      </c>
      <c r="C89" s="1">
        <f t="shared" si="4"/>
        <v>2</v>
      </c>
      <c r="D89" s="1">
        <f t="shared" si="5"/>
        <v>1</v>
      </c>
      <c r="E89" s="1">
        <f>IF(A89=99,99,'Input individueel'!AH86)</f>
        <v>1</v>
      </c>
      <c r="F89">
        <f>'Input individueel'!C86</f>
        <v>314</v>
      </c>
      <c r="G89" t="str">
        <f>_xlfn.IFNA(VLOOKUP(F89,'Alle namen en totalen'!B:F,5,FALSE)," ")</f>
        <v>W3-B2</v>
      </c>
      <c r="H89" t="str">
        <f>_xlfn.IFNA(VLOOKUP(F89,'Alle namen en totalen'!B:F,2,FALSE)," ")</f>
        <v>Vajèn Schrandt</v>
      </c>
      <c r="I89" t="str">
        <f>_xlfn.IFNA(VLOOKUP(F89,'Alle namen en totalen'!B:F,4,FALSE)," ")</f>
        <v>Jeugd F</v>
      </c>
      <c r="K89" t="str">
        <f>_xlfn.IFNA(VLOOKUP(F89,'Alle namen en totalen'!B:F,3,FALSE)," ")</f>
        <v>Turncentrum Waterland</v>
      </c>
      <c r="L89" s="7">
        <f>'Input individueel'!J86</f>
        <v>43.7</v>
      </c>
      <c r="M89">
        <f>'Input individueel'!I86</f>
        <v>2</v>
      </c>
      <c r="N89" s="7">
        <f>IF('Input individueel'!P86=0,'Input individueel'!K86,('Input individueel'!K86+'Input individueel'!P86)/2)</f>
        <v>2.4</v>
      </c>
      <c r="O89" s="7">
        <f>IF('Input individueel'!P86=0,'Input individueel'!L86,('Input individueel'!L86+'Input individueel'!Q86)/2)</f>
        <v>7.55</v>
      </c>
      <c r="P89" s="7">
        <f>IF('Input individueel'!P86=0,'Input individueel'!M86,('Input individueel'!M86+'Input individueel'!R86)/2)</f>
        <v>0</v>
      </c>
      <c r="Q89" s="7">
        <f>IF('Input individueel'!P86=0,'Input individueel'!N86,('Input individueel'!N86+'Input individueel'!S86)/2)</f>
        <v>0</v>
      </c>
      <c r="R89" s="7">
        <f>'Input individueel'!U86</f>
        <v>9.9499999999999993</v>
      </c>
      <c r="S89">
        <f>'Input individueel'!V86</f>
        <v>15</v>
      </c>
      <c r="T89" s="7">
        <f>'Input individueel'!W86</f>
        <v>3</v>
      </c>
      <c r="U89" s="7">
        <f>'Input individueel'!X86</f>
        <v>8</v>
      </c>
      <c r="V89" s="7">
        <f>'Input individueel'!Y86</f>
        <v>0</v>
      </c>
      <c r="W89" s="7">
        <f>'Input individueel'!AA86</f>
        <v>11</v>
      </c>
      <c r="X89">
        <f>'Input individueel'!AB86</f>
        <v>2</v>
      </c>
      <c r="Y89" s="7">
        <f>'Input individueel'!AC86</f>
        <v>3.4</v>
      </c>
      <c r="Z89" s="7">
        <f>'Input individueel'!AD86</f>
        <v>8.1</v>
      </c>
      <c r="AA89" s="7">
        <f>'Input individueel'!AE86</f>
        <v>0</v>
      </c>
      <c r="AB89" s="7">
        <f>'Input individueel'!AG86</f>
        <v>11.5</v>
      </c>
      <c r="AC89">
        <f>'Input individueel'!AH86</f>
        <v>1</v>
      </c>
      <c r="AD89" s="7">
        <f>'Input individueel'!AI86</f>
        <v>3.2</v>
      </c>
      <c r="AE89" s="7">
        <f>'Input individueel'!AJ86</f>
        <v>8.0500000000000007</v>
      </c>
      <c r="AF89" s="7">
        <f>'Input individueel'!AK86</f>
        <v>0</v>
      </c>
      <c r="AG89" s="7">
        <f>'Input individueel'!AM86</f>
        <v>11.25</v>
      </c>
      <c r="AH89">
        <f>'Input individueel'!AN86</f>
        <v>3</v>
      </c>
    </row>
    <row r="90" spans="1:34" x14ac:dyDescent="0.3">
      <c r="A90" s="1">
        <f>'Input individueel'!I87</f>
        <v>3</v>
      </c>
      <c r="B90" s="1">
        <f t="shared" si="3"/>
        <v>6</v>
      </c>
      <c r="C90" s="1">
        <f t="shared" si="4"/>
        <v>10</v>
      </c>
      <c r="D90" s="1">
        <f t="shared" si="5"/>
        <v>2</v>
      </c>
      <c r="E90" s="1">
        <f>IF(A90=99,99,'Input individueel'!AH87)</f>
        <v>2</v>
      </c>
      <c r="F90">
        <f>'Input individueel'!C87</f>
        <v>301</v>
      </c>
      <c r="G90" t="str">
        <f>_xlfn.IFNA(VLOOKUP(F90,'Alle namen en totalen'!B:F,5,FALSE)," ")</f>
        <v>W3-B2</v>
      </c>
      <c r="H90" t="str">
        <f>_xlfn.IFNA(VLOOKUP(F90,'Alle namen en totalen'!B:F,2,FALSE)," ")</f>
        <v>Fenna Farafonow</v>
      </c>
      <c r="I90" t="str">
        <f>_xlfn.IFNA(VLOOKUP(F90,'Alle namen en totalen'!B:F,4,FALSE)," ")</f>
        <v>Jeugd F</v>
      </c>
      <c r="K90" t="str">
        <f>_xlfn.IFNA(VLOOKUP(F90,'Alle namen en totalen'!B:F,3,FALSE)," ")</f>
        <v>Jahn</v>
      </c>
      <c r="L90" s="7">
        <f>'Input individueel'!J87</f>
        <v>43.65</v>
      </c>
      <c r="M90">
        <f>'Input individueel'!I87</f>
        <v>3</v>
      </c>
      <c r="N90" s="7">
        <f>IF('Input individueel'!P87=0,'Input individueel'!K87,('Input individueel'!K87+'Input individueel'!P87)/2)</f>
        <v>2.4</v>
      </c>
      <c r="O90" s="7">
        <f>IF('Input individueel'!P87=0,'Input individueel'!L87,('Input individueel'!L87+'Input individueel'!Q87)/2)</f>
        <v>8.6999999999999993</v>
      </c>
      <c r="P90" s="7">
        <f>IF('Input individueel'!P87=0,'Input individueel'!M87,('Input individueel'!M87+'Input individueel'!R87)/2)</f>
        <v>0</v>
      </c>
      <c r="Q90" s="7">
        <f>IF('Input individueel'!P87=0,'Input individueel'!N87,('Input individueel'!N87+'Input individueel'!S87)/2)</f>
        <v>0</v>
      </c>
      <c r="R90" s="7">
        <f>'Input individueel'!U87</f>
        <v>11.1</v>
      </c>
      <c r="S90">
        <f>'Input individueel'!V87</f>
        <v>6</v>
      </c>
      <c r="T90" s="7">
        <f>'Input individueel'!W87</f>
        <v>2.2999999999999998</v>
      </c>
      <c r="U90" s="7">
        <f>'Input individueel'!X87</f>
        <v>8.1</v>
      </c>
      <c r="V90" s="7">
        <f>'Input individueel'!Y87</f>
        <v>0</v>
      </c>
      <c r="W90" s="7">
        <f>'Input individueel'!AA87</f>
        <v>10.4</v>
      </c>
      <c r="X90">
        <f>'Input individueel'!AB87</f>
        <v>10</v>
      </c>
      <c r="Y90" s="7">
        <f>'Input individueel'!AC87</f>
        <v>2.8</v>
      </c>
      <c r="Z90" s="7">
        <f>'Input individueel'!AD87</f>
        <v>8.4</v>
      </c>
      <c r="AA90" s="7">
        <f>'Input individueel'!AE87</f>
        <v>0</v>
      </c>
      <c r="AB90" s="7">
        <f>'Input individueel'!AG87</f>
        <v>11.2</v>
      </c>
      <c r="AC90">
        <f>'Input individueel'!AH87</f>
        <v>2</v>
      </c>
      <c r="AD90" s="7">
        <f>'Input individueel'!AI87</f>
        <v>3</v>
      </c>
      <c r="AE90" s="7">
        <f>'Input individueel'!AJ87</f>
        <v>7.95</v>
      </c>
      <c r="AF90" s="7">
        <f>'Input individueel'!AK87</f>
        <v>0</v>
      </c>
      <c r="AG90" s="7">
        <f>'Input individueel'!AM87</f>
        <v>10.95</v>
      </c>
      <c r="AH90">
        <f>'Input individueel'!AN87</f>
        <v>6</v>
      </c>
    </row>
    <row r="91" spans="1:34" x14ac:dyDescent="0.3">
      <c r="A91" s="1">
        <f>'Input individueel'!I88</f>
        <v>4</v>
      </c>
      <c r="B91" s="1">
        <f t="shared" si="3"/>
        <v>7</v>
      </c>
      <c r="C91" s="1">
        <f t="shared" si="4"/>
        <v>5</v>
      </c>
      <c r="D91" s="1">
        <f t="shared" si="5"/>
        <v>5</v>
      </c>
      <c r="E91" s="1">
        <f>IF(A91=99,99,'Input individueel'!AH88)</f>
        <v>5</v>
      </c>
      <c r="F91">
        <f>'Input individueel'!C88</f>
        <v>302</v>
      </c>
      <c r="G91" t="str">
        <f>_xlfn.IFNA(VLOOKUP(F91,'Alle namen en totalen'!B:F,5,FALSE)," ")</f>
        <v>W3-B2</v>
      </c>
      <c r="H91" t="str">
        <f>_xlfn.IFNA(VLOOKUP(F91,'Alle namen en totalen'!B:F,2,FALSE)," ")</f>
        <v>Sophie van Dam</v>
      </c>
      <c r="I91" t="str">
        <f>_xlfn.IFNA(VLOOKUP(F91,'Alle namen en totalen'!B:F,4,FALSE)," ")</f>
        <v>Jeugd F</v>
      </c>
      <c r="K91" t="str">
        <f>_xlfn.IFNA(VLOOKUP(F91,'Alle namen en totalen'!B:F,3,FALSE)," ")</f>
        <v>Jahn</v>
      </c>
      <c r="L91" s="7">
        <f>'Input individueel'!J88</f>
        <v>42.9</v>
      </c>
      <c r="M91">
        <f>'Input individueel'!I88</f>
        <v>4</v>
      </c>
      <c r="N91" s="7">
        <f>IF('Input individueel'!P88=0,'Input individueel'!K88,('Input individueel'!K88+'Input individueel'!P88)/2)</f>
        <v>2.4</v>
      </c>
      <c r="O91" s="7">
        <f>IF('Input individueel'!P88=0,'Input individueel'!L88,('Input individueel'!L88+'Input individueel'!Q88)/2)</f>
        <v>8.65</v>
      </c>
      <c r="P91" s="7">
        <f>IF('Input individueel'!P88=0,'Input individueel'!M88,('Input individueel'!M88+'Input individueel'!R88)/2)</f>
        <v>0</v>
      </c>
      <c r="Q91" s="7">
        <f>IF('Input individueel'!P88=0,'Input individueel'!N88,('Input individueel'!N88+'Input individueel'!S88)/2)</f>
        <v>0</v>
      </c>
      <c r="R91" s="7">
        <f>'Input individueel'!U88</f>
        <v>11.05</v>
      </c>
      <c r="S91">
        <f>'Input individueel'!V88</f>
        <v>7</v>
      </c>
      <c r="T91" s="7">
        <f>'Input individueel'!W88</f>
        <v>2.2999999999999998</v>
      </c>
      <c r="U91" s="7">
        <f>'Input individueel'!X88</f>
        <v>8.4499999999999993</v>
      </c>
      <c r="V91" s="7">
        <f>'Input individueel'!Y88</f>
        <v>0</v>
      </c>
      <c r="W91" s="7">
        <f>'Input individueel'!AA88</f>
        <v>10.75</v>
      </c>
      <c r="X91">
        <f>'Input individueel'!AB88</f>
        <v>5</v>
      </c>
      <c r="Y91" s="7">
        <f>'Input individueel'!AC88</f>
        <v>2.9</v>
      </c>
      <c r="Z91" s="7">
        <f>'Input individueel'!AD88</f>
        <v>7.5</v>
      </c>
      <c r="AA91" s="7">
        <f>'Input individueel'!AE88</f>
        <v>0</v>
      </c>
      <c r="AB91" s="7">
        <f>'Input individueel'!AG88</f>
        <v>10.4</v>
      </c>
      <c r="AC91">
        <f>'Input individueel'!AH88</f>
        <v>5</v>
      </c>
      <c r="AD91" s="7">
        <f>'Input individueel'!AI88</f>
        <v>3.2</v>
      </c>
      <c r="AE91" s="7">
        <f>'Input individueel'!AJ88</f>
        <v>7.5</v>
      </c>
      <c r="AF91" s="7">
        <f>'Input individueel'!AK88</f>
        <v>0</v>
      </c>
      <c r="AG91" s="7">
        <f>'Input individueel'!AM88</f>
        <v>10.7</v>
      </c>
      <c r="AH91">
        <f>'Input individueel'!AN88</f>
        <v>10</v>
      </c>
    </row>
    <row r="92" spans="1:34" x14ac:dyDescent="0.3">
      <c r="A92" s="1">
        <f>'Input individueel'!I89</f>
        <v>5</v>
      </c>
      <c r="B92" s="1">
        <f t="shared" si="3"/>
        <v>4</v>
      </c>
      <c r="C92" s="1">
        <f t="shared" si="4"/>
        <v>2</v>
      </c>
      <c r="D92" s="1">
        <f t="shared" si="5"/>
        <v>14</v>
      </c>
      <c r="E92" s="1">
        <f>IF(A92=99,99,'Input individueel'!AH89)</f>
        <v>14</v>
      </c>
      <c r="F92">
        <f>'Input individueel'!C89</f>
        <v>311</v>
      </c>
      <c r="G92" t="str">
        <f>_xlfn.IFNA(VLOOKUP(F92,'Alle namen en totalen'!B:F,5,FALSE)," ")</f>
        <v>W3-B2</v>
      </c>
      <c r="H92" t="str">
        <f>_xlfn.IFNA(VLOOKUP(F92,'Alle namen en totalen'!B:F,2,FALSE)," ")</f>
        <v>Emma Rijs</v>
      </c>
      <c r="I92" t="str">
        <f>_xlfn.IFNA(VLOOKUP(F92,'Alle namen en totalen'!B:F,4,FALSE)," ")</f>
        <v>Jeugd F</v>
      </c>
      <c r="K92" t="str">
        <f>_xlfn.IFNA(VLOOKUP(F92,'Alle namen en totalen'!B:F,3,FALSE)," ")</f>
        <v>Turncademy</v>
      </c>
      <c r="L92" s="7">
        <f>'Input individueel'!J89</f>
        <v>42.7</v>
      </c>
      <c r="M92">
        <f>'Input individueel'!I89</f>
        <v>5</v>
      </c>
      <c r="N92" s="7">
        <f>IF('Input individueel'!P89=0,'Input individueel'!K89,('Input individueel'!K89+'Input individueel'!P89)/2)</f>
        <v>2.4</v>
      </c>
      <c r="O92" s="7">
        <f>IF('Input individueel'!P89=0,'Input individueel'!L89,('Input individueel'!L89+'Input individueel'!Q89)/2)</f>
        <v>8.75</v>
      </c>
      <c r="P92" s="7">
        <f>IF('Input individueel'!P89=0,'Input individueel'!M89,('Input individueel'!M89+'Input individueel'!R89)/2)</f>
        <v>0</v>
      </c>
      <c r="Q92" s="7">
        <f>IF('Input individueel'!P89=0,'Input individueel'!N89,('Input individueel'!N89+'Input individueel'!S89)/2)</f>
        <v>0</v>
      </c>
      <c r="R92" s="7">
        <f>'Input individueel'!U89</f>
        <v>11.15</v>
      </c>
      <c r="S92">
        <f>'Input individueel'!V89</f>
        <v>4</v>
      </c>
      <c r="T92" s="7">
        <f>'Input individueel'!W89</f>
        <v>2.8</v>
      </c>
      <c r="U92" s="7">
        <f>'Input individueel'!X89</f>
        <v>8.1999999999999993</v>
      </c>
      <c r="V92" s="7">
        <f>'Input individueel'!Y89</f>
        <v>0</v>
      </c>
      <c r="W92" s="7">
        <f>'Input individueel'!AA89</f>
        <v>11</v>
      </c>
      <c r="X92">
        <f>'Input individueel'!AB89</f>
        <v>2</v>
      </c>
      <c r="Y92" s="7">
        <f>'Input individueel'!AC89</f>
        <v>2.2000000000000002</v>
      </c>
      <c r="Z92" s="7">
        <f>'Input individueel'!AD89</f>
        <v>7.2</v>
      </c>
      <c r="AA92" s="7">
        <f>'Input individueel'!AE89</f>
        <v>0</v>
      </c>
      <c r="AB92" s="7">
        <f>'Input individueel'!AG89</f>
        <v>9.4</v>
      </c>
      <c r="AC92">
        <f>'Input individueel'!AH89</f>
        <v>14</v>
      </c>
      <c r="AD92" s="7">
        <f>'Input individueel'!AI89</f>
        <v>3</v>
      </c>
      <c r="AE92" s="7">
        <f>'Input individueel'!AJ89</f>
        <v>8.15</v>
      </c>
      <c r="AF92" s="7">
        <f>'Input individueel'!AK89</f>
        <v>0</v>
      </c>
      <c r="AG92" s="7">
        <f>'Input individueel'!AM89</f>
        <v>11.15</v>
      </c>
      <c r="AH92">
        <f>'Input individueel'!AN89</f>
        <v>4</v>
      </c>
    </row>
    <row r="93" spans="1:34" x14ac:dyDescent="0.3">
      <c r="A93" s="1">
        <f>'Input individueel'!I90</f>
        <v>5</v>
      </c>
      <c r="B93" s="1">
        <f t="shared" si="3"/>
        <v>2</v>
      </c>
      <c r="C93" s="1">
        <f t="shared" si="4"/>
        <v>8</v>
      </c>
      <c r="D93" s="1">
        <f t="shared" si="5"/>
        <v>13</v>
      </c>
      <c r="E93" s="1">
        <f>IF(A93=99,99,'Input individueel'!AH90)</f>
        <v>13</v>
      </c>
      <c r="F93">
        <f>'Input individueel'!C90</f>
        <v>309</v>
      </c>
      <c r="G93" t="str">
        <f>_xlfn.IFNA(VLOOKUP(F93,'Alle namen en totalen'!B:F,5,FALSE)," ")</f>
        <v>W3-B2</v>
      </c>
      <c r="H93" t="str">
        <f>_xlfn.IFNA(VLOOKUP(F93,'Alle namen en totalen'!B:F,2,FALSE)," ")</f>
        <v>Ariane Mooijer</v>
      </c>
      <c r="I93" t="str">
        <f>_xlfn.IFNA(VLOOKUP(F93,'Alle namen en totalen'!B:F,4,FALSE)," ")</f>
        <v>Jeugd F</v>
      </c>
      <c r="K93" t="str">
        <f>_xlfn.IFNA(VLOOKUP(F93,'Alle namen en totalen'!B:F,3,FALSE)," ")</f>
        <v>Sint Mauritius</v>
      </c>
      <c r="L93" s="7">
        <f>'Input individueel'!J90</f>
        <v>42.7</v>
      </c>
      <c r="M93">
        <f>'Input individueel'!I90</f>
        <v>5</v>
      </c>
      <c r="N93" s="7">
        <f>IF('Input individueel'!P90=0,'Input individueel'!K90,('Input individueel'!K90+'Input individueel'!P90)/2)</f>
        <v>2.4</v>
      </c>
      <c r="O93" s="7">
        <f>IF('Input individueel'!P90=0,'Input individueel'!L90,('Input individueel'!L90+'Input individueel'!Q90)/2)</f>
        <v>8.9</v>
      </c>
      <c r="P93" s="7">
        <f>IF('Input individueel'!P90=0,'Input individueel'!M90,('Input individueel'!M90+'Input individueel'!R90)/2)</f>
        <v>0</v>
      </c>
      <c r="Q93" s="7">
        <f>IF('Input individueel'!P90=0,'Input individueel'!N90,('Input individueel'!N90+'Input individueel'!S90)/2)</f>
        <v>0</v>
      </c>
      <c r="R93" s="7">
        <f>'Input individueel'!U90</f>
        <v>11.3</v>
      </c>
      <c r="S93">
        <f>'Input individueel'!V90</f>
        <v>2</v>
      </c>
      <c r="T93" s="7">
        <f>'Input individueel'!W90</f>
        <v>2.8</v>
      </c>
      <c r="U93" s="7">
        <f>'Input individueel'!X90</f>
        <v>7.85</v>
      </c>
      <c r="V93" s="7">
        <f>'Input individueel'!Y90</f>
        <v>0</v>
      </c>
      <c r="W93" s="7">
        <f>'Input individueel'!AA90</f>
        <v>10.65</v>
      </c>
      <c r="X93">
        <f>'Input individueel'!AB90</f>
        <v>8</v>
      </c>
      <c r="Y93" s="7">
        <f>'Input individueel'!AC90</f>
        <v>3</v>
      </c>
      <c r="Z93" s="7">
        <f>'Input individueel'!AD90</f>
        <v>6.8</v>
      </c>
      <c r="AA93" s="7">
        <f>'Input individueel'!AE90</f>
        <v>0.1</v>
      </c>
      <c r="AB93" s="7">
        <f>'Input individueel'!AG90</f>
        <v>9.6999999999999993</v>
      </c>
      <c r="AC93">
        <f>'Input individueel'!AH90</f>
        <v>13</v>
      </c>
      <c r="AD93" s="7">
        <f>'Input individueel'!AI90</f>
        <v>3.3</v>
      </c>
      <c r="AE93" s="7">
        <f>'Input individueel'!AJ90</f>
        <v>7.75</v>
      </c>
      <c r="AF93" s="7">
        <f>'Input individueel'!AK90</f>
        <v>0</v>
      </c>
      <c r="AG93" s="7">
        <f>'Input individueel'!AM90</f>
        <v>11.05</v>
      </c>
      <c r="AH93">
        <f>'Input individueel'!AN90</f>
        <v>5</v>
      </c>
    </row>
    <row r="94" spans="1:34" x14ac:dyDescent="0.3">
      <c r="A94" s="1">
        <f>'Input individueel'!I91</f>
        <v>7</v>
      </c>
      <c r="B94" s="1">
        <f t="shared" si="3"/>
        <v>8</v>
      </c>
      <c r="C94" s="1">
        <f t="shared" si="4"/>
        <v>13</v>
      </c>
      <c r="D94" s="1">
        <f t="shared" si="5"/>
        <v>10</v>
      </c>
      <c r="E94" s="1">
        <f>IF(A94=99,99,'Input individueel'!AH91)</f>
        <v>10</v>
      </c>
      <c r="F94">
        <f>'Input individueel'!C91</f>
        <v>224</v>
      </c>
      <c r="G94" t="str">
        <f>_xlfn.IFNA(VLOOKUP(F94,'Alle namen en totalen'!B:F,5,FALSE)," ")</f>
        <v>W3-B2</v>
      </c>
      <c r="H94" t="str">
        <f>_xlfn.IFNA(VLOOKUP(F94,'Alle namen en totalen'!B:F,2,FALSE)," ")</f>
        <v>Claudia Walter</v>
      </c>
      <c r="I94" t="str">
        <f>_xlfn.IFNA(VLOOKUP(F94,'Alle namen en totalen'!B:F,4,FALSE)," ")</f>
        <v>Junior F</v>
      </c>
      <c r="K94" t="str">
        <f>_xlfn.IFNA(VLOOKUP(F94,'Alle namen en totalen'!B:F,3,FALSE)," ")</f>
        <v>Ilpenstein</v>
      </c>
      <c r="L94" s="7">
        <f>'Input individueel'!J91</f>
        <v>42.25</v>
      </c>
      <c r="M94">
        <f>'Input individueel'!I91</f>
        <v>7</v>
      </c>
      <c r="N94" s="7">
        <f>IF('Input individueel'!P91=0,'Input individueel'!K91,('Input individueel'!K91+'Input individueel'!P91)/2)</f>
        <v>2.4</v>
      </c>
      <c r="O94" s="7">
        <f>IF('Input individueel'!P91=0,'Input individueel'!L91,('Input individueel'!L91+'Input individueel'!Q91)/2)</f>
        <v>8.6</v>
      </c>
      <c r="P94" s="7">
        <f>IF('Input individueel'!P91=0,'Input individueel'!M91,('Input individueel'!M91+'Input individueel'!R91)/2)</f>
        <v>0</v>
      </c>
      <c r="Q94" s="7">
        <f>IF('Input individueel'!P91=0,'Input individueel'!N91,('Input individueel'!N91+'Input individueel'!S91)/2)</f>
        <v>0</v>
      </c>
      <c r="R94" s="7">
        <f>'Input individueel'!U91</f>
        <v>11</v>
      </c>
      <c r="S94">
        <f>'Input individueel'!V91</f>
        <v>8</v>
      </c>
      <c r="T94" s="7">
        <f>'Input individueel'!W91</f>
        <v>2.4</v>
      </c>
      <c r="U94" s="7">
        <f>'Input individueel'!X91</f>
        <v>7.7</v>
      </c>
      <c r="V94" s="7">
        <f>'Input individueel'!Y91</f>
        <v>0</v>
      </c>
      <c r="W94" s="7">
        <f>'Input individueel'!AA91</f>
        <v>10.1</v>
      </c>
      <c r="X94">
        <f>'Input individueel'!AB91</f>
        <v>13</v>
      </c>
      <c r="Y94" s="7">
        <f>'Input individueel'!AC91</f>
        <v>2.5</v>
      </c>
      <c r="Z94" s="7">
        <f>'Input individueel'!AD91</f>
        <v>7.7</v>
      </c>
      <c r="AA94" s="7">
        <f>'Input individueel'!AE91</f>
        <v>0</v>
      </c>
      <c r="AB94" s="7">
        <f>'Input individueel'!AG91</f>
        <v>10.199999999999999</v>
      </c>
      <c r="AC94">
        <f>'Input individueel'!AH91</f>
        <v>10</v>
      </c>
      <c r="AD94" s="7">
        <f>'Input individueel'!AI91</f>
        <v>3.3</v>
      </c>
      <c r="AE94" s="7">
        <f>'Input individueel'!AJ91</f>
        <v>7.65</v>
      </c>
      <c r="AF94" s="7">
        <f>'Input individueel'!AK91</f>
        <v>0</v>
      </c>
      <c r="AG94" s="7">
        <f>'Input individueel'!AM91</f>
        <v>10.95</v>
      </c>
      <c r="AH94">
        <f>'Input individueel'!AN91</f>
        <v>6</v>
      </c>
    </row>
    <row r="95" spans="1:34" x14ac:dyDescent="0.3">
      <c r="A95" s="1">
        <f>'Input individueel'!I92</f>
        <v>8</v>
      </c>
      <c r="B95" s="1">
        <f t="shared" si="3"/>
        <v>9</v>
      </c>
      <c r="C95" s="1">
        <f t="shared" si="4"/>
        <v>15</v>
      </c>
      <c r="D95" s="1">
        <f t="shared" si="5"/>
        <v>7</v>
      </c>
      <c r="E95" s="1">
        <f>IF(A95=99,99,'Input individueel'!AH92)</f>
        <v>7</v>
      </c>
      <c r="F95">
        <f>'Input individueel'!C92</f>
        <v>223</v>
      </c>
      <c r="G95" t="str">
        <f>_xlfn.IFNA(VLOOKUP(F95,'Alle namen en totalen'!B:F,5,FALSE)," ")</f>
        <v>W3-B2</v>
      </c>
      <c r="H95" t="str">
        <f>_xlfn.IFNA(VLOOKUP(F95,'Alle namen en totalen'!B:F,2,FALSE)," ")</f>
        <v>Adriana Bakker</v>
      </c>
      <c r="I95" t="str">
        <f>_xlfn.IFNA(VLOOKUP(F95,'Alle namen en totalen'!B:F,4,FALSE)," ")</f>
        <v>Junior F</v>
      </c>
      <c r="K95" t="str">
        <f>_xlfn.IFNA(VLOOKUP(F95,'Alle namen en totalen'!B:F,3,FALSE)," ")</f>
        <v>Ilpenstein</v>
      </c>
      <c r="L95" s="7">
        <f>'Input individueel'!J92</f>
        <v>42.15</v>
      </c>
      <c r="M95">
        <f>'Input individueel'!I92</f>
        <v>8</v>
      </c>
      <c r="N95" s="7">
        <f>IF('Input individueel'!P92=0,'Input individueel'!K92,('Input individueel'!K92+'Input individueel'!P92)/2)</f>
        <v>2.4</v>
      </c>
      <c r="O95" s="7">
        <f>IF('Input individueel'!P92=0,'Input individueel'!L92,('Input individueel'!L92+'Input individueel'!Q92)/2)</f>
        <v>8.5</v>
      </c>
      <c r="P95" s="7">
        <f>IF('Input individueel'!P92=0,'Input individueel'!M92,('Input individueel'!M92+'Input individueel'!R92)/2)</f>
        <v>0</v>
      </c>
      <c r="Q95" s="7">
        <f>IF('Input individueel'!P92=0,'Input individueel'!N92,('Input individueel'!N92+'Input individueel'!S92)/2)</f>
        <v>0</v>
      </c>
      <c r="R95" s="7">
        <f>'Input individueel'!U92</f>
        <v>10.9</v>
      </c>
      <c r="S95">
        <f>'Input individueel'!V92</f>
        <v>9</v>
      </c>
      <c r="T95" s="7">
        <f>'Input individueel'!W92</f>
        <v>2.8</v>
      </c>
      <c r="U95" s="7">
        <f>'Input individueel'!X92</f>
        <v>6.75</v>
      </c>
      <c r="V95" s="7">
        <f>'Input individueel'!Y92</f>
        <v>0</v>
      </c>
      <c r="W95" s="7">
        <f>'Input individueel'!AA92</f>
        <v>9.5500000000000007</v>
      </c>
      <c r="X95">
        <f>'Input individueel'!AB92</f>
        <v>15</v>
      </c>
      <c r="Y95" s="7">
        <f>'Input individueel'!AC92</f>
        <v>3</v>
      </c>
      <c r="Z95" s="7">
        <f>'Input individueel'!AD92</f>
        <v>7.3</v>
      </c>
      <c r="AA95" s="7">
        <f>'Input individueel'!AE92</f>
        <v>0</v>
      </c>
      <c r="AB95" s="7">
        <f>'Input individueel'!AG92</f>
        <v>10.3</v>
      </c>
      <c r="AC95">
        <f>'Input individueel'!AH92</f>
        <v>7</v>
      </c>
      <c r="AD95" s="7">
        <f>'Input individueel'!AI92</f>
        <v>3.1</v>
      </c>
      <c r="AE95" s="7">
        <f>'Input individueel'!AJ92</f>
        <v>8.3000000000000007</v>
      </c>
      <c r="AF95" s="7">
        <f>'Input individueel'!AK92</f>
        <v>0</v>
      </c>
      <c r="AG95" s="7">
        <f>'Input individueel'!AM92</f>
        <v>11.4</v>
      </c>
      <c r="AH95">
        <f>'Input individueel'!AN92</f>
        <v>1</v>
      </c>
    </row>
    <row r="96" spans="1:34" x14ac:dyDescent="0.3">
      <c r="A96" s="1">
        <f>'Input individueel'!I93</f>
        <v>9</v>
      </c>
      <c r="B96" s="1">
        <f t="shared" si="3"/>
        <v>12</v>
      </c>
      <c r="C96" s="1">
        <f t="shared" si="4"/>
        <v>11</v>
      </c>
      <c r="D96" s="1">
        <f t="shared" si="5"/>
        <v>8</v>
      </c>
      <c r="E96" s="1">
        <f>IF(A96=99,99,'Input individueel'!AH93)</f>
        <v>8</v>
      </c>
      <c r="F96">
        <f>'Input individueel'!C93</f>
        <v>215</v>
      </c>
      <c r="G96" t="str">
        <f>_xlfn.IFNA(VLOOKUP(F96,'Alle namen en totalen'!B:F,5,FALSE)," ")</f>
        <v>W3-B2</v>
      </c>
      <c r="H96" t="str">
        <f>_xlfn.IFNA(VLOOKUP(F96,'Alle namen en totalen'!B:F,2,FALSE)," ")</f>
        <v>Giusi Furfaro</v>
      </c>
      <c r="I96" t="str">
        <f>_xlfn.IFNA(VLOOKUP(F96,'Alle namen en totalen'!B:F,4,FALSE)," ")</f>
        <v>Junior F</v>
      </c>
      <c r="K96" t="str">
        <f>_xlfn.IFNA(VLOOKUP(F96,'Alle namen en totalen'!B:F,3,FALSE)," ")</f>
        <v>K&amp;V</v>
      </c>
      <c r="L96" s="7">
        <f>'Input individueel'!J93</f>
        <v>41.95</v>
      </c>
      <c r="M96">
        <f>'Input individueel'!I93</f>
        <v>9</v>
      </c>
      <c r="N96" s="7">
        <f>IF('Input individueel'!P93=0,'Input individueel'!K93,('Input individueel'!K93+'Input individueel'!P93)/2)</f>
        <v>2.4</v>
      </c>
      <c r="O96" s="7">
        <f>IF('Input individueel'!P93=0,'Input individueel'!L93,('Input individueel'!L93+'Input individueel'!Q93)/2)</f>
        <v>8.35</v>
      </c>
      <c r="P96" s="7">
        <f>IF('Input individueel'!P93=0,'Input individueel'!M93,('Input individueel'!M93+'Input individueel'!R93)/2)</f>
        <v>0</v>
      </c>
      <c r="Q96" s="7">
        <f>IF('Input individueel'!P93=0,'Input individueel'!N93,('Input individueel'!N93+'Input individueel'!S93)/2)</f>
        <v>0</v>
      </c>
      <c r="R96" s="7">
        <f>'Input individueel'!U93</f>
        <v>10.75</v>
      </c>
      <c r="S96">
        <f>'Input individueel'!V93</f>
        <v>12</v>
      </c>
      <c r="T96" s="7">
        <f>'Input individueel'!W93</f>
        <v>2.8</v>
      </c>
      <c r="U96" s="7">
        <f>'Input individueel'!X93</f>
        <v>7.55</v>
      </c>
      <c r="V96" s="7">
        <f>'Input individueel'!Y93</f>
        <v>0</v>
      </c>
      <c r="W96" s="7">
        <f>'Input individueel'!AA93</f>
        <v>10.35</v>
      </c>
      <c r="X96">
        <f>'Input individueel'!AB93</f>
        <v>11</v>
      </c>
      <c r="Y96" s="7">
        <f>'Input individueel'!AC93</f>
        <v>2.8</v>
      </c>
      <c r="Z96" s="7">
        <f>'Input individueel'!AD93</f>
        <v>7.45</v>
      </c>
      <c r="AA96" s="7">
        <f>'Input individueel'!AE93</f>
        <v>0</v>
      </c>
      <c r="AB96" s="7">
        <f>'Input individueel'!AG93</f>
        <v>10.25</v>
      </c>
      <c r="AC96">
        <f>'Input individueel'!AH93</f>
        <v>8</v>
      </c>
      <c r="AD96" s="7">
        <f>'Input individueel'!AI93</f>
        <v>3.1</v>
      </c>
      <c r="AE96" s="7">
        <f>'Input individueel'!AJ93</f>
        <v>7.5</v>
      </c>
      <c r="AF96" s="7">
        <f>'Input individueel'!AK93</f>
        <v>0</v>
      </c>
      <c r="AG96" s="7">
        <f>'Input individueel'!AM93</f>
        <v>10.6</v>
      </c>
      <c r="AH96">
        <f>'Input individueel'!AN93</f>
        <v>11</v>
      </c>
    </row>
    <row r="97" spans="1:34" x14ac:dyDescent="0.3">
      <c r="A97" s="1">
        <f>'Input individueel'!I94</f>
        <v>9</v>
      </c>
      <c r="B97" s="1">
        <f t="shared" si="3"/>
        <v>10</v>
      </c>
      <c r="C97" s="1">
        <f t="shared" si="4"/>
        <v>5</v>
      </c>
      <c r="D97" s="1">
        <f t="shared" si="5"/>
        <v>11</v>
      </c>
      <c r="E97" s="1">
        <f>IF(A97=99,99,'Input individueel'!AH94)</f>
        <v>11</v>
      </c>
      <c r="F97">
        <f>'Input individueel'!C94</f>
        <v>306</v>
      </c>
      <c r="G97" t="str">
        <f>_xlfn.IFNA(VLOOKUP(F97,'Alle namen en totalen'!B:F,5,FALSE)," ")</f>
        <v>W3-B2</v>
      </c>
      <c r="H97" t="str">
        <f>_xlfn.IFNA(VLOOKUP(F97,'Alle namen en totalen'!B:F,2,FALSE)," ")</f>
        <v>Nadia Binsma</v>
      </c>
      <c r="I97" t="str">
        <f>_xlfn.IFNA(VLOOKUP(F97,'Alle namen en totalen'!B:F,4,FALSE)," ")</f>
        <v>Jeugd F</v>
      </c>
      <c r="K97" t="str">
        <f>_xlfn.IFNA(VLOOKUP(F97,'Alle namen en totalen'!B:F,3,FALSE)," ")</f>
        <v>Sint Mauritius</v>
      </c>
      <c r="L97" s="7">
        <f>'Input individueel'!J94</f>
        <v>41.95</v>
      </c>
      <c r="M97">
        <f>'Input individueel'!I94</f>
        <v>9</v>
      </c>
      <c r="N97" s="7">
        <f>IF('Input individueel'!P94=0,'Input individueel'!K94,('Input individueel'!K94+'Input individueel'!P94)/2)</f>
        <v>2.4</v>
      </c>
      <c r="O97" s="7">
        <f>IF('Input individueel'!P94=0,'Input individueel'!L94,('Input individueel'!L94+'Input individueel'!Q94)/2)</f>
        <v>8.4</v>
      </c>
      <c r="P97" s="7">
        <f>IF('Input individueel'!P94=0,'Input individueel'!M94,('Input individueel'!M94+'Input individueel'!R94)/2)</f>
        <v>0</v>
      </c>
      <c r="Q97" s="7">
        <f>IF('Input individueel'!P94=0,'Input individueel'!N94,('Input individueel'!N94+'Input individueel'!S94)/2)</f>
        <v>0</v>
      </c>
      <c r="R97" s="7">
        <f>'Input individueel'!U94</f>
        <v>10.8</v>
      </c>
      <c r="S97">
        <f>'Input individueel'!V94</f>
        <v>10</v>
      </c>
      <c r="T97" s="7">
        <f>'Input individueel'!W94</f>
        <v>3</v>
      </c>
      <c r="U97" s="7">
        <f>'Input individueel'!X94</f>
        <v>7.75</v>
      </c>
      <c r="V97" s="7">
        <f>'Input individueel'!Y94</f>
        <v>0</v>
      </c>
      <c r="W97" s="7">
        <f>'Input individueel'!AA94</f>
        <v>10.75</v>
      </c>
      <c r="X97">
        <f>'Input individueel'!AB94</f>
        <v>5</v>
      </c>
      <c r="Y97" s="7">
        <f>'Input individueel'!AC94</f>
        <v>2.8</v>
      </c>
      <c r="Z97" s="7">
        <f>'Input individueel'!AD94</f>
        <v>7.05</v>
      </c>
      <c r="AA97" s="7">
        <f>'Input individueel'!AE94</f>
        <v>0</v>
      </c>
      <c r="AB97" s="7">
        <f>'Input individueel'!AG94</f>
        <v>9.85</v>
      </c>
      <c r="AC97">
        <f>'Input individueel'!AH94</f>
        <v>11</v>
      </c>
      <c r="AD97" s="7">
        <f>'Input individueel'!AI94</f>
        <v>2.8</v>
      </c>
      <c r="AE97" s="7">
        <f>'Input individueel'!AJ94</f>
        <v>7.75</v>
      </c>
      <c r="AF97" s="7">
        <f>'Input individueel'!AK94</f>
        <v>0</v>
      </c>
      <c r="AG97" s="7">
        <f>'Input individueel'!AM94</f>
        <v>10.55</v>
      </c>
      <c r="AH97">
        <f>'Input individueel'!AN94</f>
        <v>12</v>
      </c>
    </row>
    <row r="98" spans="1:34" x14ac:dyDescent="0.3">
      <c r="A98" s="1">
        <f>'Input individueel'!I95</f>
        <v>11</v>
      </c>
      <c r="B98" s="1">
        <f t="shared" si="3"/>
        <v>1</v>
      </c>
      <c r="C98" s="1">
        <f t="shared" si="4"/>
        <v>1</v>
      </c>
      <c r="D98" s="1">
        <f t="shared" si="5"/>
        <v>19</v>
      </c>
      <c r="E98" s="1">
        <f>IF(A98=99,99,'Input individueel'!AH95)</f>
        <v>19</v>
      </c>
      <c r="F98">
        <f>'Input individueel'!C95</f>
        <v>312</v>
      </c>
      <c r="G98" t="str">
        <f>_xlfn.IFNA(VLOOKUP(F98,'Alle namen en totalen'!B:F,5,FALSE)," ")</f>
        <v>W3-B2</v>
      </c>
      <c r="H98" t="str">
        <f>_xlfn.IFNA(VLOOKUP(F98,'Alle namen en totalen'!B:F,2,FALSE)," ")</f>
        <v>Divainely Woerdings</v>
      </c>
      <c r="I98" t="str">
        <f>_xlfn.IFNA(VLOOKUP(F98,'Alle namen en totalen'!B:F,4,FALSE)," ")</f>
        <v>Jeugd F</v>
      </c>
      <c r="K98" t="str">
        <f>_xlfn.IFNA(VLOOKUP(F98,'Alle namen en totalen'!B:F,3,FALSE)," ")</f>
        <v>Turncademy</v>
      </c>
      <c r="L98" s="7">
        <f>'Input individueel'!J95</f>
        <v>41.6</v>
      </c>
      <c r="M98">
        <f>'Input individueel'!I95</f>
        <v>11</v>
      </c>
      <c r="N98" s="7">
        <f>IF('Input individueel'!P95=0,'Input individueel'!K95,('Input individueel'!K95+'Input individueel'!P95)/2)</f>
        <v>2.4</v>
      </c>
      <c r="O98" s="7">
        <f>IF('Input individueel'!P95=0,'Input individueel'!L95,('Input individueel'!L95+'Input individueel'!Q95)/2)</f>
        <v>9.15</v>
      </c>
      <c r="P98" s="7">
        <f>IF('Input individueel'!P95=0,'Input individueel'!M95,('Input individueel'!M95+'Input individueel'!R95)/2)</f>
        <v>0</v>
      </c>
      <c r="Q98" s="7">
        <f>IF('Input individueel'!P95=0,'Input individueel'!N95,('Input individueel'!N95+'Input individueel'!S95)/2)</f>
        <v>0</v>
      </c>
      <c r="R98" s="7">
        <f>'Input individueel'!U95</f>
        <v>11.55</v>
      </c>
      <c r="S98">
        <f>'Input individueel'!V95</f>
        <v>1</v>
      </c>
      <c r="T98" s="7">
        <f>'Input individueel'!W95</f>
        <v>2.8</v>
      </c>
      <c r="U98" s="7">
        <f>'Input individueel'!X95</f>
        <v>8.65</v>
      </c>
      <c r="V98" s="7">
        <f>'Input individueel'!Y95</f>
        <v>0</v>
      </c>
      <c r="W98" s="7">
        <f>'Input individueel'!AA95</f>
        <v>11.45</v>
      </c>
      <c r="X98">
        <f>'Input individueel'!AB95</f>
        <v>1</v>
      </c>
      <c r="Y98" s="7">
        <f>'Input individueel'!AC95</f>
        <v>2.2000000000000002</v>
      </c>
      <c r="Z98" s="7">
        <f>'Input individueel'!AD95</f>
        <v>5.5</v>
      </c>
      <c r="AA98" s="7">
        <f>'Input individueel'!AE95</f>
        <v>0</v>
      </c>
      <c r="AB98" s="7">
        <f>'Input individueel'!AG95</f>
        <v>7.7</v>
      </c>
      <c r="AC98">
        <f>'Input individueel'!AH95</f>
        <v>19</v>
      </c>
      <c r="AD98" s="7">
        <f>'Input individueel'!AI95</f>
        <v>3</v>
      </c>
      <c r="AE98" s="7">
        <f>'Input individueel'!AJ95</f>
        <v>7.9</v>
      </c>
      <c r="AF98" s="7">
        <f>'Input individueel'!AK95</f>
        <v>0</v>
      </c>
      <c r="AG98" s="7">
        <f>'Input individueel'!AM95</f>
        <v>10.9</v>
      </c>
      <c r="AH98">
        <f>'Input individueel'!AN95</f>
        <v>8</v>
      </c>
    </row>
    <row r="99" spans="1:34" x14ac:dyDescent="0.3">
      <c r="A99" s="1">
        <f>'Input individueel'!I96</f>
        <v>12</v>
      </c>
      <c r="B99" s="1">
        <f t="shared" si="3"/>
        <v>15</v>
      </c>
      <c r="C99" s="1">
        <f t="shared" si="4"/>
        <v>7</v>
      </c>
      <c r="D99" s="1">
        <f t="shared" si="5"/>
        <v>4</v>
      </c>
      <c r="E99" s="1">
        <f>IF(A99=99,99,'Input individueel'!AH96)</f>
        <v>4</v>
      </c>
      <c r="F99">
        <f>'Input individueel'!C96</f>
        <v>216</v>
      </c>
      <c r="G99" t="str">
        <f>_xlfn.IFNA(VLOOKUP(F99,'Alle namen en totalen'!B:F,5,FALSE)," ")</f>
        <v>W3-B2</v>
      </c>
      <c r="H99" t="str">
        <f>_xlfn.IFNA(VLOOKUP(F99,'Alle namen en totalen'!B:F,2,FALSE)," ")</f>
        <v>Sophie Lammerse</v>
      </c>
      <c r="I99" t="str">
        <f>_xlfn.IFNA(VLOOKUP(F99,'Alle namen en totalen'!B:F,4,FALSE)," ")</f>
        <v>Junior F</v>
      </c>
      <c r="K99" t="str">
        <f>_xlfn.IFNA(VLOOKUP(F99,'Alle namen en totalen'!B:F,3,FALSE)," ")</f>
        <v>K&amp;V</v>
      </c>
      <c r="L99" s="7">
        <f>'Input individueel'!J96</f>
        <v>41.25</v>
      </c>
      <c r="M99">
        <f>'Input individueel'!I96</f>
        <v>12</v>
      </c>
      <c r="N99" s="7">
        <f>IF('Input individueel'!P96=0,'Input individueel'!K96,('Input individueel'!K96+'Input individueel'!P96)/2)</f>
        <v>1.6</v>
      </c>
      <c r="O99" s="7">
        <f>IF('Input individueel'!P96=0,'Input individueel'!L96,('Input individueel'!L96+'Input individueel'!Q96)/2)</f>
        <v>8.35</v>
      </c>
      <c r="P99" s="7">
        <f>IF('Input individueel'!P96=0,'Input individueel'!M96,('Input individueel'!M96+'Input individueel'!R96)/2)</f>
        <v>0</v>
      </c>
      <c r="Q99" s="7">
        <f>IF('Input individueel'!P96=0,'Input individueel'!N96,('Input individueel'!N96+'Input individueel'!S96)/2)</f>
        <v>0</v>
      </c>
      <c r="R99" s="7">
        <f>'Input individueel'!U96</f>
        <v>9.9499999999999993</v>
      </c>
      <c r="S99">
        <f>'Input individueel'!V96</f>
        <v>15</v>
      </c>
      <c r="T99" s="7">
        <f>'Input individueel'!W96</f>
        <v>2.9</v>
      </c>
      <c r="U99" s="7">
        <f>'Input individueel'!X96</f>
        <v>7.8</v>
      </c>
      <c r="V99" s="7">
        <f>'Input individueel'!Y96</f>
        <v>0</v>
      </c>
      <c r="W99" s="7">
        <f>'Input individueel'!AA96</f>
        <v>10.7</v>
      </c>
      <c r="X99">
        <f>'Input individueel'!AB96</f>
        <v>7</v>
      </c>
      <c r="Y99" s="7">
        <f>'Input individueel'!AC96</f>
        <v>2.9</v>
      </c>
      <c r="Z99" s="7">
        <f>'Input individueel'!AD96</f>
        <v>7.65</v>
      </c>
      <c r="AA99" s="7">
        <f>'Input individueel'!AE96</f>
        <v>0</v>
      </c>
      <c r="AB99" s="7">
        <f>'Input individueel'!AG96</f>
        <v>10.55</v>
      </c>
      <c r="AC99">
        <f>'Input individueel'!AH96</f>
        <v>4</v>
      </c>
      <c r="AD99" s="7">
        <f>'Input individueel'!AI96</f>
        <v>2.9</v>
      </c>
      <c r="AE99" s="7">
        <f>'Input individueel'!AJ96</f>
        <v>7.15</v>
      </c>
      <c r="AF99" s="7">
        <f>'Input individueel'!AK96</f>
        <v>0</v>
      </c>
      <c r="AG99" s="7">
        <f>'Input individueel'!AM96</f>
        <v>10.050000000000001</v>
      </c>
      <c r="AH99">
        <f>'Input individueel'!AN96</f>
        <v>16</v>
      </c>
    </row>
    <row r="100" spans="1:34" x14ac:dyDescent="0.3">
      <c r="A100" s="1">
        <f>'Input individueel'!I97</f>
        <v>13</v>
      </c>
      <c r="B100" s="1">
        <f t="shared" si="3"/>
        <v>13</v>
      </c>
      <c r="C100" s="1">
        <f t="shared" si="4"/>
        <v>9</v>
      </c>
      <c r="D100" s="1">
        <f t="shared" si="5"/>
        <v>16</v>
      </c>
      <c r="E100" s="1">
        <f>IF(A100=99,99,'Input individueel'!AH97)</f>
        <v>16</v>
      </c>
      <c r="F100">
        <f>'Input individueel'!C97</f>
        <v>300</v>
      </c>
      <c r="G100" t="str">
        <f>_xlfn.IFNA(VLOOKUP(F100,'Alle namen en totalen'!B:F,5,FALSE)," ")</f>
        <v>W3-B2</v>
      </c>
      <c r="H100" t="str">
        <f>_xlfn.IFNA(VLOOKUP(F100,'Alle namen en totalen'!B:F,2,FALSE)," ")</f>
        <v>Yuna van den Berg</v>
      </c>
      <c r="I100" t="str">
        <f>_xlfn.IFNA(VLOOKUP(F100,'Alle namen en totalen'!B:F,4,FALSE)," ")</f>
        <v>Jeugd F</v>
      </c>
      <c r="K100" t="str">
        <f>_xlfn.IFNA(VLOOKUP(F100,'Alle namen en totalen'!B:F,3,FALSE)," ")</f>
        <v>DEV</v>
      </c>
      <c r="L100" s="7">
        <f>'Input individueel'!J97</f>
        <v>40.65</v>
      </c>
      <c r="M100">
        <f>'Input individueel'!I97</f>
        <v>13</v>
      </c>
      <c r="N100" s="7">
        <f>IF('Input individueel'!P97=0,'Input individueel'!K97,('Input individueel'!K97+'Input individueel'!P97)/2)</f>
        <v>2.4</v>
      </c>
      <c r="O100" s="7">
        <f>IF('Input individueel'!P97=0,'Input individueel'!L97,('Input individueel'!L97+'Input individueel'!Q97)/2)</f>
        <v>8.3000000000000007</v>
      </c>
      <c r="P100" s="7">
        <f>IF('Input individueel'!P97=0,'Input individueel'!M97,('Input individueel'!M97+'Input individueel'!R97)/2)</f>
        <v>0</v>
      </c>
      <c r="Q100" s="7">
        <f>IF('Input individueel'!P97=0,'Input individueel'!N97,('Input individueel'!N97+'Input individueel'!S97)/2)</f>
        <v>0</v>
      </c>
      <c r="R100" s="7">
        <f>'Input individueel'!U97</f>
        <v>10.7</v>
      </c>
      <c r="S100">
        <f>'Input individueel'!V97</f>
        <v>13</v>
      </c>
      <c r="T100" s="7">
        <f>'Input individueel'!W97</f>
        <v>2.2999999999999998</v>
      </c>
      <c r="U100" s="7">
        <f>'Input individueel'!X97</f>
        <v>8.1999999999999993</v>
      </c>
      <c r="V100" s="7">
        <f>'Input individueel'!Y97</f>
        <v>0</v>
      </c>
      <c r="W100" s="7">
        <f>'Input individueel'!AA97</f>
        <v>10.5</v>
      </c>
      <c r="X100">
        <f>'Input individueel'!AB97</f>
        <v>9</v>
      </c>
      <c r="Y100" s="7">
        <f>'Input individueel'!AC97</f>
        <v>1.6</v>
      </c>
      <c r="Z100" s="7">
        <f>'Input individueel'!AD97</f>
        <v>7.55</v>
      </c>
      <c r="AA100" s="7">
        <f>'Input individueel'!AE97</f>
        <v>0</v>
      </c>
      <c r="AB100" s="7">
        <f>'Input individueel'!AG97</f>
        <v>9.15</v>
      </c>
      <c r="AC100">
        <f>'Input individueel'!AH97</f>
        <v>16</v>
      </c>
      <c r="AD100" s="7">
        <f>'Input individueel'!AI97</f>
        <v>2.4</v>
      </c>
      <c r="AE100" s="7">
        <f>'Input individueel'!AJ97</f>
        <v>7.9</v>
      </c>
      <c r="AF100" s="7">
        <f>'Input individueel'!AK97</f>
        <v>0</v>
      </c>
      <c r="AG100" s="7">
        <f>'Input individueel'!AM97</f>
        <v>10.3</v>
      </c>
      <c r="AH100">
        <f>'Input individueel'!AN97</f>
        <v>14</v>
      </c>
    </row>
    <row r="101" spans="1:34" x14ac:dyDescent="0.3">
      <c r="A101" s="1">
        <f>'Input individueel'!I98</f>
        <v>14</v>
      </c>
      <c r="B101" s="1">
        <f t="shared" si="3"/>
        <v>10</v>
      </c>
      <c r="C101" s="1">
        <f t="shared" si="4"/>
        <v>16</v>
      </c>
      <c r="D101" s="1">
        <f t="shared" si="5"/>
        <v>15</v>
      </c>
      <c r="E101" s="1">
        <f>IF(A101=99,99,'Input individueel'!AH98)</f>
        <v>15</v>
      </c>
      <c r="F101">
        <f>'Input individueel'!C98</f>
        <v>213</v>
      </c>
      <c r="G101" t="str">
        <f>_xlfn.IFNA(VLOOKUP(F101,'Alle namen en totalen'!B:F,5,FALSE)," ")</f>
        <v>W3-B2</v>
      </c>
      <c r="H101" t="str">
        <f>_xlfn.IFNA(VLOOKUP(F101,'Alle namen en totalen'!B:F,2,FALSE)," ")</f>
        <v>Mira den Dulk</v>
      </c>
      <c r="I101" t="str">
        <f>_xlfn.IFNA(VLOOKUP(F101,'Alle namen en totalen'!B:F,4,FALSE)," ")</f>
        <v>Junior F</v>
      </c>
      <c r="K101" t="str">
        <f>_xlfn.IFNA(VLOOKUP(F101,'Alle namen en totalen'!B:F,3,FALSE)," ")</f>
        <v>K&amp;V</v>
      </c>
      <c r="L101" s="7">
        <f>'Input individueel'!J98</f>
        <v>39.799999999999997</v>
      </c>
      <c r="M101">
        <f>'Input individueel'!I98</f>
        <v>14</v>
      </c>
      <c r="N101" s="7">
        <f>IF('Input individueel'!P98=0,'Input individueel'!K98,('Input individueel'!K98+'Input individueel'!P98)/2)</f>
        <v>2.4</v>
      </c>
      <c r="O101" s="7">
        <f>IF('Input individueel'!P98=0,'Input individueel'!L98,('Input individueel'!L98+'Input individueel'!Q98)/2)</f>
        <v>8.4</v>
      </c>
      <c r="P101" s="7">
        <f>IF('Input individueel'!P98=0,'Input individueel'!M98,('Input individueel'!M98+'Input individueel'!R98)/2)</f>
        <v>0</v>
      </c>
      <c r="Q101" s="7">
        <f>IF('Input individueel'!P98=0,'Input individueel'!N98,('Input individueel'!N98+'Input individueel'!S98)/2)</f>
        <v>0</v>
      </c>
      <c r="R101" s="7">
        <f>'Input individueel'!U98</f>
        <v>10.8</v>
      </c>
      <c r="S101">
        <f>'Input individueel'!V98</f>
        <v>10</v>
      </c>
      <c r="T101" s="7">
        <f>'Input individueel'!W98</f>
        <v>2.2999999999999998</v>
      </c>
      <c r="U101" s="7">
        <f>'Input individueel'!X98</f>
        <v>7.15</v>
      </c>
      <c r="V101" s="7">
        <f>'Input individueel'!Y98</f>
        <v>0</v>
      </c>
      <c r="W101" s="7">
        <f>'Input individueel'!AA98</f>
        <v>9.4499999999999993</v>
      </c>
      <c r="X101">
        <f>'Input individueel'!AB98</f>
        <v>16</v>
      </c>
      <c r="Y101" s="7">
        <f>'Input individueel'!AC98</f>
        <v>3</v>
      </c>
      <c r="Z101" s="7">
        <f>'Input individueel'!AD98</f>
        <v>6.35</v>
      </c>
      <c r="AA101" s="7">
        <f>'Input individueel'!AE98</f>
        <v>0</v>
      </c>
      <c r="AB101" s="7">
        <f>'Input individueel'!AG98</f>
        <v>9.35</v>
      </c>
      <c r="AC101">
        <f>'Input individueel'!AH98</f>
        <v>15</v>
      </c>
      <c r="AD101" s="7">
        <f>'Input individueel'!AI98</f>
        <v>3</v>
      </c>
      <c r="AE101" s="7">
        <f>'Input individueel'!AJ98</f>
        <v>7.2</v>
      </c>
      <c r="AF101" s="7">
        <f>'Input individueel'!AK98</f>
        <v>0</v>
      </c>
      <c r="AG101" s="7">
        <f>'Input individueel'!AM98</f>
        <v>10.199999999999999</v>
      </c>
      <c r="AH101">
        <f>'Input individueel'!AN98</f>
        <v>15</v>
      </c>
    </row>
    <row r="102" spans="1:34" x14ac:dyDescent="0.3">
      <c r="A102" s="1">
        <f>'Input individueel'!I99</f>
        <v>15</v>
      </c>
      <c r="B102" s="1">
        <f t="shared" si="3"/>
        <v>14</v>
      </c>
      <c r="C102" s="1">
        <f t="shared" si="4"/>
        <v>18</v>
      </c>
      <c r="D102" s="1">
        <f t="shared" si="5"/>
        <v>8</v>
      </c>
      <c r="E102" s="1">
        <f>IF(A102=99,99,'Input individueel'!AH99)</f>
        <v>8</v>
      </c>
      <c r="F102">
        <f>'Input individueel'!C99</f>
        <v>315</v>
      </c>
      <c r="G102" t="str">
        <f>_xlfn.IFNA(VLOOKUP(F102,'Alle namen en totalen'!B:F,5,FALSE)," ")</f>
        <v>W3-B2</v>
      </c>
      <c r="H102" t="str">
        <f>_xlfn.IFNA(VLOOKUP(F102,'Alle namen en totalen'!B:F,2,FALSE)," ")</f>
        <v>Saar Betlem</v>
      </c>
      <c r="I102" t="str">
        <f>_xlfn.IFNA(VLOOKUP(F102,'Alle namen en totalen'!B:F,4,FALSE)," ")</f>
        <v>Jeugd F</v>
      </c>
      <c r="K102" t="str">
        <f>_xlfn.IFNA(VLOOKUP(F102,'Alle namen en totalen'!B:F,3,FALSE)," ")</f>
        <v>Turncentrum Waterland</v>
      </c>
      <c r="L102" s="7">
        <f>'Input individueel'!J99</f>
        <v>39.450000000000003</v>
      </c>
      <c r="M102">
        <f>'Input individueel'!I99</f>
        <v>15</v>
      </c>
      <c r="N102" s="7">
        <f>IF('Input individueel'!P99=0,'Input individueel'!K99,('Input individueel'!K99+'Input individueel'!P99)/2)</f>
        <v>2.4</v>
      </c>
      <c r="O102" s="7">
        <f>IF('Input individueel'!P99=0,'Input individueel'!L99,('Input individueel'!L99+'Input individueel'!Q99)/2)</f>
        <v>8.15</v>
      </c>
      <c r="P102" s="7">
        <f>IF('Input individueel'!P99=0,'Input individueel'!M99,('Input individueel'!M99+'Input individueel'!R99)/2)</f>
        <v>0</v>
      </c>
      <c r="Q102" s="7">
        <f>IF('Input individueel'!P99=0,'Input individueel'!N99,('Input individueel'!N99+'Input individueel'!S99)/2)</f>
        <v>0</v>
      </c>
      <c r="R102" s="7">
        <f>'Input individueel'!U99</f>
        <v>10.55</v>
      </c>
      <c r="S102">
        <f>'Input individueel'!V99</f>
        <v>14</v>
      </c>
      <c r="T102" s="7">
        <f>'Input individueel'!W99</f>
        <v>2.4</v>
      </c>
      <c r="U102" s="7">
        <f>'Input individueel'!X99</f>
        <v>6.75</v>
      </c>
      <c r="V102" s="7">
        <f>'Input individueel'!Y99</f>
        <v>0</v>
      </c>
      <c r="W102" s="7">
        <f>'Input individueel'!AA99</f>
        <v>9.15</v>
      </c>
      <c r="X102">
        <f>'Input individueel'!AB99</f>
        <v>18</v>
      </c>
      <c r="Y102" s="7">
        <f>'Input individueel'!AC99</f>
        <v>2.8</v>
      </c>
      <c r="Z102" s="7">
        <f>'Input individueel'!AD99</f>
        <v>7.45</v>
      </c>
      <c r="AA102" s="7">
        <f>'Input individueel'!AE99</f>
        <v>0</v>
      </c>
      <c r="AB102" s="7">
        <f>'Input individueel'!AG99</f>
        <v>10.25</v>
      </c>
      <c r="AC102">
        <f>'Input individueel'!AH99</f>
        <v>8</v>
      </c>
      <c r="AD102" s="7">
        <f>'Input individueel'!AI99</f>
        <v>2.9</v>
      </c>
      <c r="AE102" s="7">
        <f>'Input individueel'!AJ99</f>
        <v>6.6</v>
      </c>
      <c r="AF102" s="7">
        <f>'Input individueel'!AK99</f>
        <v>0</v>
      </c>
      <c r="AG102" s="7">
        <f>'Input individueel'!AM99</f>
        <v>9.5</v>
      </c>
      <c r="AH102">
        <f>'Input individueel'!AN99</f>
        <v>18</v>
      </c>
    </row>
    <row r="103" spans="1:34" x14ac:dyDescent="0.3">
      <c r="A103" s="1">
        <f>'Input individueel'!I100</f>
        <v>16</v>
      </c>
      <c r="B103" s="1">
        <f t="shared" si="3"/>
        <v>3</v>
      </c>
      <c r="C103" s="1">
        <f t="shared" si="4"/>
        <v>12</v>
      </c>
      <c r="D103" s="1">
        <f t="shared" si="5"/>
        <v>18</v>
      </c>
      <c r="E103" s="1">
        <f>IF(A103=99,99,'Input individueel'!AH100)</f>
        <v>18</v>
      </c>
      <c r="F103">
        <f>'Input individueel'!C100</f>
        <v>308</v>
      </c>
      <c r="G103" t="str">
        <f>_xlfn.IFNA(VLOOKUP(F103,'Alle namen en totalen'!B:F,5,FALSE)," ")</f>
        <v>W3-B2</v>
      </c>
      <c r="H103" t="str">
        <f>_xlfn.IFNA(VLOOKUP(F103,'Alle namen en totalen'!B:F,2,FALSE)," ")</f>
        <v>Sara De Waart</v>
      </c>
      <c r="I103" t="str">
        <f>_xlfn.IFNA(VLOOKUP(F103,'Alle namen en totalen'!B:F,4,FALSE)," ")</f>
        <v>Jeugd F</v>
      </c>
      <c r="K103" t="str">
        <f>_xlfn.IFNA(VLOOKUP(F103,'Alle namen en totalen'!B:F,3,FALSE)," ")</f>
        <v>Sint Mauritius</v>
      </c>
      <c r="L103" s="7">
        <f>'Input individueel'!J100</f>
        <v>39.15</v>
      </c>
      <c r="M103">
        <f>'Input individueel'!I100</f>
        <v>16</v>
      </c>
      <c r="N103" s="7">
        <f>IF('Input individueel'!P100=0,'Input individueel'!K100,('Input individueel'!K100+'Input individueel'!P100)/2)</f>
        <v>2.4</v>
      </c>
      <c r="O103" s="7">
        <f>IF('Input individueel'!P100=0,'Input individueel'!L100,('Input individueel'!L100+'Input individueel'!Q100)/2)</f>
        <v>8.85</v>
      </c>
      <c r="P103" s="7">
        <f>IF('Input individueel'!P100=0,'Input individueel'!M100,('Input individueel'!M100+'Input individueel'!R100)/2)</f>
        <v>0</v>
      </c>
      <c r="Q103" s="7">
        <f>IF('Input individueel'!P100=0,'Input individueel'!N100,('Input individueel'!N100+'Input individueel'!S100)/2)</f>
        <v>0</v>
      </c>
      <c r="R103" s="7">
        <f>'Input individueel'!U100</f>
        <v>11.25</v>
      </c>
      <c r="S103">
        <f>'Input individueel'!V100</f>
        <v>3</v>
      </c>
      <c r="T103" s="7">
        <f>'Input individueel'!W100</f>
        <v>2.9</v>
      </c>
      <c r="U103" s="7">
        <f>'Input individueel'!X100</f>
        <v>7.35</v>
      </c>
      <c r="V103" s="7">
        <f>'Input individueel'!Y100</f>
        <v>0</v>
      </c>
      <c r="W103" s="7">
        <f>'Input individueel'!AA100</f>
        <v>10.25</v>
      </c>
      <c r="X103">
        <f>'Input individueel'!AB100</f>
        <v>12</v>
      </c>
      <c r="Y103" s="7">
        <f>'Input individueel'!AC100</f>
        <v>2.9</v>
      </c>
      <c r="Z103" s="7">
        <f>'Input individueel'!AD100</f>
        <v>4.9000000000000004</v>
      </c>
      <c r="AA103" s="7">
        <f>'Input individueel'!AE100</f>
        <v>0</v>
      </c>
      <c r="AB103" s="7">
        <f>'Input individueel'!AG100</f>
        <v>7.8</v>
      </c>
      <c r="AC103">
        <f>'Input individueel'!AH100</f>
        <v>18</v>
      </c>
      <c r="AD103" s="7">
        <f>'Input individueel'!AI100</f>
        <v>3.2</v>
      </c>
      <c r="AE103" s="7">
        <f>'Input individueel'!AJ100</f>
        <v>6.65</v>
      </c>
      <c r="AF103" s="7">
        <f>'Input individueel'!AK100</f>
        <v>0</v>
      </c>
      <c r="AG103" s="7">
        <f>'Input individueel'!AM100</f>
        <v>9.85</v>
      </c>
      <c r="AH103">
        <f>'Input individueel'!AN100</f>
        <v>17</v>
      </c>
    </row>
    <row r="104" spans="1:34" x14ac:dyDescent="0.3">
      <c r="A104" s="1">
        <f>'Input individueel'!I101</f>
        <v>17</v>
      </c>
      <c r="B104" s="1">
        <f t="shared" si="3"/>
        <v>17</v>
      </c>
      <c r="C104" s="1">
        <f t="shared" si="4"/>
        <v>17</v>
      </c>
      <c r="D104" s="1">
        <f t="shared" si="5"/>
        <v>17</v>
      </c>
      <c r="E104" s="1">
        <f>IF(A104=99,99,'Input individueel'!AH101)</f>
        <v>17</v>
      </c>
      <c r="F104">
        <f>'Input individueel'!C101</f>
        <v>214</v>
      </c>
      <c r="G104" t="str">
        <f>_xlfn.IFNA(VLOOKUP(F104,'Alle namen en totalen'!B:F,5,FALSE)," ")</f>
        <v>W3-B2</v>
      </c>
      <c r="H104" t="str">
        <f>_xlfn.IFNA(VLOOKUP(F104,'Alle namen en totalen'!B:F,2,FALSE)," ")</f>
        <v>Lindy Fritzen</v>
      </c>
      <c r="I104" t="str">
        <f>_xlfn.IFNA(VLOOKUP(F104,'Alle namen en totalen'!B:F,4,FALSE)," ")</f>
        <v>Junior F</v>
      </c>
      <c r="K104" t="str">
        <f>_xlfn.IFNA(VLOOKUP(F104,'Alle namen en totalen'!B:F,3,FALSE)," ")</f>
        <v>K&amp;V</v>
      </c>
      <c r="L104" s="7">
        <f>'Input individueel'!J101</f>
        <v>37.6</v>
      </c>
      <c r="M104">
        <f>'Input individueel'!I101</f>
        <v>17</v>
      </c>
      <c r="N104" s="7">
        <f>IF('Input individueel'!P101=0,'Input individueel'!K101,('Input individueel'!K101+'Input individueel'!P101)/2)</f>
        <v>1.6</v>
      </c>
      <c r="O104" s="7">
        <f>IF('Input individueel'!P101=0,'Input individueel'!L101,('Input individueel'!L101+'Input individueel'!Q101)/2)</f>
        <v>7.65</v>
      </c>
      <c r="P104" s="7">
        <f>IF('Input individueel'!P101=0,'Input individueel'!M101,('Input individueel'!M101+'Input individueel'!R101)/2)</f>
        <v>0</v>
      </c>
      <c r="Q104" s="7">
        <f>IF('Input individueel'!P101=0,'Input individueel'!N101,('Input individueel'!N101+'Input individueel'!S101)/2)</f>
        <v>0</v>
      </c>
      <c r="R104" s="7">
        <f>'Input individueel'!U101</f>
        <v>9.25</v>
      </c>
      <c r="S104">
        <f>'Input individueel'!V101</f>
        <v>17</v>
      </c>
      <c r="T104" s="7">
        <f>'Input individueel'!W101</f>
        <v>2.2999999999999998</v>
      </c>
      <c r="U104" s="7">
        <f>'Input individueel'!X101</f>
        <v>6.95</v>
      </c>
      <c r="V104" s="7">
        <f>'Input individueel'!Y101</f>
        <v>0</v>
      </c>
      <c r="W104" s="7">
        <f>'Input individueel'!AA101</f>
        <v>9.25</v>
      </c>
      <c r="X104">
        <f>'Input individueel'!AB101</f>
        <v>17</v>
      </c>
      <c r="Y104" s="7">
        <f>'Input individueel'!AC101</f>
        <v>2.2000000000000002</v>
      </c>
      <c r="Z104" s="7">
        <f>'Input individueel'!AD101</f>
        <v>6.45</v>
      </c>
      <c r="AA104" s="7">
        <f>'Input individueel'!AE101</f>
        <v>0</v>
      </c>
      <c r="AB104" s="7">
        <f>'Input individueel'!AG101</f>
        <v>8.65</v>
      </c>
      <c r="AC104">
        <f>'Input individueel'!AH101</f>
        <v>17</v>
      </c>
      <c r="AD104" s="7">
        <f>'Input individueel'!AI101</f>
        <v>2.9</v>
      </c>
      <c r="AE104" s="7">
        <f>'Input individueel'!AJ101</f>
        <v>7.55</v>
      </c>
      <c r="AF104" s="7">
        <f>'Input individueel'!AK101</f>
        <v>0</v>
      </c>
      <c r="AG104" s="7">
        <f>'Input individueel'!AM101</f>
        <v>10.45</v>
      </c>
      <c r="AH104">
        <f>'Input individueel'!AN101</f>
        <v>13</v>
      </c>
    </row>
    <row r="105" spans="1:34" x14ac:dyDescent="0.3">
      <c r="A105" s="1">
        <f>'Input individueel'!I102</f>
        <v>18</v>
      </c>
      <c r="B105" s="1">
        <f t="shared" si="3"/>
        <v>18</v>
      </c>
      <c r="C105" s="1">
        <f t="shared" si="4"/>
        <v>14</v>
      </c>
      <c r="D105" s="1">
        <f t="shared" si="5"/>
        <v>12</v>
      </c>
      <c r="E105" s="1">
        <f>IF(A105=99,99,'Input individueel'!AH102)</f>
        <v>12</v>
      </c>
      <c r="F105">
        <f>'Input individueel'!C102</f>
        <v>307</v>
      </c>
      <c r="G105" t="str">
        <f>_xlfn.IFNA(VLOOKUP(F105,'Alle namen en totalen'!B:F,5,FALSE)," ")</f>
        <v>W3-B2</v>
      </c>
      <c r="H105" t="str">
        <f>_xlfn.IFNA(VLOOKUP(F105,'Alle namen en totalen'!B:F,2,FALSE)," ")</f>
        <v>Yzaira Visser</v>
      </c>
      <c r="I105" t="str">
        <f>_xlfn.IFNA(VLOOKUP(F105,'Alle namen en totalen'!B:F,4,FALSE)," ")</f>
        <v>Jeugd F</v>
      </c>
      <c r="K105" t="str">
        <f>_xlfn.IFNA(VLOOKUP(F105,'Alle namen en totalen'!B:F,3,FALSE)," ")</f>
        <v>Sint Mauritius</v>
      </c>
      <c r="L105" s="7">
        <f>'Input individueel'!J102</f>
        <v>30.55</v>
      </c>
      <c r="M105">
        <f>'Input individueel'!I102</f>
        <v>18</v>
      </c>
      <c r="N105" s="7">
        <f>IF('Input individueel'!P102=0,'Input individueel'!K102,('Input individueel'!K102+'Input individueel'!P102)/2)</f>
        <v>0</v>
      </c>
      <c r="O105" s="7">
        <f>IF('Input individueel'!P102=0,'Input individueel'!L102,('Input individueel'!L102+'Input individueel'!Q102)/2)</f>
        <v>0</v>
      </c>
      <c r="P105" s="7">
        <f>IF('Input individueel'!P102=0,'Input individueel'!M102,('Input individueel'!M102+'Input individueel'!R102)/2)</f>
        <v>0</v>
      </c>
      <c r="Q105" s="7">
        <f>IF('Input individueel'!P102=0,'Input individueel'!N102,('Input individueel'!N102+'Input individueel'!S102)/2)</f>
        <v>0</v>
      </c>
      <c r="R105" s="7">
        <f>'Input individueel'!U102</f>
        <v>0</v>
      </c>
      <c r="S105">
        <f>'Input individueel'!V102</f>
        <v>18</v>
      </c>
      <c r="T105" s="7">
        <f>'Input individueel'!W102</f>
        <v>2.9</v>
      </c>
      <c r="U105" s="7">
        <f>'Input individueel'!X102</f>
        <v>7.05</v>
      </c>
      <c r="V105" s="7">
        <f>'Input individueel'!Y102</f>
        <v>0</v>
      </c>
      <c r="W105" s="7">
        <f>'Input individueel'!AA102</f>
        <v>9.9499999999999993</v>
      </c>
      <c r="X105">
        <f>'Input individueel'!AB102</f>
        <v>14</v>
      </c>
      <c r="Y105" s="7">
        <f>'Input individueel'!AC102</f>
        <v>3</v>
      </c>
      <c r="Z105" s="7">
        <f>'Input individueel'!AD102</f>
        <v>6.8</v>
      </c>
      <c r="AA105" s="7">
        <f>'Input individueel'!AE102</f>
        <v>0</v>
      </c>
      <c r="AB105" s="7">
        <f>'Input individueel'!AG102</f>
        <v>9.8000000000000007</v>
      </c>
      <c r="AC105">
        <f>'Input individueel'!AH102</f>
        <v>12</v>
      </c>
      <c r="AD105" s="7">
        <f>'Input individueel'!AI102</f>
        <v>3</v>
      </c>
      <c r="AE105" s="7">
        <f>'Input individueel'!AJ102</f>
        <v>7.8</v>
      </c>
      <c r="AF105" s="7">
        <f>'Input individueel'!AK102</f>
        <v>0</v>
      </c>
      <c r="AG105" s="7">
        <f>'Input individueel'!AM102</f>
        <v>10.8</v>
      </c>
      <c r="AH105">
        <f>'Input individueel'!AN102</f>
        <v>9</v>
      </c>
    </row>
    <row r="106" spans="1:34" x14ac:dyDescent="0.3">
      <c r="A106" s="1">
        <f>'Input individueel'!I103</f>
        <v>19</v>
      </c>
      <c r="B106" s="1">
        <f t="shared" si="3"/>
        <v>18</v>
      </c>
      <c r="C106" s="1">
        <f t="shared" si="4"/>
        <v>19</v>
      </c>
      <c r="D106" s="1">
        <f t="shared" si="5"/>
        <v>6</v>
      </c>
      <c r="E106" s="1">
        <f>IF(A106=99,99,'Input individueel'!AH103)</f>
        <v>6</v>
      </c>
      <c r="F106">
        <f>'Input individueel'!C103</f>
        <v>313</v>
      </c>
      <c r="G106" t="str">
        <f>_xlfn.IFNA(VLOOKUP(F106,'Alle namen en totalen'!B:F,5,FALSE)," ")</f>
        <v>W3-B2</v>
      </c>
      <c r="H106" t="str">
        <f>_xlfn.IFNA(VLOOKUP(F106,'Alle namen en totalen'!B:F,2,FALSE)," ")</f>
        <v>Gi-Angely Valmont</v>
      </c>
      <c r="I106" t="str">
        <f>_xlfn.IFNA(VLOOKUP(F106,'Alle namen en totalen'!B:F,4,FALSE)," ")</f>
        <v>Jeugd F</v>
      </c>
      <c r="K106" t="str">
        <f>_xlfn.IFNA(VLOOKUP(F106,'Alle namen en totalen'!B:F,3,FALSE)," ")</f>
        <v>Turncentrum Waterland</v>
      </c>
      <c r="L106" s="7">
        <f>'Input individueel'!J103</f>
        <v>19.75</v>
      </c>
      <c r="M106">
        <f>'Input individueel'!I103</f>
        <v>19</v>
      </c>
      <c r="N106" s="7">
        <f>IF('Input individueel'!P103=0,'Input individueel'!K103,('Input individueel'!K103+'Input individueel'!P103)/2)</f>
        <v>0</v>
      </c>
      <c r="O106" s="7">
        <f>IF('Input individueel'!P103=0,'Input individueel'!L103,('Input individueel'!L103+'Input individueel'!Q103)/2)</f>
        <v>0</v>
      </c>
      <c r="P106" s="7">
        <f>IF('Input individueel'!P103=0,'Input individueel'!M103,('Input individueel'!M103+'Input individueel'!R103)/2)</f>
        <v>0</v>
      </c>
      <c r="Q106" s="7">
        <f>IF('Input individueel'!P103=0,'Input individueel'!N103,('Input individueel'!N103+'Input individueel'!S103)/2)</f>
        <v>0</v>
      </c>
      <c r="R106" s="7">
        <f>'Input individueel'!U103</f>
        <v>0</v>
      </c>
      <c r="S106">
        <f>'Input individueel'!V103</f>
        <v>18</v>
      </c>
      <c r="T106" s="7">
        <f>'Input individueel'!W103</f>
        <v>0</v>
      </c>
      <c r="U106" s="7">
        <f>'Input individueel'!X103</f>
        <v>0</v>
      </c>
      <c r="V106" s="7">
        <f>'Input individueel'!Y103</f>
        <v>0</v>
      </c>
      <c r="W106" s="7">
        <f>'Input individueel'!AA103</f>
        <v>0</v>
      </c>
      <c r="X106">
        <f>'Input individueel'!AB103</f>
        <v>19</v>
      </c>
      <c r="Y106" s="7">
        <f>'Input individueel'!AC103</f>
        <v>2.8</v>
      </c>
      <c r="Z106" s="7">
        <f>'Input individueel'!AD103</f>
        <v>7.55</v>
      </c>
      <c r="AA106" s="7">
        <f>'Input individueel'!AE103</f>
        <v>0</v>
      </c>
      <c r="AB106" s="7">
        <f>'Input individueel'!AG103</f>
        <v>10.35</v>
      </c>
      <c r="AC106">
        <f>'Input individueel'!AH103</f>
        <v>6</v>
      </c>
      <c r="AD106" s="7">
        <f>'Input individueel'!AI103</f>
        <v>3.1</v>
      </c>
      <c r="AE106" s="7">
        <f>'Input individueel'!AJ103</f>
        <v>6.3</v>
      </c>
      <c r="AF106" s="7">
        <f>'Input individueel'!AK103</f>
        <v>0</v>
      </c>
      <c r="AG106" s="7">
        <f>'Input individueel'!AM103</f>
        <v>9.4</v>
      </c>
      <c r="AH106">
        <f>'Input individueel'!AN103</f>
        <v>19</v>
      </c>
    </row>
    <row r="107" spans="1:34" x14ac:dyDescent="0.3">
      <c r="A107" s="1">
        <f>'Input individueel'!I104</f>
        <v>99</v>
      </c>
      <c r="B107" s="1">
        <f t="shared" si="3"/>
        <v>99</v>
      </c>
      <c r="C107" s="1">
        <f t="shared" si="4"/>
        <v>99</v>
      </c>
      <c r="D107" s="1">
        <f t="shared" si="5"/>
        <v>99</v>
      </c>
      <c r="E107" s="1">
        <f>IF(A107=99,99,'Input individueel'!AH104)</f>
        <v>99</v>
      </c>
      <c r="F107">
        <f>'Input individueel'!C104</f>
        <v>310</v>
      </c>
      <c r="G107" t="str">
        <f>_xlfn.IFNA(VLOOKUP(F107,'Alle namen en totalen'!B:F,5,FALSE)," ")</f>
        <v>W3-B2</v>
      </c>
      <c r="H107" t="str">
        <f>_xlfn.IFNA(VLOOKUP(F107,'Alle namen en totalen'!B:F,2,FALSE)," ")</f>
        <v>Emily Zwarthoed</v>
      </c>
      <c r="I107" t="str">
        <f>_xlfn.IFNA(VLOOKUP(F107,'Alle namen en totalen'!B:F,4,FALSE)," ")</f>
        <v>Jeugd F</v>
      </c>
      <c r="K107" t="str">
        <f>_xlfn.IFNA(VLOOKUP(F107,'Alle namen en totalen'!B:F,3,FALSE)," ")</f>
        <v>Sint Mauritius</v>
      </c>
      <c r="L107" s="7">
        <f>'Input individueel'!J104</f>
        <v>0</v>
      </c>
      <c r="M107">
        <f>'Input individueel'!I104</f>
        <v>99</v>
      </c>
      <c r="N107" s="7">
        <f>IF('Input individueel'!P104=0,'Input individueel'!K104,('Input individueel'!K104+'Input individueel'!P104)/2)</f>
        <v>0</v>
      </c>
      <c r="O107" s="7">
        <f>IF('Input individueel'!P104=0,'Input individueel'!L104,('Input individueel'!L104+'Input individueel'!Q104)/2)</f>
        <v>0</v>
      </c>
      <c r="P107" s="7">
        <f>IF('Input individueel'!P104=0,'Input individueel'!M104,('Input individueel'!M104+'Input individueel'!R104)/2)</f>
        <v>0</v>
      </c>
      <c r="Q107" s="7">
        <f>IF('Input individueel'!P104=0,'Input individueel'!N104,('Input individueel'!N104+'Input individueel'!S104)/2)</f>
        <v>0</v>
      </c>
      <c r="R107" s="7">
        <f>'Input individueel'!U104</f>
        <v>0</v>
      </c>
      <c r="S107">
        <f>'Input individueel'!V104</f>
        <v>18</v>
      </c>
      <c r="T107" s="7">
        <f>'Input individueel'!W104</f>
        <v>0</v>
      </c>
      <c r="U107" s="7">
        <f>'Input individueel'!X104</f>
        <v>0</v>
      </c>
      <c r="V107" s="7">
        <f>'Input individueel'!Y104</f>
        <v>0</v>
      </c>
      <c r="W107" s="7">
        <f>'Input individueel'!AA104</f>
        <v>0</v>
      </c>
      <c r="X107">
        <f>'Input individueel'!AB104</f>
        <v>19</v>
      </c>
      <c r="Y107" s="7">
        <f>'Input individueel'!AC104</f>
        <v>0</v>
      </c>
      <c r="Z107" s="7">
        <f>'Input individueel'!AD104</f>
        <v>0</v>
      </c>
      <c r="AA107" s="7">
        <f>'Input individueel'!AE104</f>
        <v>0</v>
      </c>
      <c r="AB107" s="7">
        <f>'Input individueel'!AG104</f>
        <v>0</v>
      </c>
      <c r="AC107">
        <f>'Input individueel'!AH104</f>
        <v>20</v>
      </c>
      <c r="AD107" s="7">
        <f>'Input individueel'!AI104</f>
        <v>0</v>
      </c>
      <c r="AE107" s="7">
        <f>'Input individueel'!AJ104</f>
        <v>0</v>
      </c>
      <c r="AF107" s="7">
        <f>'Input individueel'!AK104</f>
        <v>0</v>
      </c>
      <c r="AG107" s="7">
        <f>'Input individueel'!AM104</f>
        <v>0</v>
      </c>
      <c r="AH107">
        <f>'Input individueel'!AN104</f>
        <v>20</v>
      </c>
    </row>
    <row r="108" spans="1:34" x14ac:dyDescent="0.3">
      <c r="A108" s="1">
        <f>'Input individueel'!I105</f>
        <v>1</v>
      </c>
      <c r="B108" s="1">
        <f t="shared" si="3"/>
        <v>2</v>
      </c>
      <c r="C108" s="1">
        <f t="shared" si="4"/>
        <v>2</v>
      </c>
      <c r="D108" s="1">
        <f t="shared" si="5"/>
        <v>2</v>
      </c>
      <c r="E108" s="1">
        <f>IF(A108=99,99,'Input individueel'!AH105)</f>
        <v>2</v>
      </c>
      <c r="F108">
        <f>'Input individueel'!C105</f>
        <v>521</v>
      </c>
      <c r="G108" t="str">
        <f>_xlfn.IFNA(VLOOKUP(F108,'Alle namen en totalen'!B:F,5,FALSE)," ")</f>
        <v>W3-B1</v>
      </c>
      <c r="H108" t="str">
        <f>_xlfn.IFNA(VLOOKUP(F108,'Alle namen en totalen'!B:F,2,FALSE)," ")</f>
        <v>Lindsey Boonekamp</v>
      </c>
      <c r="I108" t="str">
        <f>_xlfn.IFNA(VLOOKUP(F108,'Alle namen en totalen'!B:F,4,FALSE)," ")</f>
        <v>MB 5 Pup 2</v>
      </c>
      <c r="K108" t="str">
        <f>_xlfn.IFNA(VLOOKUP(F108,'Alle namen en totalen'!B:F,3,FALSE)," ")</f>
        <v>K&amp;V</v>
      </c>
      <c r="L108" s="7">
        <f>'Input individueel'!J105</f>
        <v>49</v>
      </c>
      <c r="M108">
        <f>'Input individueel'!I105</f>
        <v>1</v>
      </c>
      <c r="N108" s="7">
        <f>IF('Input individueel'!P105=0,'Input individueel'!K105,('Input individueel'!K105+'Input individueel'!P105)/2)</f>
        <v>3</v>
      </c>
      <c r="O108" s="7">
        <f>IF('Input individueel'!P105=0,'Input individueel'!L105,('Input individueel'!L105+'Input individueel'!Q105)/2)</f>
        <v>9.1000000000000014</v>
      </c>
      <c r="P108" s="7">
        <f>IF('Input individueel'!P105=0,'Input individueel'!M105,('Input individueel'!M105+'Input individueel'!R105)/2)</f>
        <v>0</v>
      </c>
      <c r="Q108" s="7">
        <f>IF('Input individueel'!P105=0,'Input individueel'!N105,('Input individueel'!N105+'Input individueel'!S105)/2)</f>
        <v>0.3</v>
      </c>
      <c r="R108" s="7">
        <f>'Input individueel'!U105</f>
        <v>12.4</v>
      </c>
      <c r="S108">
        <f>'Input individueel'!V105</f>
        <v>2</v>
      </c>
      <c r="T108" s="7">
        <f>'Input individueel'!W105</f>
        <v>4</v>
      </c>
      <c r="U108" s="7">
        <f>'Input individueel'!X105</f>
        <v>8.8000000000000007</v>
      </c>
      <c r="V108" s="7">
        <f>'Input individueel'!Y105</f>
        <v>0</v>
      </c>
      <c r="W108" s="7">
        <f>'Input individueel'!AA105</f>
        <v>12.8</v>
      </c>
      <c r="X108">
        <f>'Input individueel'!AB105</f>
        <v>2</v>
      </c>
      <c r="Y108" s="7">
        <f>'Input individueel'!AC105</f>
        <v>3.2</v>
      </c>
      <c r="Z108" s="7">
        <f>'Input individueel'!AD105</f>
        <v>8.6999999999999993</v>
      </c>
      <c r="AA108" s="7">
        <f>'Input individueel'!AE105</f>
        <v>0</v>
      </c>
      <c r="AB108" s="7">
        <f>'Input individueel'!AG105</f>
        <v>11.9</v>
      </c>
      <c r="AC108">
        <f>'Input individueel'!AH105</f>
        <v>2</v>
      </c>
      <c r="AD108" s="7">
        <f>'Input individueel'!AI105</f>
        <v>3.5</v>
      </c>
      <c r="AE108" s="7">
        <f>'Input individueel'!AJ105</f>
        <v>8.4</v>
      </c>
      <c r="AF108" s="7">
        <f>'Input individueel'!AK105</f>
        <v>0</v>
      </c>
      <c r="AG108" s="7">
        <f>'Input individueel'!AM105</f>
        <v>11.9</v>
      </c>
      <c r="AH108">
        <f>'Input individueel'!AN105</f>
        <v>7</v>
      </c>
    </row>
    <row r="109" spans="1:34" x14ac:dyDescent="0.3">
      <c r="A109" s="1">
        <f>'Input individueel'!I106</f>
        <v>2</v>
      </c>
      <c r="B109" s="1">
        <f t="shared" si="3"/>
        <v>3</v>
      </c>
      <c r="C109" s="1">
        <f t="shared" si="4"/>
        <v>3</v>
      </c>
      <c r="D109" s="1">
        <f t="shared" si="5"/>
        <v>6</v>
      </c>
      <c r="E109" s="1">
        <f>IF(A109=99,99,'Input individueel'!AH106)</f>
        <v>6</v>
      </c>
      <c r="F109">
        <f>'Input individueel'!C106</f>
        <v>626</v>
      </c>
      <c r="G109" t="str">
        <f>_xlfn.IFNA(VLOOKUP(F109,'Alle namen en totalen'!B:F,5,FALSE)," ")</f>
        <v>W3-B1</v>
      </c>
      <c r="H109" t="str">
        <f>_xlfn.IFNA(VLOOKUP(F109,'Alle namen en totalen'!B:F,2,FALSE)," ")</f>
        <v>Eva Klein</v>
      </c>
      <c r="I109" t="str">
        <f>_xlfn.IFNA(VLOOKUP(F109,'Alle namen en totalen'!B:F,4,FALSE)," ")</f>
        <v>MB 5 Pup 1</v>
      </c>
      <c r="K109" t="str">
        <f>_xlfn.IFNA(VLOOKUP(F109,'Alle namen en totalen'!B:F,3,FALSE)," ")</f>
        <v>LH</v>
      </c>
      <c r="L109" s="7">
        <f>'Input individueel'!J106</f>
        <v>48.125</v>
      </c>
      <c r="M109">
        <f>'Input individueel'!I106</f>
        <v>2</v>
      </c>
      <c r="N109" s="7">
        <f>IF('Input individueel'!P106=0,'Input individueel'!K106,('Input individueel'!K106+'Input individueel'!P106)/2)</f>
        <v>3.25</v>
      </c>
      <c r="O109" s="7">
        <f>IF('Input individueel'!P106=0,'Input individueel'!L106,('Input individueel'!L106+'Input individueel'!Q106)/2)</f>
        <v>8.7249999999999996</v>
      </c>
      <c r="P109" s="7">
        <f>IF('Input individueel'!P106=0,'Input individueel'!M106,('Input individueel'!M106+'Input individueel'!R106)/2)</f>
        <v>0</v>
      </c>
      <c r="Q109" s="7">
        <f>IF('Input individueel'!P106=0,'Input individueel'!N106,('Input individueel'!N106+'Input individueel'!S106)/2)</f>
        <v>0.3</v>
      </c>
      <c r="R109" s="7">
        <f>'Input individueel'!U106</f>
        <v>12.275</v>
      </c>
      <c r="S109">
        <f>'Input individueel'!V106</f>
        <v>3</v>
      </c>
      <c r="T109" s="7">
        <f>'Input individueel'!W106</f>
        <v>4</v>
      </c>
      <c r="U109" s="7">
        <f>'Input individueel'!X106</f>
        <v>8.15</v>
      </c>
      <c r="V109" s="7">
        <f>'Input individueel'!Y106</f>
        <v>0</v>
      </c>
      <c r="W109" s="7">
        <f>'Input individueel'!AA106</f>
        <v>12.15</v>
      </c>
      <c r="X109">
        <f>'Input individueel'!AB106</f>
        <v>3</v>
      </c>
      <c r="Y109" s="7">
        <f>'Input individueel'!AC106</f>
        <v>4.3</v>
      </c>
      <c r="Z109" s="7">
        <f>'Input individueel'!AD106</f>
        <v>6.55</v>
      </c>
      <c r="AA109" s="7">
        <f>'Input individueel'!AE106</f>
        <v>0</v>
      </c>
      <c r="AB109" s="7">
        <f>'Input individueel'!AG106</f>
        <v>10.85</v>
      </c>
      <c r="AC109">
        <f>'Input individueel'!AH106</f>
        <v>6</v>
      </c>
      <c r="AD109" s="7">
        <f>'Input individueel'!AI106</f>
        <v>4.5999999999999996</v>
      </c>
      <c r="AE109" s="7">
        <f>'Input individueel'!AJ106</f>
        <v>8.25</v>
      </c>
      <c r="AF109" s="7">
        <f>'Input individueel'!AK106</f>
        <v>0</v>
      </c>
      <c r="AG109" s="7">
        <f>'Input individueel'!AM106</f>
        <v>12.85</v>
      </c>
      <c r="AH109">
        <f>'Input individueel'!AN106</f>
        <v>1</v>
      </c>
    </row>
    <row r="110" spans="1:34" x14ac:dyDescent="0.3">
      <c r="A110" s="1">
        <f>'Input individueel'!I107</f>
        <v>3</v>
      </c>
      <c r="B110" s="1">
        <f t="shared" si="3"/>
        <v>9</v>
      </c>
      <c r="C110" s="1">
        <f t="shared" si="4"/>
        <v>1</v>
      </c>
      <c r="D110" s="1">
        <f t="shared" si="5"/>
        <v>9</v>
      </c>
      <c r="E110" s="1">
        <f>IF(A110=99,99,'Input individueel'!AH107)</f>
        <v>9</v>
      </c>
      <c r="F110">
        <f>'Input individueel'!C107</f>
        <v>620</v>
      </c>
      <c r="G110" t="str">
        <f>_xlfn.IFNA(VLOOKUP(F110,'Alle namen en totalen'!B:F,5,FALSE)," ")</f>
        <v>W3-B1</v>
      </c>
      <c r="H110" t="str">
        <f>_xlfn.IFNA(VLOOKUP(F110,'Alle namen en totalen'!B:F,2,FALSE)," ")</f>
        <v>Noe Brondenstein</v>
      </c>
      <c r="I110" t="str">
        <f>_xlfn.IFNA(VLOOKUP(F110,'Alle namen en totalen'!B:F,4,FALSE)," ")</f>
        <v>MB 5 Pup 1</v>
      </c>
      <c r="K110" t="str">
        <f>_xlfn.IFNA(VLOOKUP(F110,'Alle namen en totalen'!B:F,3,FALSE)," ")</f>
        <v>K&amp;V</v>
      </c>
      <c r="L110" s="7">
        <f>'Input individueel'!J107</f>
        <v>47.45</v>
      </c>
      <c r="M110">
        <f>'Input individueel'!I107</f>
        <v>3</v>
      </c>
      <c r="N110" s="7">
        <f>IF('Input individueel'!P107=0,'Input individueel'!K107,('Input individueel'!K107+'Input individueel'!P107)/2)</f>
        <v>3</v>
      </c>
      <c r="O110" s="7">
        <f>IF('Input individueel'!P107=0,'Input individueel'!L107,('Input individueel'!L107+'Input individueel'!Q107)/2)</f>
        <v>8.6000000000000014</v>
      </c>
      <c r="P110" s="7">
        <f>IF('Input individueel'!P107=0,'Input individueel'!M107,('Input individueel'!M107+'Input individueel'!R107)/2)</f>
        <v>0</v>
      </c>
      <c r="Q110" s="7">
        <f>IF('Input individueel'!P107=0,'Input individueel'!N107,('Input individueel'!N107+'Input individueel'!S107)/2)</f>
        <v>0.3</v>
      </c>
      <c r="R110" s="7">
        <f>'Input individueel'!U107</f>
        <v>11.9</v>
      </c>
      <c r="S110">
        <f>'Input individueel'!V107</f>
        <v>9</v>
      </c>
      <c r="T110" s="7">
        <f>'Input individueel'!W107</f>
        <v>4.3</v>
      </c>
      <c r="U110" s="7">
        <f>'Input individueel'!X107</f>
        <v>8.9499999999999993</v>
      </c>
      <c r="V110" s="7">
        <f>'Input individueel'!Y107</f>
        <v>0</v>
      </c>
      <c r="W110" s="7">
        <f>'Input individueel'!AA107</f>
        <v>13.25</v>
      </c>
      <c r="X110">
        <f>'Input individueel'!AB107</f>
        <v>1</v>
      </c>
      <c r="Y110" s="7">
        <f>'Input individueel'!AC107</f>
        <v>3.4</v>
      </c>
      <c r="Z110" s="7">
        <f>'Input individueel'!AD107</f>
        <v>6.75</v>
      </c>
      <c r="AA110" s="7">
        <f>'Input individueel'!AE107</f>
        <v>0</v>
      </c>
      <c r="AB110" s="7">
        <f>'Input individueel'!AG107</f>
        <v>10.15</v>
      </c>
      <c r="AC110">
        <f>'Input individueel'!AH107</f>
        <v>9</v>
      </c>
      <c r="AD110" s="7">
        <f>'Input individueel'!AI107</f>
        <v>4</v>
      </c>
      <c r="AE110" s="7">
        <f>'Input individueel'!AJ107</f>
        <v>8.15</v>
      </c>
      <c r="AF110" s="7">
        <f>'Input individueel'!AK107</f>
        <v>0</v>
      </c>
      <c r="AG110" s="7">
        <f>'Input individueel'!AM107</f>
        <v>12.15</v>
      </c>
      <c r="AH110">
        <f>'Input individueel'!AN107</f>
        <v>5</v>
      </c>
    </row>
    <row r="111" spans="1:34" x14ac:dyDescent="0.3">
      <c r="A111" s="1">
        <f>'Input individueel'!I108</f>
        <v>4</v>
      </c>
      <c r="B111" s="1">
        <f t="shared" si="3"/>
        <v>7</v>
      </c>
      <c r="C111" s="1">
        <f t="shared" si="4"/>
        <v>7</v>
      </c>
      <c r="D111" s="1">
        <f t="shared" si="5"/>
        <v>3</v>
      </c>
      <c r="E111" s="1">
        <f>IF(A111=99,99,'Input individueel'!AH108)</f>
        <v>3</v>
      </c>
      <c r="F111">
        <f>'Input individueel'!C108</f>
        <v>624</v>
      </c>
      <c r="G111" t="str">
        <f>_xlfn.IFNA(VLOOKUP(F111,'Alle namen en totalen'!B:F,5,FALSE)," ")</f>
        <v>W3-B1</v>
      </c>
      <c r="H111" t="str">
        <f>_xlfn.IFNA(VLOOKUP(F111,'Alle namen en totalen'!B:F,2,FALSE)," ")</f>
        <v>Isa Baarda</v>
      </c>
      <c r="I111" t="str">
        <f>_xlfn.IFNA(VLOOKUP(F111,'Alle namen en totalen'!B:F,4,FALSE)," ")</f>
        <v>MB 5 Pup 1</v>
      </c>
      <c r="K111" t="str">
        <f>_xlfn.IFNA(VLOOKUP(F111,'Alle namen en totalen'!B:F,3,FALSE)," ")</f>
        <v>LH</v>
      </c>
      <c r="L111" s="7">
        <f>'Input individueel'!J108</f>
        <v>47.325000000000003</v>
      </c>
      <c r="M111">
        <f>'Input individueel'!I108</f>
        <v>4</v>
      </c>
      <c r="N111" s="7">
        <f>IF('Input individueel'!P108=0,'Input individueel'!K108,('Input individueel'!K108+'Input individueel'!P108)/2)</f>
        <v>3</v>
      </c>
      <c r="O111" s="7">
        <f>IF('Input individueel'!P108=0,'Input individueel'!L108,('Input individueel'!L108+'Input individueel'!Q108)/2)</f>
        <v>8.625</v>
      </c>
      <c r="P111" s="7">
        <f>IF('Input individueel'!P108=0,'Input individueel'!M108,('Input individueel'!M108+'Input individueel'!R108)/2)</f>
        <v>0</v>
      </c>
      <c r="Q111" s="7">
        <f>IF('Input individueel'!P108=0,'Input individueel'!N108,('Input individueel'!N108+'Input individueel'!S108)/2)</f>
        <v>0.3</v>
      </c>
      <c r="R111" s="7">
        <f>'Input individueel'!U108</f>
        <v>11.925000000000001</v>
      </c>
      <c r="S111">
        <f>'Input individueel'!V108</f>
        <v>7</v>
      </c>
      <c r="T111" s="7">
        <f>'Input individueel'!W108</f>
        <v>3.2</v>
      </c>
      <c r="U111" s="7">
        <f>'Input individueel'!X108</f>
        <v>8.1</v>
      </c>
      <c r="V111" s="7">
        <f>'Input individueel'!Y108</f>
        <v>0</v>
      </c>
      <c r="W111" s="7">
        <f>'Input individueel'!AA108</f>
        <v>11.3</v>
      </c>
      <c r="X111">
        <f>'Input individueel'!AB108</f>
        <v>7</v>
      </c>
      <c r="Y111" s="7">
        <f>'Input individueel'!AC108</f>
        <v>4</v>
      </c>
      <c r="Z111" s="7">
        <f>'Input individueel'!AD108</f>
        <v>7.75</v>
      </c>
      <c r="AA111" s="7">
        <f>'Input individueel'!AE108</f>
        <v>0</v>
      </c>
      <c r="AB111" s="7">
        <f>'Input individueel'!AG108</f>
        <v>11.75</v>
      </c>
      <c r="AC111">
        <f>'Input individueel'!AH108</f>
        <v>3</v>
      </c>
      <c r="AD111" s="7">
        <f>'Input individueel'!AI108</f>
        <v>4.3</v>
      </c>
      <c r="AE111" s="7">
        <f>'Input individueel'!AJ108</f>
        <v>8.0500000000000007</v>
      </c>
      <c r="AF111" s="7">
        <f>'Input individueel'!AK108</f>
        <v>0</v>
      </c>
      <c r="AG111" s="7">
        <f>'Input individueel'!AM108</f>
        <v>12.35</v>
      </c>
      <c r="AH111">
        <f>'Input individueel'!AN108</f>
        <v>3</v>
      </c>
    </row>
    <row r="112" spans="1:34" x14ac:dyDescent="0.3">
      <c r="A112" s="1">
        <f>'Input individueel'!I109</f>
        <v>5</v>
      </c>
      <c r="B112" s="1">
        <f t="shared" si="3"/>
        <v>14</v>
      </c>
      <c r="C112" s="1">
        <f t="shared" si="4"/>
        <v>4</v>
      </c>
      <c r="D112" s="1">
        <f t="shared" si="5"/>
        <v>1</v>
      </c>
      <c r="E112" s="1">
        <f>IF(A112=99,99,'Input individueel'!AH109)</f>
        <v>1</v>
      </c>
      <c r="F112">
        <f>'Input individueel'!C109</f>
        <v>621</v>
      </c>
      <c r="G112" t="str">
        <f>_xlfn.IFNA(VLOOKUP(F112,'Alle namen en totalen'!B:F,5,FALSE)," ")</f>
        <v>W3-B1</v>
      </c>
      <c r="H112" t="str">
        <f>_xlfn.IFNA(VLOOKUP(F112,'Alle namen en totalen'!B:F,2,FALSE)," ")</f>
        <v>Amirah Deekman</v>
      </c>
      <c r="I112" t="str">
        <f>_xlfn.IFNA(VLOOKUP(F112,'Alle namen en totalen'!B:F,4,FALSE)," ")</f>
        <v>MB 5 Pup 1</v>
      </c>
      <c r="K112" t="str">
        <f>_xlfn.IFNA(VLOOKUP(F112,'Alle namen en totalen'!B:F,3,FALSE)," ")</f>
        <v>K&amp;V</v>
      </c>
      <c r="L112" s="7">
        <f>'Input individueel'!J109</f>
        <v>45.924999999999997</v>
      </c>
      <c r="M112">
        <f>'Input individueel'!I109</f>
        <v>5</v>
      </c>
      <c r="N112" s="7">
        <f>IF('Input individueel'!P109=0,'Input individueel'!K109,('Input individueel'!K109+'Input individueel'!P109)/2)</f>
        <v>3</v>
      </c>
      <c r="O112" s="7">
        <f>IF('Input individueel'!P109=0,'Input individueel'!L109,('Input individueel'!L109+'Input individueel'!Q109)/2)</f>
        <v>8.2249999999999996</v>
      </c>
      <c r="P112" s="7">
        <f>IF('Input individueel'!P109=0,'Input individueel'!M109,('Input individueel'!M109+'Input individueel'!R109)/2)</f>
        <v>0</v>
      </c>
      <c r="Q112" s="7">
        <f>IF('Input individueel'!P109=0,'Input individueel'!N109,('Input individueel'!N109+'Input individueel'!S109)/2)</f>
        <v>0</v>
      </c>
      <c r="R112" s="7">
        <f>'Input individueel'!U109</f>
        <v>11.225</v>
      </c>
      <c r="S112">
        <f>'Input individueel'!V109</f>
        <v>14</v>
      </c>
      <c r="T112" s="7">
        <f>'Input individueel'!W109</f>
        <v>4</v>
      </c>
      <c r="U112" s="7">
        <f>'Input individueel'!X109</f>
        <v>8.1</v>
      </c>
      <c r="V112" s="7">
        <f>'Input individueel'!Y109</f>
        <v>0</v>
      </c>
      <c r="W112" s="7">
        <f>'Input individueel'!AA109</f>
        <v>12.1</v>
      </c>
      <c r="X112">
        <f>'Input individueel'!AB109</f>
        <v>4</v>
      </c>
      <c r="Y112" s="7">
        <f>'Input individueel'!AC109</f>
        <v>4</v>
      </c>
      <c r="Z112" s="7">
        <f>'Input individueel'!AD109</f>
        <v>8.3000000000000007</v>
      </c>
      <c r="AA112" s="7">
        <f>'Input individueel'!AE109</f>
        <v>0</v>
      </c>
      <c r="AB112" s="7">
        <f>'Input individueel'!AG109</f>
        <v>12.3</v>
      </c>
      <c r="AC112">
        <f>'Input individueel'!AH109</f>
        <v>1</v>
      </c>
      <c r="AD112" s="7">
        <f>'Input individueel'!AI109</f>
        <v>2.4</v>
      </c>
      <c r="AE112" s="7">
        <f>'Input individueel'!AJ109</f>
        <v>7.9</v>
      </c>
      <c r="AF112" s="7">
        <f>'Input individueel'!AK109</f>
        <v>0</v>
      </c>
      <c r="AG112" s="7">
        <f>'Input individueel'!AM109</f>
        <v>10.3</v>
      </c>
      <c r="AH112">
        <f>'Input individueel'!AN109</f>
        <v>14</v>
      </c>
    </row>
    <row r="113" spans="1:34" x14ac:dyDescent="0.3">
      <c r="A113" s="1">
        <f>'Input individueel'!I110</f>
        <v>6</v>
      </c>
      <c r="B113" s="1">
        <f t="shared" si="3"/>
        <v>1</v>
      </c>
      <c r="C113" s="1">
        <f t="shared" si="4"/>
        <v>11</v>
      </c>
      <c r="D113" s="1">
        <f t="shared" si="5"/>
        <v>8</v>
      </c>
      <c r="E113" s="1">
        <f>IF(A113=99,99,'Input individueel'!AH110)</f>
        <v>8</v>
      </c>
      <c r="F113">
        <f>'Input individueel'!C110</f>
        <v>435</v>
      </c>
      <c r="G113" t="str">
        <f>_xlfn.IFNA(VLOOKUP(F113,'Alle namen en totalen'!B:F,5,FALSE)," ")</f>
        <v>W3-B1</v>
      </c>
      <c r="H113" t="str">
        <f>_xlfn.IFNA(VLOOKUP(F113,'Alle namen en totalen'!B:F,2,FALSE)," ")</f>
        <v>Sophia Blaauw</v>
      </c>
      <c r="I113" t="str">
        <f>_xlfn.IFNA(VLOOKUP(F113,'Alle namen en totalen'!B:F,4,FALSE)," ")</f>
        <v>MB 5 Pup 3</v>
      </c>
      <c r="K113" t="str">
        <f>_xlfn.IFNA(VLOOKUP(F113,'Alle namen en totalen'!B:F,3,FALSE)," ")</f>
        <v>Turncentrum Waterland</v>
      </c>
      <c r="L113" s="7">
        <f>'Input individueel'!J110</f>
        <v>45.524999999999999</v>
      </c>
      <c r="M113">
        <f>'Input individueel'!I110</f>
        <v>6</v>
      </c>
      <c r="N113" s="7">
        <f>IF('Input individueel'!P110=0,'Input individueel'!K110,('Input individueel'!K110+'Input individueel'!P110)/2)</f>
        <v>3.25</v>
      </c>
      <c r="O113" s="7">
        <f>IF('Input individueel'!P110=0,'Input individueel'!L110,('Input individueel'!L110+'Input individueel'!Q110)/2)</f>
        <v>8.875</v>
      </c>
      <c r="P113" s="7">
        <f>IF('Input individueel'!P110=0,'Input individueel'!M110,('Input individueel'!M110+'Input individueel'!R110)/2)</f>
        <v>0</v>
      </c>
      <c r="Q113" s="7">
        <f>IF('Input individueel'!P110=0,'Input individueel'!N110,('Input individueel'!N110+'Input individueel'!S110)/2)</f>
        <v>0.3</v>
      </c>
      <c r="R113" s="7">
        <f>'Input individueel'!U110</f>
        <v>12.425000000000001</v>
      </c>
      <c r="S113">
        <f>'Input individueel'!V110</f>
        <v>1</v>
      </c>
      <c r="T113" s="7">
        <f>'Input individueel'!W110</f>
        <v>2.7</v>
      </c>
      <c r="U113" s="7">
        <f>'Input individueel'!X110</f>
        <v>7.55</v>
      </c>
      <c r="V113" s="7">
        <f>'Input individueel'!Y110</f>
        <v>0</v>
      </c>
      <c r="W113" s="7">
        <f>'Input individueel'!AA110</f>
        <v>10.25</v>
      </c>
      <c r="X113">
        <f>'Input individueel'!AB110</f>
        <v>11</v>
      </c>
      <c r="Y113" s="7">
        <f>'Input individueel'!AC110</f>
        <v>2.7</v>
      </c>
      <c r="Z113" s="7">
        <f>'Input individueel'!AD110</f>
        <v>7.8</v>
      </c>
      <c r="AA113" s="7">
        <f>'Input individueel'!AE110</f>
        <v>0</v>
      </c>
      <c r="AB113" s="7">
        <f>'Input individueel'!AG110</f>
        <v>10.5</v>
      </c>
      <c r="AC113">
        <f>'Input individueel'!AH110</f>
        <v>8</v>
      </c>
      <c r="AD113" s="7">
        <f>'Input individueel'!AI110</f>
        <v>4.3</v>
      </c>
      <c r="AE113" s="7">
        <f>'Input individueel'!AJ110</f>
        <v>8.0500000000000007</v>
      </c>
      <c r="AF113" s="7">
        <f>'Input individueel'!AK110</f>
        <v>0</v>
      </c>
      <c r="AG113" s="7">
        <f>'Input individueel'!AM110</f>
        <v>12.35</v>
      </c>
      <c r="AH113">
        <f>'Input individueel'!AN110</f>
        <v>3</v>
      </c>
    </row>
    <row r="114" spans="1:34" x14ac:dyDescent="0.3">
      <c r="A114" s="1">
        <f>'Input individueel'!I111</f>
        <v>7</v>
      </c>
      <c r="B114" s="1">
        <f t="shared" si="3"/>
        <v>5</v>
      </c>
      <c r="C114" s="1">
        <f t="shared" si="4"/>
        <v>16</v>
      </c>
      <c r="D114" s="1">
        <f t="shared" si="5"/>
        <v>4</v>
      </c>
      <c r="E114" s="1">
        <f>IF(A114=99,99,'Input individueel'!AH111)</f>
        <v>4</v>
      </c>
      <c r="F114">
        <f>'Input individueel'!C111</f>
        <v>627</v>
      </c>
      <c r="G114" t="str">
        <f>_xlfn.IFNA(VLOOKUP(F114,'Alle namen en totalen'!B:F,5,FALSE)," ")</f>
        <v>W3-B1</v>
      </c>
      <c r="H114" t="str">
        <f>_xlfn.IFNA(VLOOKUP(F114,'Alle namen en totalen'!B:F,2,FALSE)," ")</f>
        <v>Pip van Gestel</v>
      </c>
      <c r="I114" t="str">
        <f>_xlfn.IFNA(VLOOKUP(F114,'Alle namen en totalen'!B:F,4,FALSE)," ")</f>
        <v>MB 5 Pup 1</v>
      </c>
      <c r="K114" t="str">
        <f>_xlfn.IFNA(VLOOKUP(F114,'Alle namen en totalen'!B:F,3,FALSE)," ")</f>
        <v>LH</v>
      </c>
      <c r="L114" s="7">
        <f>'Input individueel'!J111</f>
        <v>45.2</v>
      </c>
      <c r="M114">
        <f>'Input individueel'!I111</f>
        <v>7</v>
      </c>
      <c r="N114" s="7">
        <f>IF('Input individueel'!P111=0,'Input individueel'!K111,('Input individueel'!K111+'Input individueel'!P111)/2)</f>
        <v>3</v>
      </c>
      <c r="O114" s="7">
        <f>IF('Input individueel'!P111=0,'Input individueel'!L111,('Input individueel'!L111+'Input individueel'!Q111)/2)</f>
        <v>8.75</v>
      </c>
      <c r="P114" s="7">
        <f>IF('Input individueel'!P111=0,'Input individueel'!M111,('Input individueel'!M111+'Input individueel'!R111)/2)</f>
        <v>0</v>
      </c>
      <c r="Q114" s="7">
        <f>IF('Input individueel'!P111=0,'Input individueel'!N111,('Input individueel'!N111+'Input individueel'!S111)/2)</f>
        <v>0.3</v>
      </c>
      <c r="R114" s="7">
        <f>'Input individueel'!U111</f>
        <v>12.05</v>
      </c>
      <c r="S114">
        <f>'Input individueel'!V111</f>
        <v>5</v>
      </c>
      <c r="T114" s="7">
        <f>'Input individueel'!W111</f>
        <v>2.4</v>
      </c>
      <c r="U114" s="7">
        <f>'Input individueel'!X111</f>
        <v>7.35</v>
      </c>
      <c r="V114" s="7">
        <f>'Input individueel'!Y111</f>
        <v>0</v>
      </c>
      <c r="W114" s="7">
        <f>'Input individueel'!AA111</f>
        <v>9.75</v>
      </c>
      <c r="X114">
        <f>'Input individueel'!AB111</f>
        <v>16</v>
      </c>
      <c r="Y114" s="7">
        <f>'Input individueel'!AC111</f>
        <v>3.7</v>
      </c>
      <c r="Z114" s="7">
        <f>'Input individueel'!AD111</f>
        <v>7.3</v>
      </c>
      <c r="AA114" s="7">
        <f>'Input individueel'!AE111</f>
        <v>0</v>
      </c>
      <c r="AB114" s="7">
        <f>'Input individueel'!AG111</f>
        <v>11</v>
      </c>
      <c r="AC114">
        <f>'Input individueel'!AH111</f>
        <v>4</v>
      </c>
      <c r="AD114" s="7">
        <f>'Input individueel'!AI111</f>
        <v>4.3</v>
      </c>
      <c r="AE114" s="7">
        <f>'Input individueel'!AJ111</f>
        <v>8.1</v>
      </c>
      <c r="AF114" s="7">
        <f>'Input individueel'!AK111</f>
        <v>0</v>
      </c>
      <c r="AG114" s="7">
        <f>'Input individueel'!AM111</f>
        <v>12.4</v>
      </c>
      <c r="AH114">
        <f>'Input individueel'!AN111</f>
        <v>2</v>
      </c>
    </row>
    <row r="115" spans="1:34" x14ac:dyDescent="0.3">
      <c r="A115" s="1">
        <f>'Input individueel'!I112</f>
        <v>8</v>
      </c>
      <c r="B115" s="1">
        <f t="shared" si="3"/>
        <v>7</v>
      </c>
      <c r="C115" s="1">
        <f t="shared" si="4"/>
        <v>5</v>
      </c>
      <c r="D115" s="1">
        <f t="shared" si="5"/>
        <v>7</v>
      </c>
      <c r="E115" s="1">
        <f>IF(A115=99,99,'Input individueel'!AH112)</f>
        <v>7</v>
      </c>
      <c r="F115">
        <f>'Input individueel'!C112</f>
        <v>629</v>
      </c>
      <c r="G115" t="str">
        <f>_xlfn.IFNA(VLOOKUP(F115,'Alle namen en totalen'!B:F,5,FALSE)," ")</f>
        <v>W3-B1</v>
      </c>
      <c r="H115" t="str">
        <f>_xlfn.IFNA(VLOOKUP(F115,'Alle namen en totalen'!B:F,2,FALSE)," ")</f>
        <v>Lynn Zwarthoed</v>
      </c>
      <c r="I115" t="str">
        <f>_xlfn.IFNA(VLOOKUP(F115,'Alle namen en totalen'!B:F,4,FALSE)," ")</f>
        <v>MB 5 Pup 1</v>
      </c>
      <c r="K115" t="str">
        <f>_xlfn.IFNA(VLOOKUP(F115,'Alle namen en totalen'!B:F,3,FALSE)," ")</f>
        <v>Sint Mauritius</v>
      </c>
      <c r="L115" s="7">
        <f>'Input individueel'!J112</f>
        <v>44.825000000000003</v>
      </c>
      <c r="M115">
        <f>'Input individueel'!I112</f>
        <v>8</v>
      </c>
      <c r="N115" s="7">
        <f>IF('Input individueel'!P112=0,'Input individueel'!K112,('Input individueel'!K112+'Input individueel'!P112)/2)</f>
        <v>3</v>
      </c>
      <c r="O115" s="7">
        <f>IF('Input individueel'!P112=0,'Input individueel'!L112,('Input individueel'!L112+'Input individueel'!Q112)/2)</f>
        <v>8.625</v>
      </c>
      <c r="P115" s="7">
        <f>IF('Input individueel'!P112=0,'Input individueel'!M112,('Input individueel'!M112+'Input individueel'!R112)/2)</f>
        <v>0</v>
      </c>
      <c r="Q115" s="7">
        <f>IF('Input individueel'!P112=0,'Input individueel'!N112,('Input individueel'!N112+'Input individueel'!S112)/2)</f>
        <v>0.3</v>
      </c>
      <c r="R115" s="7">
        <f>'Input individueel'!U112</f>
        <v>11.925000000000001</v>
      </c>
      <c r="S115">
        <f>'Input individueel'!V112</f>
        <v>7</v>
      </c>
      <c r="T115" s="7">
        <f>'Input individueel'!W112</f>
        <v>3.7</v>
      </c>
      <c r="U115" s="7">
        <f>'Input individueel'!X112</f>
        <v>7.9</v>
      </c>
      <c r="V115" s="7">
        <f>'Input individueel'!Y112</f>
        <v>0</v>
      </c>
      <c r="W115" s="7">
        <f>'Input individueel'!AA112</f>
        <v>11.6</v>
      </c>
      <c r="X115">
        <f>'Input individueel'!AB112</f>
        <v>5</v>
      </c>
      <c r="Y115" s="7">
        <f>'Input individueel'!AC112</f>
        <v>4.3</v>
      </c>
      <c r="Z115" s="7">
        <f>'Input individueel'!AD112</f>
        <v>6.25</v>
      </c>
      <c r="AA115" s="7">
        <f>'Input individueel'!AE112</f>
        <v>0</v>
      </c>
      <c r="AB115" s="7">
        <f>'Input individueel'!AG112</f>
        <v>10.55</v>
      </c>
      <c r="AC115">
        <f>'Input individueel'!AH112</f>
        <v>7</v>
      </c>
      <c r="AD115" s="7">
        <f>'Input individueel'!AI112</f>
        <v>2.7</v>
      </c>
      <c r="AE115" s="7">
        <f>'Input individueel'!AJ112</f>
        <v>8.0500000000000007</v>
      </c>
      <c r="AF115" s="7">
        <f>'Input individueel'!AK112</f>
        <v>0</v>
      </c>
      <c r="AG115" s="7">
        <f>'Input individueel'!AM112</f>
        <v>10.75</v>
      </c>
      <c r="AH115">
        <f>'Input individueel'!AN112</f>
        <v>12</v>
      </c>
    </row>
    <row r="116" spans="1:34" x14ac:dyDescent="0.3">
      <c r="A116" s="1">
        <f>'Input individueel'!I113</f>
        <v>9</v>
      </c>
      <c r="B116" s="1">
        <f t="shared" si="3"/>
        <v>6</v>
      </c>
      <c r="C116" s="1">
        <f t="shared" si="4"/>
        <v>14</v>
      </c>
      <c r="D116" s="1">
        <f t="shared" si="5"/>
        <v>10</v>
      </c>
      <c r="E116" s="1">
        <f>IF(A116=99,99,'Input individueel'!AH113)</f>
        <v>10</v>
      </c>
      <c r="F116">
        <f>'Input individueel'!C113</f>
        <v>540</v>
      </c>
      <c r="G116" t="str">
        <f>_xlfn.IFNA(VLOOKUP(F116,'Alle namen en totalen'!B:F,5,FALSE)," ")</f>
        <v>W3-B1</v>
      </c>
      <c r="H116" t="str">
        <f>_xlfn.IFNA(VLOOKUP(F116,'Alle namen en totalen'!B:F,2,FALSE)," ")</f>
        <v>Hannah Aprako</v>
      </c>
      <c r="I116" t="str">
        <f>_xlfn.IFNA(VLOOKUP(F116,'Alle namen en totalen'!B:F,4,FALSE)," ")</f>
        <v>MB 5 Pup 2</v>
      </c>
      <c r="K116" t="str">
        <f>_xlfn.IFNA(VLOOKUP(F116,'Alle namen en totalen'!B:F,3,FALSE)," ")</f>
        <v>Turncentrum Waterland</v>
      </c>
      <c r="L116" s="7">
        <f>'Input individueel'!J113</f>
        <v>43.4</v>
      </c>
      <c r="M116">
        <f>'Input individueel'!I113</f>
        <v>9</v>
      </c>
      <c r="N116" s="7">
        <f>IF('Input individueel'!P113=0,'Input individueel'!K113,('Input individueel'!K113+'Input individueel'!P113)/2)</f>
        <v>3.25</v>
      </c>
      <c r="O116" s="7">
        <f>IF('Input individueel'!P113=0,'Input individueel'!L113,('Input individueel'!L113+'Input individueel'!Q113)/2)</f>
        <v>8.4499999999999993</v>
      </c>
      <c r="P116" s="7">
        <f>IF('Input individueel'!P113=0,'Input individueel'!M113,('Input individueel'!M113+'Input individueel'!R113)/2)</f>
        <v>0</v>
      </c>
      <c r="Q116" s="7">
        <f>IF('Input individueel'!P113=0,'Input individueel'!N113,('Input individueel'!N113+'Input individueel'!S113)/2)</f>
        <v>0.3</v>
      </c>
      <c r="R116" s="7">
        <f>'Input individueel'!U113</f>
        <v>12</v>
      </c>
      <c r="S116">
        <f>'Input individueel'!V113</f>
        <v>6</v>
      </c>
      <c r="T116" s="7">
        <f>'Input individueel'!W113</f>
        <v>2.4</v>
      </c>
      <c r="U116" s="7">
        <f>'Input individueel'!X113</f>
        <v>7.65</v>
      </c>
      <c r="V116" s="7">
        <f>'Input individueel'!Y113</f>
        <v>0</v>
      </c>
      <c r="W116" s="7">
        <f>'Input individueel'!AA113</f>
        <v>10.050000000000001</v>
      </c>
      <c r="X116">
        <f>'Input individueel'!AB113</f>
        <v>14</v>
      </c>
      <c r="Y116" s="7">
        <f>'Input individueel'!AC113</f>
        <v>3.4</v>
      </c>
      <c r="Z116" s="7">
        <f>'Input individueel'!AD113</f>
        <v>6.7</v>
      </c>
      <c r="AA116" s="7">
        <f>'Input individueel'!AE113</f>
        <v>0</v>
      </c>
      <c r="AB116" s="7">
        <f>'Input individueel'!AG113</f>
        <v>10.1</v>
      </c>
      <c r="AC116">
        <f>'Input individueel'!AH113</f>
        <v>10</v>
      </c>
      <c r="AD116" s="7">
        <f>'Input individueel'!AI113</f>
        <v>4</v>
      </c>
      <c r="AE116" s="7">
        <f>'Input individueel'!AJ113</f>
        <v>7.25</v>
      </c>
      <c r="AF116" s="7">
        <f>'Input individueel'!AK113</f>
        <v>0</v>
      </c>
      <c r="AG116" s="7">
        <f>'Input individueel'!AM113</f>
        <v>11.25</v>
      </c>
      <c r="AH116">
        <f>'Input individueel'!AN113</f>
        <v>9</v>
      </c>
    </row>
    <row r="117" spans="1:34" x14ac:dyDescent="0.3">
      <c r="A117" s="1">
        <f>'Input individueel'!I114</f>
        <v>10</v>
      </c>
      <c r="B117" s="1">
        <f t="shared" si="3"/>
        <v>4</v>
      </c>
      <c r="C117" s="1">
        <f t="shared" si="4"/>
        <v>13</v>
      </c>
      <c r="D117" s="1">
        <f t="shared" si="5"/>
        <v>13</v>
      </c>
      <c r="E117" s="1">
        <f>IF(A117=99,99,'Input individueel'!AH114)</f>
        <v>13</v>
      </c>
      <c r="F117">
        <f>'Input individueel'!C114</f>
        <v>541</v>
      </c>
      <c r="G117" t="str">
        <f>_xlfn.IFNA(VLOOKUP(F117,'Alle namen en totalen'!B:F,5,FALSE)," ")</f>
        <v>W3-B1</v>
      </c>
      <c r="H117" t="str">
        <f>_xlfn.IFNA(VLOOKUP(F117,'Alle namen en totalen'!B:F,2,FALSE)," ")</f>
        <v>Leya Bel</v>
      </c>
      <c r="I117" t="str">
        <f>_xlfn.IFNA(VLOOKUP(F117,'Alle namen en totalen'!B:F,4,FALSE)," ")</f>
        <v>MB 5 Pup 2</v>
      </c>
      <c r="K117" t="str">
        <f>_xlfn.IFNA(VLOOKUP(F117,'Alle namen en totalen'!B:F,3,FALSE)," ")</f>
        <v>Turncentrum Waterland</v>
      </c>
      <c r="L117" s="7">
        <f>'Input individueel'!J114</f>
        <v>43.25</v>
      </c>
      <c r="M117">
        <f>'Input individueel'!I114</f>
        <v>10</v>
      </c>
      <c r="N117" s="7">
        <f>IF('Input individueel'!P114=0,'Input individueel'!K114,('Input individueel'!K114+'Input individueel'!P114)/2)</f>
        <v>3.25</v>
      </c>
      <c r="O117" s="7">
        <f>IF('Input individueel'!P114=0,'Input individueel'!L114,('Input individueel'!L114+'Input individueel'!Q114)/2)</f>
        <v>8.6</v>
      </c>
      <c r="P117" s="7">
        <f>IF('Input individueel'!P114=0,'Input individueel'!M114,('Input individueel'!M114+'Input individueel'!R114)/2)</f>
        <v>0</v>
      </c>
      <c r="Q117" s="7">
        <f>IF('Input individueel'!P114=0,'Input individueel'!N114,('Input individueel'!N114+'Input individueel'!S114)/2)</f>
        <v>0.3</v>
      </c>
      <c r="R117" s="7">
        <f>'Input individueel'!U114</f>
        <v>12.15</v>
      </c>
      <c r="S117">
        <f>'Input individueel'!V114</f>
        <v>4</v>
      </c>
      <c r="T117" s="7">
        <f>'Input individueel'!W114</f>
        <v>3.7</v>
      </c>
      <c r="U117" s="7">
        <f>'Input individueel'!X114</f>
        <v>6.4</v>
      </c>
      <c r="V117" s="7">
        <f>'Input individueel'!Y114</f>
        <v>0</v>
      </c>
      <c r="W117" s="7">
        <f>'Input individueel'!AA114</f>
        <v>10.1</v>
      </c>
      <c r="X117">
        <f>'Input individueel'!AB114</f>
        <v>13</v>
      </c>
      <c r="Y117" s="7">
        <f>'Input individueel'!AC114</f>
        <v>2.6</v>
      </c>
      <c r="Z117" s="7">
        <f>'Input individueel'!AD114</f>
        <v>6.5</v>
      </c>
      <c r="AA117" s="7">
        <f>'Input individueel'!AE114</f>
        <v>0</v>
      </c>
      <c r="AB117" s="7">
        <f>'Input individueel'!AG114</f>
        <v>9.1</v>
      </c>
      <c r="AC117">
        <f>'Input individueel'!AH114</f>
        <v>13</v>
      </c>
      <c r="AD117" s="7">
        <f>'Input individueel'!AI114</f>
        <v>4</v>
      </c>
      <c r="AE117" s="7">
        <f>'Input individueel'!AJ114</f>
        <v>7.9</v>
      </c>
      <c r="AF117" s="7">
        <f>'Input individueel'!AK114</f>
        <v>0</v>
      </c>
      <c r="AG117" s="7">
        <f>'Input individueel'!AM114</f>
        <v>11.9</v>
      </c>
      <c r="AH117">
        <f>'Input individueel'!AN114</f>
        <v>7</v>
      </c>
    </row>
    <row r="118" spans="1:34" x14ac:dyDescent="0.3">
      <c r="A118" s="1">
        <f>'Input individueel'!I115</f>
        <v>11</v>
      </c>
      <c r="B118" s="1">
        <f t="shared" si="3"/>
        <v>13</v>
      </c>
      <c r="C118" s="1">
        <f t="shared" si="4"/>
        <v>6</v>
      </c>
      <c r="D118" s="1">
        <f t="shared" si="5"/>
        <v>12</v>
      </c>
      <c r="E118" s="1">
        <f>IF(A118=99,99,'Input individueel'!AH115)</f>
        <v>12</v>
      </c>
      <c r="F118">
        <f>'Input individueel'!C115</f>
        <v>422</v>
      </c>
      <c r="G118" t="str">
        <f>_xlfn.IFNA(VLOOKUP(F118,'Alle namen en totalen'!B:F,5,FALSE)," ")</f>
        <v>W3-B1</v>
      </c>
      <c r="H118" t="str">
        <f>_xlfn.IFNA(VLOOKUP(F118,'Alle namen en totalen'!B:F,2,FALSE)," ")</f>
        <v>Fayenne Beekman</v>
      </c>
      <c r="I118" t="str">
        <f>_xlfn.IFNA(VLOOKUP(F118,'Alle namen en totalen'!B:F,4,FALSE)," ")</f>
        <v>MB 5 Pup 3</v>
      </c>
      <c r="K118" t="str">
        <f>_xlfn.IFNA(VLOOKUP(F118,'Alle namen en totalen'!B:F,3,FALSE)," ")</f>
        <v>K&amp;V</v>
      </c>
      <c r="L118" s="7">
        <f>'Input individueel'!J115</f>
        <v>43</v>
      </c>
      <c r="M118">
        <f>'Input individueel'!I115</f>
        <v>11</v>
      </c>
      <c r="N118" s="7">
        <f>IF('Input individueel'!P115=0,'Input individueel'!K115,('Input individueel'!K115+'Input individueel'!P115)/2)</f>
        <v>3</v>
      </c>
      <c r="O118" s="7">
        <f>IF('Input individueel'!P115=0,'Input individueel'!L115,('Input individueel'!L115+'Input individueel'!Q115)/2)</f>
        <v>8.3000000000000007</v>
      </c>
      <c r="P118" s="7">
        <f>IF('Input individueel'!P115=0,'Input individueel'!M115,('Input individueel'!M115+'Input individueel'!R115)/2)</f>
        <v>0</v>
      </c>
      <c r="Q118" s="7">
        <f>IF('Input individueel'!P115=0,'Input individueel'!N115,('Input individueel'!N115+'Input individueel'!S115)/2)</f>
        <v>0</v>
      </c>
      <c r="R118" s="7">
        <f>'Input individueel'!U115</f>
        <v>11.3</v>
      </c>
      <c r="S118">
        <f>'Input individueel'!V115</f>
        <v>13</v>
      </c>
      <c r="T118" s="7">
        <f>'Input individueel'!W115</f>
        <v>3.7</v>
      </c>
      <c r="U118" s="7">
        <f>'Input individueel'!X115</f>
        <v>7.7</v>
      </c>
      <c r="V118" s="7">
        <f>'Input individueel'!Y115</f>
        <v>0</v>
      </c>
      <c r="W118" s="7">
        <f>'Input individueel'!AA115</f>
        <v>11.4</v>
      </c>
      <c r="X118">
        <f>'Input individueel'!AB115</f>
        <v>6</v>
      </c>
      <c r="Y118" s="7">
        <f>'Input individueel'!AC115</f>
        <v>3.4</v>
      </c>
      <c r="Z118" s="7">
        <f>'Input individueel'!AD115</f>
        <v>5.9</v>
      </c>
      <c r="AA118" s="7">
        <f>'Input individueel'!AE115</f>
        <v>0</v>
      </c>
      <c r="AB118" s="7">
        <f>'Input individueel'!AG115</f>
        <v>9.3000000000000007</v>
      </c>
      <c r="AC118">
        <f>'Input individueel'!AH115</f>
        <v>12</v>
      </c>
      <c r="AD118" s="7">
        <f>'Input individueel'!AI115</f>
        <v>3.2</v>
      </c>
      <c r="AE118" s="7">
        <f>'Input individueel'!AJ115</f>
        <v>7.8</v>
      </c>
      <c r="AF118" s="7">
        <f>'Input individueel'!AK115</f>
        <v>0</v>
      </c>
      <c r="AG118" s="7">
        <f>'Input individueel'!AM115</f>
        <v>11</v>
      </c>
      <c r="AH118">
        <f>'Input individueel'!AN115</f>
        <v>10</v>
      </c>
    </row>
    <row r="119" spans="1:34" x14ac:dyDescent="0.3">
      <c r="A119" s="1">
        <f>'Input individueel'!I116</f>
        <v>12</v>
      </c>
      <c r="B119" s="1">
        <f t="shared" si="3"/>
        <v>12</v>
      </c>
      <c r="C119" s="1">
        <f t="shared" si="4"/>
        <v>11</v>
      </c>
      <c r="D119" s="1">
        <f t="shared" si="5"/>
        <v>5</v>
      </c>
      <c r="E119" s="1">
        <f>IF(A119=99,99,'Input individueel'!AH116)</f>
        <v>5</v>
      </c>
      <c r="F119">
        <f>'Input individueel'!C116</f>
        <v>625</v>
      </c>
      <c r="G119" t="str">
        <f>_xlfn.IFNA(VLOOKUP(F119,'Alle namen en totalen'!B:F,5,FALSE)," ")</f>
        <v>W3-B1</v>
      </c>
      <c r="H119" t="str">
        <f>_xlfn.IFNA(VLOOKUP(F119,'Alle namen en totalen'!B:F,2,FALSE)," ")</f>
        <v>Keet Van Til</v>
      </c>
      <c r="I119" t="str">
        <f>_xlfn.IFNA(VLOOKUP(F119,'Alle namen en totalen'!B:F,4,FALSE)," ")</f>
        <v>MB 5 Pup 1</v>
      </c>
      <c r="K119" t="str">
        <f>_xlfn.IFNA(VLOOKUP(F119,'Alle namen en totalen'!B:F,3,FALSE)," ")</f>
        <v>LH</v>
      </c>
      <c r="L119" s="7">
        <f>'Input individueel'!J116</f>
        <v>42.75</v>
      </c>
      <c r="M119">
        <f>'Input individueel'!I116</f>
        <v>12</v>
      </c>
      <c r="N119" s="7">
        <f>IF('Input individueel'!P116=0,'Input individueel'!K116,('Input individueel'!K116+'Input individueel'!P116)/2)</f>
        <v>3</v>
      </c>
      <c r="O119" s="7">
        <f>IF('Input individueel'!P116=0,'Input individueel'!L116,('Input individueel'!L116+'Input individueel'!Q116)/2)</f>
        <v>8.3999999999999986</v>
      </c>
      <c r="P119" s="7">
        <f>IF('Input individueel'!P116=0,'Input individueel'!M116,('Input individueel'!M116+'Input individueel'!R116)/2)</f>
        <v>0</v>
      </c>
      <c r="Q119" s="7">
        <f>IF('Input individueel'!P116=0,'Input individueel'!N116,('Input individueel'!N116+'Input individueel'!S116)/2)</f>
        <v>0.3</v>
      </c>
      <c r="R119" s="7">
        <f>'Input individueel'!U116</f>
        <v>11.7</v>
      </c>
      <c r="S119">
        <f>'Input individueel'!V116</f>
        <v>12</v>
      </c>
      <c r="T119" s="7">
        <f>'Input individueel'!W116</f>
        <v>2.4</v>
      </c>
      <c r="U119" s="7">
        <f>'Input individueel'!X116</f>
        <v>7.85</v>
      </c>
      <c r="V119" s="7">
        <f>'Input individueel'!Y116</f>
        <v>0</v>
      </c>
      <c r="W119" s="7">
        <f>'Input individueel'!AA116</f>
        <v>10.25</v>
      </c>
      <c r="X119">
        <f>'Input individueel'!AB116</f>
        <v>11</v>
      </c>
      <c r="Y119" s="7">
        <f>'Input individueel'!AC116</f>
        <v>4</v>
      </c>
      <c r="Z119" s="7">
        <f>'Input individueel'!AD116</f>
        <v>6.95</v>
      </c>
      <c r="AA119" s="7">
        <f>'Input individueel'!AE116</f>
        <v>0</v>
      </c>
      <c r="AB119" s="7">
        <f>'Input individueel'!AG116</f>
        <v>10.95</v>
      </c>
      <c r="AC119">
        <f>'Input individueel'!AH116</f>
        <v>5</v>
      </c>
      <c r="AD119" s="7">
        <f>'Input individueel'!AI116</f>
        <v>3.5</v>
      </c>
      <c r="AE119" s="7">
        <f>'Input individueel'!AJ116</f>
        <v>6.35</v>
      </c>
      <c r="AF119" s="7">
        <f>'Input individueel'!AK116</f>
        <v>0</v>
      </c>
      <c r="AG119" s="7">
        <f>'Input individueel'!AM116</f>
        <v>9.85</v>
      </c>
      <c r="AH119">
        <f>'Input individueel'!AN116</f>
        <v>16</v>
      </c>
    </row>
    <row r="120" spans="1:34" x14ac:dyDescent="0.3">
      <c r="A120" s="1">
        <f>'Input individueel'!I117</f>
        <v>13</v>
      </c>
      <c r="B120" s="1">
        <f t="shared" si="3"/>
        <v>10</v>
      </c>
      <c r="C120" s="1">
        <f t="shared" si="4"/>
        <v>10</v>
      </c>
      <c r="D120" s="1">
        <f t="shared" si="5"/>
        <v>11</v>
      </c>
      <c r="E120" s="1">
        <f>IF(A120=99,99,'Input individueel'!AH117)</f>
        <v>11</v>
      </c>
      <c r="F120">
        <f>'Input individueel'!C117</f>
        <v>434</v>
      </c>
      <c r="G120" t="str">
        <f>_xlfn.IFNA(VLOOKUP(F120,'Alle namen en totalen'!B:F,5,FALSE)," ")</f>
        <v>W3-B1</v>
      </c>
      <c r="H120" t="str">
        <f>_xlfn.IFNA(VLOOKUP(F120,'Alle namen en totalen'!B:F,2,FALSE)," ")</f>
        <v>Nova Maas</v>
      </c>
      <c r="I120" t="str">
        <f>_xlfn.IFNA(VLOOKUP(F120,'Alle namen en totalen'!B:F,4,FALSE)," ")</f>
        <v>MB 5 Pup 3</v>
      </c>
      <c r="K120" t="str">
        <f>_xlfn.IFNA(VLOOKUP(F120,'Alle namen en totalen'!B:F,3,FALSE)," ")</f>
        <v>Turncentrum Waterland</v>
      </c>
      <c r="L120" s="7">
        <f>'Input individueel'!J117</f>
        <v>42.4</v>
      </c>
      <c r="M120">
        <f>'Input individueel'!I117</f>
        <v>13</v>
      </c>
      <c r="N120" s="7">
        <f>IF('Input individueel'!P117=0,'Input individueel'!K117,('Input individueel'!K117+'Input individueel'!P117)/2)</f>
        <v>3</v>
      </c>
      <c r="O120" s="7">
        <f>IF('Input individueel'!P117=0,'Input individueel'!L117,('Input individueel'!L117+'Input individueel'!Q117)/2)</f>
        <v>8.5</v>
      </c>
      <c r="P120" s="7">
        <f>IF('Input individueel'!P117=0,'Input individueel'!M117,('Input individueel'!M117+'Input individueel'!R117)/2)</f>
        <v>0</v>
      </c>
      <c r="Q120" s="7">
        <f>IF('Input individueel'!P117=0,'Input individueel'!N117,('Input individueel'!N117+'Input individueel'!S117)/2)</f>
        <v>0.3</v>
      </c>
      <c r="R120" s="7">
        <f>'Input individueel'!U117</f>
        <v>11.8</v>
      </c>
      <c r="S120">
        <f>'Input individueel'!V117</f>
        <v>10</v>
      </c>
      <c r="T120" s="7">
        <f>'Input individueel'!W117</f>
        <v>2.7</v>
      </c>
      <c r="U120" s="7">
        <f>'Input individueel'!X117</f>
        <v>7.85</v>
      </c>
      <c r="V120" s="7">
        <f>'Input individueel'!Y117</f>
        <v>0</v>
      </c>
      <c r="W120" s="7">
        <f>'Input individueel'!AA117</f>
        <v>10.55</v>
      </c>
      <c r="X120">
        <f>'Input individueel'!AB117</f>
        <v>10</v>
      </c>
      <c r="Y120" s="7">
        <f>'Input individueel'!AC117</f>
        <v>2.6</v>
      </c>
      <c r="Z120" s="7">
        <f>'Input individueel'!AD117</f>
        <v>7.35</v>
      </c>
      <c r="AA120" s="7">
        <f>'Input individueel'!AE117</f>
        <v>0</v>
      </c>
      <c r="AB120" s="7">
        <f>'Input individueel'!AG117</f>
        <v>9.9499999999999993</v>
      </c>
      <c r="AC120">
        <f>'Input individueel'!AH117</f>
        <v>11</v>
      </c>
      <c r="AD120" s="7">
        <f>'Input individueel'!AI117</f>
        <v>2.4</v>
      </c>
      <c r="AE120" s="7">
        <f>'Input individueel'!AJ117</f>
        <v>7.7</v>
      </c>
      <c r="AF120" s="7">
        <f>'Input individueel'!AK117</f>
        <v>0</v>
      </c>
      <c r="AG120" s="7">
        <f>'Input individueel'!AM117</f>
        <v>10.1</v>
      </c>
      <c r="AH120">
        <f>'Input individueel'!AN117</f>
        <v>15</v>
      </c>
    </row>
    <row r="121" spans="1:34" x14ac:dyDescent="0.3">
      <c r="A121" s="1">
        <f>'Input individueel'!I118</f>
        <v>14</v>
      </c>
      <c r="B121" s="1">
        <f t="shared" si="3"/>
        <v>15</v>
      </c>
      <c r="C121" s="1">
        <f t="shared" si="4"/>
        <v>9</v>
      </c>
      <c r="D121" s="1">
        <f t="shared" si="5"/>
        <v>14</v>
      </c>
      <c r="E121" s="1">
        <f>IF(A121=99,99,'Input individueel'!AH118)</f>
        <v>14</v>
      </c>
      <c r="F121">
        <f>'Input individueel'!C118</f>
        <v>499</v>
      </c>
      <c r="G121" t="str">
        <f>_xlfn.IFNA(VLOOKUP(F121,'Alle namen en totalen'!B:F,5,FALSE)," ")</f>
        <v>W3-B1</v>
      </c>
      <c r="H121" t="str">
        <f>_xlfn.IFNA(VLOOKUP(F121,'Alle namen en totalen'!B:F,2,FALSE)," ")</f>
        <v>Lisa Schoen</v>
      </c>
      <c r="I121" t="str">
        <f>_xlfn.IFNA(VLOOKUP(F121,'Alle namen en totalen'!B:F,4,FALSE)," ")</f>
        <v>MB 5 Pup 3</v>
      </c>
      <c r="K121" t="str">
        <f>_xlfn.IFNA(VLOOKUP(F121,'Alle namen en totalen'!B:F,3,FALSE)," ")</f>
        <v>K&amp;V</v>
      </c>
      <c r="L121" s="7">
        <f>'Input individueel'!J118</f>
        <v>42.15</v>
      </c>
      <c r="M121">
        <f>'Input individueel'!I118</f>
        <v>14</v>
      </c>
      <c r="N121" s="7">
        <f>IF('Input individueel'!P118=0,'Input individueel'!K118,('Input individueel'!K118+'Input individueel'!P118)/2)</f>
        <v>3</v>
      </c>
      <c r="O121" s="7">
        <f>IF('Input individueel'!P118=0,'Input individueel'!L118,('Input individueel'!L118+'Input individueel'!Q118)/2)</f>
        <v>8.0500000000000007</v>
      </c>
      <c r="P121" s="7">
        <f>IF('Input individueel'!P118=0,'Input individueel'!M118,('Input individueel'!M118+'Input individueel'!R118)/2)</f>
        <v>0</v>
      </c>
      <c r="Q121" s="7">
        <f>IF('Input individueel'!P118=0,'Input individueel'!N118,('Input individueel'!N118+'Input individueel'!S118)/2)</f>
        <v>0</v>
      </c>
      <c r="R121" s="7">
        <f>'Input individueel'!U118</f>
        <v>11.05</v>
      </c>
      <c r="S121">
        <f>'Input individueel'!V118</f>
        <v>15</v>
      </c>
      <c r="T121" s="7">
        <f>'Input individueel'!W118</f>
        <v>3.2</v>
      </c>
      <c r="U121" s="7">
        <f>'Input individueel'!X118</f>
        <v>7.4</v>
      </c>
      <c r="V121" s="7">
        <f>'Input individueel'!Y118</f>
        <v>0</v>
      </c>
      <c r="W121" s="7">
        <f>'Input individueel'!AA118</f>
        <v>10.6</v>
      </c>
      <c r="X121">
        <f>'Input individueel'!AB118</f>
        <v>9</v>
      </c>
      <c r="Y121" s="7">
        <f>'Input individueel'!AC118</f>
        <v>2.6</v>
      </c>
      <c r="Z121" s="7">
        <f>'Input individueel'!AD118</f>
        <v>5.95</v>
      </c>
      <c r="AA121" s="7">
        <f>'Input individueel'!AE118</f>
        <v>0</v>
      </c>
      <c r="AB121" s="7">
        <f>'Input individueel'!AG118</f>
        <v>8.5500000000000007</v>
      </c>
      <c r="AC121">
        <f>'Input individueel'!AH118</f>
        <v>14</v>
      </c>
      <c r="AD121" s="7">
        <f>'Input individueel'!AI118</f>
        <v>3.2</v>
      </c>
      <c r="AE121" s="7">
        <f>'Input individueel'!AJ118</f>
        <v>8.75</v>
      </c>
      <c r="AF121" s="7">
        <f>'Input individueel'!AK118</f>
        <v>0</v>
      </c>
      <c r="AG121" s="7">
        <f>'Input individueel'!AM118</f>
        <v>11.95</v>
      </c>
      <c r="AH121">
        <f>'Input individueel'!AN118</f>
        <v>6</v>
      </c>
    </row>
    <row r="122" spans="1:34" x14ac:dyDescent="0.3">
      <c r="A122" s="1">
        <f>'Input individueel'!I119</f>
        <v>15</v>
      </c>
      <c r="B122" s="1">
        <f t="shared" si="3"/>
        <v>11</v>
      </c>
      <c r="C122" s="1">
        <f t="shared" si="4"/>
        <v>15</v>
      </c>
      <c r="D122" s="1">
        <f t="shared" si="5"/>
        <v>17</v>
      </c>
      <c r="E122" s="1">
        <f>IF(A122=99,99,'Input individueel'!AH119)</f>
        <v>17</v>
      </c>
      <c r="F122">
        <f>'Input individueel'!C119</f>
        <v>436</v>
      </c>
      <c r="G122" t="str">
        <f>_xlfn.IFNA(VLOOKUP(F122,'Alle namen en totalen'!B:F,5,FALSE)," ")</f>
        <v>W3-B1</v>
      </c>
      <c r="H122" t="str">
        <f>_xlfn.IFNA(VLOOKUP(F122,'Alle namen en totalen'!B:F,2,FALSE)," ")</f>
        <v>Suus Glim</v>
      </c>
      <c r="I122" t="str">
        <f>_xlfn.IFNA(VLOOKUP(F122,'Alle namen en totalen'!B:F,4,FALSE)," ")</f>
        <v>MB 5 Pup 3</v>
      </c>
      <c r="K122" t="str">
        <f>_xlfn.IFNA(VLOOKUP(F122,'Alle namen en totalen'!B:F,3,FALSE)," ")</f>
        <v>Turncentrum Waterland</v>
      </c>
      <c r="L122" s="7">
        <f>'Input individueel'!J119</f>
        <v>40.174999999999997</v>
      </c>
      <c r="M122">
        <f>'Input individueel'!I119</f>
        <v>15</v>
      </c>
      <c r="N122" s="7">
        <f>IF('Input individueel'!P119=0,'Input individueel'!K119,('Input individueel'!K119+'Input individueel'!P119)/2)</f>
        <v>3.25</v>
      </c>
      <c r="O122" s="7">
        <f>IF('Input individueel'!P119=0,'Input individueel'!L119,('Input individueel'!L119+'Input individueel'!Q119)/2)</f>
        <v>8.2250000000000014</v>
      </c>
      <c r="P122" s="7">
        <f>IF('Input individueel'!P119=0,'Input individueel'!M119,('Input individueel'!M119+'Input individueel'!R119)/2)</f>
        <v>0</v>
      </c>
      <c r="Q122" s="7">
        <f>IF('Input individueel'!P119=0,'Input individueel'!N119,('Input individueel'!N119+'Input individueel'!S119)/2)</f>
        <v>0.3</v>
      </c>
      <c r="R122" s="7">
        <f>'Input individueel'!U119</f>
        <v>11.775</v>
      </c>
      <c r="S122">
        <f>'Input individueel'!V119</f>
        <v>11</v>
      </c>
      <c r="T122" s="7">
        <f>'Input individueel'!W119</f>
        <v>2.8</v>
      </c>
      <c r="U122" s="7">
        <f>'Input individueel'!X119</f>
        <v>7</v>
      </c>
      <c r="V122" s="7">
        <f>'Input individueel'!Y119</f>
        <v>0</v>
      </c>
      <c r="W122" s="7">
        <f>'Input individueel'!AA119</f>
        <v>9.8000000000000007</v>
      </c>
      <c r="X122">
        <f>'Input individueel'!AB119</f>
        <v>15</v>
      </c>
      <c r="Y122" s="7">
        <f>'Input individueel'!AC119</f>
        <v>2.1</v>
      </c>
      <c r="Z122" s="7">
        <f>'Input individueel'!AD119</f>
        <v>5.5</v>
      </c>
      <c r="AA122" s="7">
        <f>'Input individueel'!AE119</f>
        <v>0</v>
      </c>
      <c r="AB122" s="7">
        <f>'Input individueel'!AG119</f>
        <v>7.6</v>
      </c>
      <c r="AC122">
        <f>'Input individueel'!AH119</f>
        <v>17</v>
      </c>
      <c r="AD122" s="7">
        <f>'Input individueel'!AI119</f>
        <v>3.5</v>
      </c>
      <c r="AE122" s="7">
        <f>'Input individueel'!AJ119</f>
        <v>7.5</v>
      </c>
      <c r="AF122" s="7">
        <f>'Input individueel'!AK119</f>
        <v>0</v>
      </c>
      <c r="AG122" s="7">
        <f>'Input individueel'!AM119</f>
        <v>11</v>
      </c>
      <c r="AH122">
        <f>'Input individueel'!AN119</f>
        <v>10</v>
      </c>
    </row>
    <row r="123" spans="1:34" x14ac:dyDescent="0.3">
      <c r="A123" s="1">
        <f>'Input individueel'!I120</f>
        <v>16</v>
      </c>
      <c r="B123" s="1">
        <f t="shared" si="3"/>
        <v>17</v>
      </c>
      <c r="C123" s="1">
        <f t="shared" si="4"/>
        <v>8</v>
      </c>
      <c r="D123" s="1">
        <f t="shared" si="5"/>
        <v>15</v>
      </c>
      <c r="E123" s="1">
        <f>IF(A123=99,99,'Input individueel'!AH120)</f>
        <v>15</v>
      </c>
      <c r="F123">
        <f>'Input individueel'!C120</f>
        <v>433</v>
      </c>
      <c r="G123" t="str">
        <f>_xlfn.IFNA(VLOOKUP(F123,'Alle namen en totalen'!B:F,5,FALSE)," ")</f>
        <v>W3-B1</v>
      </c>
      <c r="H123" t="str">
        <f>_xlfn.IFNA(VLOOKUP(F123,'Alle namen en totalen'!B:F,2,FALSE)," ")</f>
        <v>Nora Langhorst</v>
      </c>
      <c r="I123" t="str">
        <f>_xlfn.IFNA(VLOOKUP(F123,'Alle namen en totalen'!B:F,4,FALSE)," ")</f>
        <v>MB 5 Pup 3</v>
      </c>
      <c r="K123" t="str">
        <f>_xlfn.IFNA(VLOOKUP(F123,'Alle namen en totalen'!B:F,3,FALSE)," ")</f>
        <v>Turncentrum Waterland</v>
      </c>
      <c r="L123" s="7">
        <f>'Input individueel'!J120</f>
        <v>38.700000000000003</v>
      </c>
      <c r="M123">
        <f>'Input individueel'!I120</f>
        <v>16</v>
      </c>
      <c r="N123" s="7">
        <f>IF('Input individueel'!P120=0,'Input individueel'!K120,('Input individueel'!K120+'Input individueel'!P120)/2)</f>
        <v>3</v>
      </c>
      <c r="O123" s="7">
        <f>IF('Input individueel'!P120=0,'Input individueel'!L120,('Input individueel'!L120+'Input individueel'!Q120)/2)</f>
        <v>8.0500000000000007</v>
      </c>
      <c r="P123" s="7">
        <f>IF('Input individueel'!P120=0,'Input individueel'!M120,('Input individueel'!M120+'Input individueel'!R120)/2)</f>
        <v>2</v>
      </c>
      <c r="Q123" s="7">
        <f>IF('Input individueel'!P120=0,'Input individueel'!N120,('Input individueel'!N120+'Input individueel'!S120)/2)</f>
        <v>0</v>
      </c>
      <c r="R123" s="7">
        <f>'Input individueel'!U120</f>
        <v>9.0500000000000007</v>
      </c>
      <c r="S123">
        <f>'Input individueel'!V120</f>
        <v>17</v>
      </c>
      <c r="T123" s="7">
        <f>'Input individueel'!W120</f>
        <v>3.2</v>
      </c>
      <c r="U123" s="7">
        <f>'Input individueel'!X120</f>
        <v>7.55</v>
      </c>
      <c r="V123" s="7">
        <f>'Input individueel'!Y120</f>
        <v>0</v>
      </c>
      <c r="W123" s="7">
        <f>'Input individueel'!AA120</f>
        <v>10.75</v>
      </c>
      <c r="X123">
        <f>'Input individueel'!AB120</f>
        <v>8</v>
      </c>
      <c r="Y123" s="7">
        <f>'Input individueel'!AC120</f>
        <v>2.6</v>
      </c>
      <c r="Z123" s="7">
        <f>'Input individueel'!AD120</f>
        <v>5.9</v>
      </c>
      <c r="AA123" s="7">
        <f>'Input individueel'!AE120</f>
        <v>0</v>
      </c>
      <c r="AB123" s="7">
        <f>'Input individueel'!AG120</f>
        <v>8.5</v>
      </c>
      <c r="AC123">
        <f>'Input individueel'!AH120</f>
        <v>15</v>
      </c>
      <c r="AD123" s="7">
        <f>'Input individueel'!AI120</f>
        <v>2.6</v>
      </c>
      <c r="AE123" s="7">
        <f>'Input individueel'!AJ120</f>
        <v>7.8</v>
      </c>
      <c r="AF123" s="7">
        <f>'Input individueel'!AK120</f>
        <v>0</v>
      </c>
      <c r="AG123" s="7">
        <f>'Input individueel'!AM120</f>
        <v>10.4</v>
      </c>
      <c r="AH123">
        <f>'Input individueel'!AN120</f>
        <v>13</v>
      </c>
    </row>
    <row r="124" spans="1:34" x14ac:dyDescent="0.3">
      <c r="A124" s="1">
        <f>'Input individueel'!I121</f>
        <v>17</v>
      </c>
      <c r="B124" s="1">
        <f t="shared" si="3"/>
        <v>15</v>
      </c>
      <c r="C124" s="1">
        <f t="shared" si="4"/>
        <v>17</v>
      </c>
      <c r="D124" s="1">
        <f t="shared" si="5"/>
        <v>16</v>
      </c>
      <c r="E124" s="1">
        <f>IF(A124=99,99,'Input individueel'!AH121)</f>
        <v>16</v>
      </c>
      <c r="F124">
        <f>'Input individueel'!C121</f>
        <v>542</v>
      </c>
      <c r="G124" t="str">
        <f>_xlfn.IFNA(VLOOKUP(F124,'Alle namen en totalen'!B:F,5,FALSE)," ")</f>
        <v>W3-B1</v>
      </c>
      <c r="H124" t="str">
        <f>_xlfn.IFNA(VLOOKUP(F124,'Alle namen en totalen'!B:F,2,FALSE)," ")</f>
        <v>Norah Hondius</v>
      </c>
      <c r="I124" t="str">
        <f>_xlfn.IFNA(VLOOKUP(F124,'Alle namen en totalen'!B:F,4,FALSE)," ")</f>
        <v>MB 5 Pup 2</v>
      </c>
      <c r="K124" t="str">
        <f>_xlfn.IFNA(VLOOKUP(F124,'Alle namen en totalen'!B:F,3,FALSE)," ")</f>
        <v>Turncentrum Waterland</v>
      </c>
      <c r="L124" s="7">
        <f>'Input individueel'!J121</f>
        <v>37.6</v>
      </c>
      <c r="M124">
        <f>'Input individueel'!I121</f>
        <v>17</v>
      </c>
      <c r="N124" s="7">
        <f>IF('Input individueel'!P121=0,'Input individueel'!K121,('Input individueel'!K121+'Input individueel'!P121)/2)</f>
        <v>3</v>
      </c>
      <c r="O124" s="7">
        <f>IF('Input individueel'!P121=0,'Input individueel'!L121,('Input individueel'!L121+'Input individueel'!Q121)/2)</f>
        <v>7.75</v>
      </c>
      <c r="P124" s="7">
        <f>IF('Input individueel'!P121=0,'Input individueel'!M121,('Input individueel'!M121+'Input individueel'!R121)/2)</f>
        <v>0</v>
      </c>
      <c r="Q124" s="7">
        <f>IF('Input individueel'!P121=0,'Input individueel'!N121,('Input individueel'!N121+'Input individueel'!S121)/2)</f>
        <v>0.3</v>
      </c>
      <c r="R124" s="7">
        <f>'Input individueel'!U121</f>
        <v>11.05</v>
      </c>
      <c r="S124">
        <f>'Input individueel'!V121</f>
        <v>15</v>
      </c>
      <c r="T124" s="7">
        <f>'Input individueel'!W121</f>
        <v>1.6</v>
      </c>
      <c r="U124" s="7">
        <f>'Input individueel'!X121</f>
        <v>7.35</v>
      </c>
      <c r="V124" s="7">
        <f>'Input individueel'!Y121</f>
        <v>0</v>
      </c>
      <c r="W124" s="7">
        <f>'Input individueel'!AA121</f>
        <v>8.9499999999999993</v>
      </c>
      <c r="X124">
        <f>'Input individueel'!AB121</f>
        <v>17</v>
      </c>
      <c r="Y124" s="7">
        <f>'Input individueel'!AC121</f>
        <v>2.6</v>
      </c>
      <c r="Z124" s="7">
        <f>'Input individueel'!AD121</f>
        <v>5.75</v>
      </c>
      <c r="AA124" s="7">
        <f>'Input individueel'!AE121</f>
        <v>0</v>
      </c>
      <c r="AB124" s="7">
        <f>'Input individueel'!AG121</f>
        <v>8.35</v>
      </c>
      <c r="AC124">
        <f>'Input individueel'!AH121</f>
        <v>16</v>
      </c>
      <c r="AD124" s="7">
        <f>'Input individueel'!AI121</f>
        <v>1.6</v>
      </c>
      <c r="AE124" s="7">
        <f>'Input individueel'!AJ121</f>
        <v>7.65</v>
      </c>
      <c r="AF124" s="7">
        <f>'Input individueel'!AK121</f>
        <v>0</v>
      </c>
      <c r="AG124" s="7">
        <f>'Input individueel'!AM121</f>
        <v>9.25</v>
      </c>
      <c r="AH124">
        <f>'Input individueel'!AN121</f>
        <v>17</v>
      </c>
    </row>
    <row r="125" spans="1:34" x14ac:dyDescent="0.3">
      <c r="A125" s="1">
        <f>'Input individueel'!I122</f>
        <v>99</v>
      </c>
      <c r="B125" s="1">
        <f t="shared" si="3"/>
        <v>99</v>
      </c>
      <c r="C125" s="1">
        <f t="shared" si="4"/>
        <v>99</v>
      </c>
      <c r="D125" s="1">
        <f t="shared" si="5"/>
        <v>99</v>
      </c>
      <c r="E125" s="1">
        <f>IF(A125=99,99,'Input individueel'!AH122)</f>
        <v>99</v>
      </c>
      <c r="F125">
        <f>'Input individueel'!C122</f>
        <v>432</v>
      </c>
      <c r="G125" t="str">
        <f>_xlfn.IFNA(VLOOKUP(F125,'Alle namen en totalen'!B:F,5,FALSE)," ")</f>
        <v>W3-B1</v>
      </c>
      <c r="H125" t="str">
        <f>_xlfn.IFNA(VLOOKUP(F125,'Alle namen en totalen'!B:F,2,FALSE)," ")</f>
        <v>Juna Dekker</v>
      </c>
      <c r="I125" t="str">
        <f>_xlfn.IFNA(VLOOKUP(F125,'Alle namen en totalen'!B:F,4,FALSE)," ")</f>
        <v>MB 5 Pup 3</v>
      </c>
      <c r="K125" t="str">
        <f>_xlfn.IFNA(VLOOKUP(F125,'Alle namen en totalen'!B:F,3,FALSE)," ")</f>
        <v>Turncentrum Waterland</v>
      </c>
      <c r="L125" s="7">
        <f>'Input individueel'!J122</f>
        <v>0</v>
      </c>
      <c r="M125">
        <f>'Input individueel'!I122</f>
        <v>99</v>
      </c>
      <c r="N125" s="7">
        <f>IF('Input individueel'!P122=0,'Input individueel'!K122,('Input individueel'!K122+'Input individueel'!P122)/2)</f>
        <v>0</v>
      </c>
      <c r="O125" s="7">
        <f>IF('Input individueel'!P122=0,'Input individueel'!L122,('Input individueel'!L122+'Input individueel'!Q122)/2)</f>
        <v>0</v>
      </c>
      <c r="P125" s="7">
        <f>IF('Input individueel'!P122=0,'Input individueel'!M122,('Input individueel'!M122+'Input individueel'!R122)/2)</f>
        <v>0</v>
      </c>
      <c r="Q125" s="7">
        <f>IF('Input individueel'!P122=0,'Input individueel'!N122,('Input individueel'!N122+'Input individueel'!S122)/2)</f>
        <v>0</v>
      </c>
      <c r="R125" s="7">
        <f>'Input individueel'!U122</f>
        <v>0</v>
      </c>
      <c r="S125">
        <f>'Input individueel'!V122</f>
        <v>18</v>
      </c>
      <c r="T125" s="7">
        <f>'Input individueel'!W122</f>
        <v>0</v>
      </c>
      <c r="U125" s="7">
        <f>'Input individueel'!X122</f>
        <v>0</v>
      </c>
      <c r="V125" s="7">
        <f>'Input individueel'!Y122</f>
        <v>0</v>
      </c>
      <c r="W125" s="7">
        <f>'Input individueel'!AA122</f>
        <v>0</v>
      </c>
      <c r="X125">
        <f>'Input individueel'!AB122</f>
        <v>18</v>
      </c>
      <c r="Y125" s="7">
        <f>'Input individueel'!AC122</f>
        <v>0</v>
      </c>
      <c r="Z125" s="7">
        <f>'Input individueel'!AD122</f>
        <v>0</v>
      </c>
      <c r="AA125" s="7">
        <f>'Input individueel'!AE122</f>
        <v>0</v>
      </c>
      <c r="AB125" s="7">
        <f>'Input individueel'!AG122</f>
        <v>0</v>
      </c>
      <c r="AC125">
        <f>'Input individueel'!AH122</f>
        <v>18</v>
      </c>
      <c r="AD125" s="7">
        <f>'Input individueel'!AI122</f>
        <v>0</v>
      </c>
      <c r="AE125" s="7">
        <f>'Input individueel'!AJ122</f>
        <v>0</v>
      </c>
      <c r="AF125" s="7">
        <f>'Input individueel'!AK122</f>
        <v>0</v>
      </c>
      <c r="AG125" s="7">
        <f>'Input individueel'!AM122</f>
        <v>0</v>
      </c>
      <c r="AH125">
        <f>'Input individueel'!AN122</f>
        <v>18</v>
      </c>
    </row>
    <row r="126" spans="1:34" x14ac:dyDescent="0.3">
      <c r="A126" s="1">
        <f>'Input individueel'!I123</f>
        <v>99</v>
      </c>
      <c r="B126" s="1">
        <f t="shared" si="3"/>
        <v>99</v>
      </c>
      <c r="C126" s="1">
        <f t="shared" si="4"/>
        <v>99</v>
      </c>
      <c r="D126" s="1">
        <f t="shared" si="5"/>
        <v>99</v>
      </c>
      <c r="E126" s="1">
        <f>IF(A126=99,99,'Input individueel'!AH123)</f>
        <v>99</v>
      </c>
      <c r="F126">
        <f>'Input individueel'!C123</f>
        <v>537</v>
      </c>
      <c r="G126" t="str">
        <f>_xlfn.IFNA(VLOOKUP(F126,'Alle namen en totalen'!B:F,5,FALSE)," ")</f>
        <v>afm</v>
      </c>
      <c r="H126" t="str">
        <f>_xlfn.IFNA(VLOOKUP(F126,'Alle namen en totalen'!B:F,2,FALSE)," ")</f>
        <v>Djuna Menning</v>
      </c>
      <c r="I126" t="str">
        <f>_xlfn.IFNA(VLOOKUP(F126,'Alle namen en totalen'!B:F,4,FALSE)," ")</f>
        <v>MB 5 Pup 2</v>
      </c>
      <c r="K126" t="str">
        <f>_xlfn.IFNA(VLOOKUP(F126,'Alle namen en totalen'!B:F,3,FALSE)," ")</f>
        <v>Turncentrum Waterland</v>
      </c>
      <c r="L126" s="7">
        <f>'Input individueel'!J123</f>
        <v>0</v>
      </c>
      <c r="M126">
        <f>'Input individueel'!I123</f>
        <v>99</v>
      </c>
      <c r="N126" s="7">
        <f>IF('Input individueel'!P123=0,'Input individueel'!K123,('Input individueel'!K123+'Input individueel'!P123)/2)</f>
        <v>0</v>
      </c>
      <c r="O126" s="7">
        <f>IF('Input individueel'!P123=0,'Input individueel'!L123,('Input individueel'!L123+'Input individueel'!Q123)/2)</f>
        <v>0</v>
      </c>
      <c r="P126" s="7">
        <f>IF('Input individueel'!P123=0,'Input individueel'!M123,('Input individueel'!M123+'Input individueel'!R123)/2)</f>
        <v>0</v>
      </c>
      <c r="Q126" s="7">
        <f>IF('Input individueel'!P123=0,'Input individueel'!N123,('Input individueel'!N123+'Input individueel'!S123)/2)</f>
        <v>0</v>
      </c>
      <c r="R126" s="7">
        <f>'Input individueel'!U123</f>
        <v>0</v>
      </c>
      <c r="S126">
        <f>'Input individueel'!V123</f>
        <v>18</v>
      </c>
      <c r="T126" s="7">
        <f>'Input individueel'!W123</f>
        <v>0</v>
      </c>
      <c r="U126" s="7">
        <f>'Input individueel'!X123</f>
        <v>0</v>
      </c>
      <c r="V126" s="7">
        <f>'Input individueel'!Y123</f>
        <v>0</v>
      </c>
      <c r="W126" s="7">
        <f>'Input individueel'!AA123</f>
        <v>0</v>
      </c>
      <c r="X126">
        <f>'Input individueel'!AB123</f>
        <v>18</v>
      </c>
      <c r="Y126" s="7">
        <f>'Input individueel'!AC123</f>
        <v>0</v>
      </c>
      <c r="Z126" s="7">
        <f>'Input individueel'!AD123</f>
        <v>0</v>
      </c>
      <c r="AA126" s="7">
        <f>'Input individueel'!AE123</f>
        <v>0</v>
      </c>
      <c r="AB126" s="7">
        <f>'Input individueel'!AG123</f>
        <v>0</v>
      </c>
      <c r="AC126">
        <f>'Input individueel'!AH123</f>
        <v>18</v>
      </c>
      <c r="AD126" s="7">
        <f>'Input individueel'!AI123</f>
        <v>0</v>
      </c>
      <c r="AE126" s="7">
        <f>'Input individueel'!AJ123</f>
        <v>0</v>
      </c>
      <c r="AF126" s="7">
        <f>'Input individueel'!AK123</f>
        <v>0</v>
      </c>
      <c r="AG126" s="7">
        <f>'Input individueel'!AM123</f>
        <v>0</v>
      </c>
      <c r="AH126">
        <f>'Input individueel'!AN123</f>
        <v>18</v>
      </c>
    </row>
    <row r="127" spans="1:34" x14ac:dyDescent="0.3">
      <c r="A127" s="1">
        <f>'Input individueel'!I124</f>
        <v>99</v>
      </c>
      <c r="B127" s="1">
        <f t="shared" si="3"/>
        <v>99</v>
      </c>
      <c r="C127" s="1">
        <f t="shared" si="4"/>
        <v>99</v>
      </c>
      <c r="D127" s="1">
        <f t="shared" si="5"/>
        <v>99</v>
      </c>
      <c r="E127" s="1">
        <f>IF(A127=99,99,'Input individueel'!AH124)</f>
        <v>99</v>
      </c>
      <c r="F127">
        <f>'Input individueel'!C124</f>
        <v>628</v>
      </c>
      <c r="G127" t="str">
        <f>_xlfn.IFNA(VLOOKUP(F127,'Alle namen en totalen'!B:F,5,FALSE)," ")</f>
        <v>W3-B1</v>
      </c>
      <c r="H127" t="str">
        <f>_xlfn.IFNA(VLOOKUP(F127,'Alle namen en totalen'!B:F,2,FALSE)," ")</f>
        <v>Fem Karregat</v>
      </c>
      <c r="I127" t="str">
        <f>_xlfn.IFNA(VLOOKUP(F127,'Alle namen en totalen'!B:F,4,FALSE)," ")</f>
        <v>MB 5 Pup 1</v>
      </c>
      <c r="K127" t="str">
        <f>_xlfn.IFNA(VLOOKUP(F127,'Alle namen en totalen'!B:F,3,FALSE)," ")</f>
        <v>Sint Mauritius</v>
      </c>
      <c r="L127" s="7">
        <f>'Input individueel'!J124</f>
        <v>0</v>
      </c>
      <c r="M127">
        <f>'Input individueel'!I124</f>
        <v>99</v>
      </c>
      <c r="N127" s="7">
        <f>IF('Input individueel'!P124=0,'Input individueel'!K124,('Input individueel'!K124+'Input individueel'!P124)/2)</f>
        <v>0</v>
      </c>
      <c r="O127" s="7">
        <f>IF('Input individueel'!P124=0,'Input individueel'!L124,('Input individueel'!L124+'Input individueel'!Q124)/2)</f>
        <v>0</v>
      </c>
      <c r="P127" s="7">
        <f>IF('Input individueel'!P124=0,'Input individueel'!M124,('Input individueel'!M124+'Input individueel'!R124)/2)</f>
        <v>0</v>
      </c>
      <c r="Q127" s="7">
        <f>IF('Input individueel'!P124=0,'Input individueel'!N124,('Input individueel'!N124+'Input individueel'!S124)/2)</f>
        <v>0</v>
      </c>
      <c r="R127" s="7">
        <f>'Input individueel'!U124</f>
        <v>0</v>
      </c>
      <c r="S127">
        <f>'Input individueel'!V124</f>
        <v>18</v>
      </c>
      <c r="T127" s="7">
        <f>'Input individueel'!W124</f>
        <v>0</v>
      </c>
      <c r="U127" s="7">
        <f>'Input individueel'!X124</f>
        <v>0</v>
      </c>
      <c r="V127" s="7">
        <f>'Input individueel'!Y124</f>
        <v>0</v>
      </c>
      <c r="W127" s="7">
        <f>'Input individueel'!AA124</f>
        <v>0</v>
      </c>
      <c r="X127">
        <f>'Input individueel'!AB124</f>
        <v>18</v>
      </c>
      <c r="Y127" s="7">
        <f>'Input individueel'!AC124</f>
        <v>0</v>
      </c>
      <c r="Z127" s="7">
        <f>'Input individueel'!AD124</f>
        <v>0</v>
      </c>
      <c r="AA127" s="7">
        <f>'Input individueel'!AE124</f>
        <v>0</v>
      </c>
      <c r="AB127" s="7">
        <f>'Input individueel'!AG124</f>
        <v>0</v>
      </c>
      <c r="AC127">
        <f>'Input individueel'!AH124</f>
        <v>18</v>
      </c>
      <c r="AD127" s="7">
        <f>'Input individueel'!AI124</f>
        <v>0</v>
      </c>
      <c r="AE127" s="7">
        <f>'Input individueel'!AJ124</f>
        <v>0</v>
      </c>
      <c r="AF127" s="7">
        <f>'Input individueel'!AK124</f>
        <v>0</v>
      </c>
      <c r="AG127" s="7">
        <f>'Input individueel'!AM124</f>
        <v>0</v>
      </c>
      <c r="AH127">
        <f>'Input individueel'!AN124</f>
        <v>18</v>
      </c>
    </row>
    <row r="128" spans="1:34" x14ac:dyDescent="0.3">
      <c r="A128" s="1">
        <f>'Input individueel'!I125</f>
        <v>99</v>
      </c>
      <c r="B128" s="1">
        <f t="shared" si="3"/>
        <v>99</v>
      </c>
      <c r="C128" s="1">
        <f t="shared" si="4"/>
        <v>99</v>
      </c>
      <c r="D128" s="1">
        <f t="shared" si="5"/>
        <v>99</v>
      </c>
      <c r="E128" s="1">
        <f>IF(A128=99,99,'Input individueel'!AH125)</f>
        <v>99</v>
      </c>
      <c r="F128">
        <f>'Input individueel'!C125</f>
        <v>630</v>
      </c>
      <c r="G128" t="str">
        <f>_xlfn.IFNA(VLOOKUP(F128,'Alle namen en totalen'!B:F,5,FALSE)," ")</f>
        <v>W3-B1</v>
      </c>
      <c r="H128" t="str">
        <f>_xlfn.IFNA(VLOOKUP(F128,'Alle namen en totalen'!B:F,2,FALSE)," ")</f>
        <v>Amy Bond</v>
      </c>
      <c r="I128" t="str">
        <f>_xlfn.IFNA(VLOOKUP(F128,'Alle namen en totalen'!B:F,4,FALSE)," ")</f>
        <v>MB 5 Pup 1</v>
      </c>
      <c r="K128" t="str">
        <f>_xlfn.IFNA(VLOOKUP(F128,'Alle namen en totalen'!B:F,3,FALSE)," ")</f>
        <v>Sint Mauritius</v>
      </c>
      <c r="L128" s="7">
        <f>'Input individueel'!J125</f>
        <v>0</v>
      </c>
      <c r="M128">
        <f>'Input individueel'!I125</f>
        <v>99</v>
      </c>
      <c r="N128" s="7">
        <f>IF('Input individueel'!P125=0,'Input individueel'!K125,('Input individueel'!K125+'Input individueel'!P125)/2)</f>
        <v>0</v>
      </c>
      <c r="O128" s="7">
        <f>IF('Input individueel'!P125=0,'Input individueel'!L125,('Input individueel'!L125+'Input individueel'!Q125)/2)</f>
        <v>0</v>
      </c>
      <c r="P128" s="7">
        <f>IF('Input individueel'!P125=0,'Input individueel'!M125,('Input individueel'!M125+'Input individueel'!R125)/2)</f>
        <v>0</v>
      </c>
      <c r="Q128" s="7">
        <f>IF('Input individueel'!P125=0,'Input individueel'!N125,('Input individueel'!N125+'Input individueel'!S125)/2)</f>
        <v>0</v>
      </c>
      <c r="R128" s="7">
        <f>'Input individueel'!U125</f>
        <v>0</v>
      </c>
      <c r="S128">
        <f>'Input individueel'!V125</f>
        <v>18</v>
      </c>
      <c r="T128" s="7">
        <f>'Input individueel'!W125</f>
        <v>0</v>
      </c>
      <c r="U128" s="7">
        <f>'Input individueel'!X125</f>
        <v>0</v>
      </c>
      <c r="V128" s="7">
        <f>'Input individueel'!Y125</f>
        <v>0</v>
      </c>
      <c r="W128" s="7">
        <f>'Input individueel'!AA125</f>
        <v>0</v>
      </c>
      <c r="X128">
        <f>'Input individueel'!AB125</f>
        <v>18</v>
      </c>
      <c r="Y128" s="7">
        <f>'Input individueel'!AC125</f>
        <v>0</v>
      </c>
      <c r="Z128" s="7">
        <f>'Input individueel'!AD125</f>
        <v>0</v>
      </c>
      <c r="AA128" s="7">
        <f>'Input individueel'!AE125</f>
        <v>0</v>
      </c>
      <c r="AB128" s="7">
        <f>'Input individueel'!AG125</f>
        <v>0</v>
      </c>
      <c r="AC128">
        <f>'Input individueel'!AH125</f>
        <v>18</v>
      </c>
      <c r="AD128" s="7">
        <f>'Input individueel'!AI125</f>
        <v>0</v>
      </c>
      <c r="AE128" s="7">
        <f>'Input individueel'!AJ125</f>
        <v>0</v>
      </c>
      <c r="AF128" s="7">
        <f>'Input individueel'!AK125</f>
        <v>0</v>
      </c>
      <c r="AG128" s="7">
        <f>'Input individueel'!AM125</f>
        <v>0</v>
      </c>
      <c r="AH128">
        <f>'Input individueel'!AN125</f>
        <v>18</v>
      </c>
    </row>
    <row r="129" spans="1:34" x14ac:dyDescent="0.3">
      <c r="A129" s="1">
        <f>'Input individueel'!I126</f>
        <v>1</v>
      </c>
      <c r="B129" s="1">
        <f t="shared" si="3"/>
        <v>12</v>
      </c>
      <c r="C129" s="1">
        <f t="shared" si="4"/>
        <v>2</v>
      </c>
      <c r="D129" s="1">
        <f t="shared" si="5"/>
        <v>2</v>
      </c>
      <c r="E129" s="1">
        <f>IF(A129=99,99,'Input individueel'!AH126)</f>
        <v>2</v>
      </c>
      <c r="F129">
        <f>'Input individueel'!C126</f>
        <v>527</v>
      </c>
      <c r="G129" t="str">
        <f>_xlfn.IFNA(VLOOKUP(F129,'Alle namen en totalen'!B:F,5,FALSE)," ")</f>
        <v>W4-B1</v>
      </c>
      <c r="H129" t="str">
        <f>_xlfn.IFNA(VLOOKUP(F129,'Alle namen en totalen'!B:F,2,FALSE)," ")</f>
        <v>Amy Semak</v>
      </c>
      <c r="I129" t="str">
        <f>_xlfn.IFNA(VLOOKUP(F129,'Alle namen en totalen'!B:F,4,FALSE)," ")</f>
        <v>MB 5 Pup 2</v>
      </c>
      <c r="K129" t="str">
        <f>_xlfn.IFNA(VLOOKUP(F129,'Alle namen en totalen'!B:F,3,FALSE)," ")</f>
        <v>Jahn</v>
      </c>
      <c r="L129" s="7">
        <f>'Input individueel'!J126</f>
        <v>51.45</v>
      </c>
      <c r="M129">
        <f>'Input individueel'!I126</f>
        <v>1</v>
      </c>
      <c r="N129" s="7">
        <f>IF('Input individueel'!P126=0,'Input individueel'!K126,('Input individueel'!K126+'Input individueel'!P126)/2)</f>
        <v>3</v>
      </c>
      <c r="O129" s="7">
        <f>IF('Input individueel'!P126=0,'Input individueel'!L126,('Input individueel'!L126+'Input individueel'!Q126)/2)</f>
        <v>8.8000000000000007</v>
      </c>
      <c r="P129" s="7">
        <f>IF('Input individueel'!P126=0,'Input individueel'!M126,('Input individueel'!M126+'Input individueel'!R126)/2)</f>
        <v>0</v>
      </c>
      <c r="Q129" s="7">
        <f>IF('Input individueel'!P126=0,'Input individueel'!N126,('Input individueel'!N126+'Input individueel'!S126)/2)</f>
        <v>0.3</v>
      </c>
      <c r="R129" s="7">
        <f>'Input individueel'!U126</f>
        <v>12.1</v>
      </c>
      <c r="S129">
        <f>'Input individueel'!V126</f>
        <v>12</v>
      </c>
      <c r="T129" s="7">
        <f>'Input individueel'!W126</f>
        <v>4.3</v>
      </c>
      <c r="U129" s="7">
        <f>'Input individueel'!X126</f>
        <v>9.1999999999999993</v>
      </c>
      <c r="V129" s="7">
        <f>'Input individueel'!Y126</f>
        <v>0</v>
      </c>
      <c r="W129" s="7">
        <f>'Input individueel'!AA126</f>
        <v>13.5</v>
      </c>
      <c r="X129">
        <f>'Input individueel'!AB126</f>
        <v>2</v>
      </c>
      <c r="Y129" s="7">
        <f>'Input individueel'!AC126</f>
        <v>4.3</v>
      </c>
      <c r="Z129" s="7">
        <f>'Input individueel'!AD126</f>
        <v>8.65</v>
      </c>
      <c r="AA129" s="7">
        <f>'Input individueel'!AE126</f>
        <v>0</v>
      </c>
      <c r="AB129" s="7">
        <f>'Input individueel'!AG126</f>
        <v>12.95</v>
      </c>
      <c r="AC129">
        <f>'Input individueel'!AH126</f>
        <v>2</v>
      </c>
      <c r="AD129" s="7">
        <f>'Input individueel'!AI126</f>
        <v>4.3</v>
      </c>
      <c r="AE129" s="7">
        <f>'Input individueel'!AJ126</f>
        <v>8.6</v>
      </c>
      <c r="AF129" s="7">
        <f>'Input individueel'!AK126</f>
        <v>0</v>
      </c>
      <c r="AG129" s="7">
        <f>'Input individueel'!AM126</f>
        <v>12.9</v>
      </c>
      <c r="AH129">
        <f>'Input individueel'!AN126</f>
        <v>2</v>
      </c>
    </row>
    <row r="130" spans="1:34" x14ac:dyDescent="0.3">
      <c r="A130" s="1">
        <f>'Input individueel'!I127</f>
        <v>2</v>
      </c>
      <c r="B130" s="1">
        <f t="shared" si="3"/>
        <v>2</v>
      </c>
      <c r="C130" s="1">
        <f t="shared" si="4"/>
        <v>5</v>
      </c>
      <c r="D130" s="1">
        <f t="shared" si="5"/>
        <v>2</v>
      </c>
      <c r="E130" s="1">
        <f>IF(A130=99,99,'Input individueel'!AH127)</f>
        <v>2</v>
      </c>
      <c r="F130">
        <f>'Input individueel'!C127</f>
        <v>426</v>
      </c>
      <c r="G130" t="str">
        <f>_xlfn.IFNA(VLOOKUP(F130,'Alle namen en totalen'!B:F,5,FALSE)," ")</f>
        <v>W4-B1</v>
      </c>
      <c r="H130" t="str">
        <f>_xlfn.IFNA(VLOOKUP(F130,'Alle namen en totalen'!B:F,2,FALSE)," ")</f>
        <v>Sara Bouamour</v>
      </c>
      <c r="I130" t="str">
        <f>_xlfn.IFNA(VLOOKUP(F130,'Alle namen en totalen'!B:F,4,FALSE)," ")</f>
        <v>MB 5 Pup 3</v>
      </c>
      <c r="K130" t="str">
        <f>_xlfn.IFNA(VLOOKUP(F130,'Alle namen en totalen'!B:F,3,FALSE)," ")</f>
        <v>Jahn</v>
      </c>
      <c r="L130" s="7">
        <f>'Input individueel'!J127</f>
        <v>50.375</v>
      </c>
      <c r="M130">
        <f>'Input individueel'!I127</f>
        <v>2</v>
      </c>
      <c r="N130" s="7">
        <f>IF('Input individueel'!P127=0,'Input individueel'!K127,('Input individueel'!K127+'Input individueel'!P127)/2)</f>
        <v>3</v>
      </c>
      <c r="O130" s="7">
        <f>IF('Input individueel'!P127=0,'Input individueel'!L127,('Input individueel'!L127+'Input individueel'!Q127)/2)</f>
        <v>9.3249999999999993</v>
      </c>
      <c r="P130" s="7">
        <f>IF('Input individueel'!P127=0,'Input individueel'!M127,('Input individueel'!M127+'Input individueel'!R127)/2)</f>
        <v>0</v>
      </c>
      <c r="Q130" s="7">
        <f>IF('Input individueel'!P127=0,'Input individueel'!N127,('Input individueel'!N127+'Input individueel'!S127)/2)</f>
        <v>0.3</v>
      </c>
      <c r="R130" s="7">
        <f>'Input individueel'!U127</f>
        <v>12.625</v>
      </c>
      <c r="S130">
        <f>'Input individueel'!V127</f>
        <v>2</v>
      </c>
      <c r="T130" s="7">
        <f>'Input individueel'!W127</f>
        <v>4</v>
      </c>
      <c r="U130" s="7">
        <f>'Input individueel'!X127</f>
        <v>9.0500000000000007</v>
      </c>
      <c r="V130" s="7">
        <f>'Input individueel'!Y127</f>
        <v>0</v>
      </c>
      <c r="W130" s="7">
        <f>'Input individueel'!AA127</f>
        <v>13.05</v>
      </c>
      <c r="X130">
        <f>'Input individueel'!AB127</f>
        <v>5</v>
      </c>
      <c r="Y130" s="7">
        <f>'Input individueel'!AC127</f>
        <v>4</v>
      </c>
      <c r="Z130" s="7">
        <f>'Input individueel'!AD127</f>
        <v>8.9499999999999993</v>
      </c>
      <c r="AA130" s="7">
        <f>'Input individueel'!AE127</f>
        <v>0</v>
      </c>
      <c r="AB130" s="7">
        <f>'Input individueel'!AG127</f>
        <v>12.95</v>
      </c>
      <c r="AC130">
        <f>'Input individueel'!AH127</f>
        <v>2</v>
      </c>
      <c r="AD130" s="7">
        <f>'Input individueel'!AI127</f>
        <v>3.2</v>
      </c>
      <c r="AE130" s="7">
        <f>'Input individueel'!AJ127</f>
        <v>8.5500000000000007</v>
      </c>
      <c r="AF130" s="7">
        <f>'Input individueel'!AK127</f>
        <v>0</v>
      </c>
      <c r="AG130" s="7">
        <f>'Input individueel'!AM127</f>
        <v>11.75</v>
      </c>
      <c r="AH130">
        <f>'Input individueel'!AN127</f>
        <v>13</v>
      </c>
    </row>
    <row r="131" spans="1:34" x14ac:dyDescent="0.3">
      <c r="A131" s="1">
        <f>'Input individueel'!I128</f>
        <v>3</v>
      </c>
      <c r="B131" s="1">
        <f t="shared" si="3"/>
        <v>3</v>
      </c>
      <c r="C131" s="1">
        <f t="shared" si="4"/>
        <v>2</v>
      </c>
      <c r="D131" s="1">
        <f t="shared" si="5"/>
        <v>5</v>
      </c>
      <c r="E131" s="1">
        <f>IF(A131=99,99,'Input individueel'!AH128)</f>
        <v>5</v>
      </c>
      <c r="F131">
        <f>'Input individueel'!C128</f>
        <v>522</v>
      </c>
      <c r="G131" t="str">
        <f>_xlfn.IFNA(VLOOKUP(F131,'Alle namen en totalen'!B:F,5,FALSE)," ")</f>
        <v>W4-B1</v>
      </c>
      <c r="H131" t="str">
        <f>_xlfn.IFNA(VLOOKUP(F131,'Alle namen en totalen'!B:F,2,FALSE)," ")</f>
        <v>Puck Verstappen</v>
      </c>
      <c r="I131" t="str">
        <f>_xlfn.IFNA(VLOOKUP(F131,'Alle namen en totalen'!B:F,4,FALSE)," ")</f>
        <v>MB 5 Pup 2</v>
      </c>
      <c r="K131" t="str">
        <f>_xlfn.IFNA(VLOOKUP(F131,'Alle namen en totalen'!B:F,3,FALSE)," ")</f>
        <v>K&amp;V</v>
      </c>
      <c r="L131" s="7">
        <f>'Input individueel'!J128</f>
        <v>50.25</v>
      </c>
      <c r="M131">
        <f>'Input individueel'!I128</f>
        <v>3</v>
      </c>
      <c r="N131" s="7">
        <f>IF('Input individueel'!P128=0,'Input individueel'!K128,('Input individueel'!K128+'Input individueel'!P128)/2)</f>
        <v>3.25</v>
      </c>
      <c r="O131" s="7">
        <f>IF('Input individueel'!P128=0,'Input individueel'!L128,('Input individueel'!L128+'Input individueel'!Q128)/2)</f>
        <v>9.0500000000000007</v>
      </c>
      <c r="P131" s="7">
        <f>IF('Input individueel'!P128=0,'Input individueel'!M128,('Input individueel'!M128+'Input individueel'!R128)/2)</f>
        <v>0</v>
      </c>
      <c r="Q131" s="7">
        <f>IF('Input individueel'!P128=0,'Input individueel'!N128,('Input individueel'!N128+'Input individueel'!S128)/2)</f>
        <v>0.3</v>
      </c>
      <c r="R131" s="7">
        <f>'Input individueel'!U128</f>
        <v>12.6</v>
      </c>
      <c r="S131">
        <f>'Input individueel'!V128</f>
        <v>3</v>
      </c>
      <c r="T131" s="7">
        <f>'Input individueel'!W128</f>
        <v>4.3</v>
      </c>
      <c r="U131" s="7">
        <f>'Input individueel'!X128</f>
        <v>9.1999999999999993</v>
      </c>
      <c r="V131" s="7">
        <f>'Input individueel'!Y128</f>
        <v>0</v>
      </c>
      <c r="W131" s="7">
        <f>'Input individueel'!AA128</f>
        <v>13.5</v>
      </c>
      <c r="X131">
        <f>'Input individueel'!AB128</f>
        <v>2</v>
      </c>
      <c r="Y131" s="7">
        <f>'Input individueel'!AC128</f>
        <v>4.3</v>
      </c>
      <c r="Z131" s="7">
        <f>'Input individueel'!AD128</f>
        <v>7.6</v>
      </c>
      <c r="AA131" s="7">
        <f>'Input individueel'!AE128</f>
        <v>0</v>
      </c>
      <c r="AB131" s="7">
        <f>'Input individueel'!AG128</f>
        <v>11.9</v>
      </c>
      <c r="AC131">
        <f>'Input individueel'!AH128</f>
        <v>5</v>
      </c>
      <c r="AD131" s="7">
        <f>'Input individueel'!AI128</f>
        <v>4</v>
      </c>
      <c r="AE131" s="7">
        <f>'Input individueel'!AJ128</f>
        <v>8.25</v>
      </c>
      <c r="AF131" s="7">
        <f>'Input individueel'!AK128</f>
        <v>0</v>
      </c>
      <c r="AG131" s="7">
        <f>'Input individueel'!AM128</f>
        <v>12.25</v>
      </c>
      <c r="AH131">
        <f>'Input individueel'!AN128</f>
        <v>8</v>
      </c>
    </row>
    <row r="132" spans="1:34" x14ac:dyDescent="0.3">
      <c r="A132" s="1">
        <f>'Input individueel'!I129</f>
        <v>4</v>
      </c>
      <c r="B132" s="1">
        <f t="shared" si="3"/>
        <v>1</v>
      </c>
      <c r="C132" s="1">
        <f t="shared" si="4"/>
        <v>1</v>
      </c>
      <c r="D132" s="1">
        <f t="shared" si="5"/>
        <v>8</v>
      </c>
      <c r="E132" s="1">
        <f>IF(A132=99,99,'Input individueel'!AH129)</f>
        <v>8</v>
      </c>
      <c r="F132">
        <f>'Input individueel'!C129</f>
        <v>531</v>
      </c>
      <c r="G132" t="str">
        <f>_xlfn.IFNA(VLOOKUP(F132,'Alle namen en totalen'!B:F,5,FALSE)," ")</f>
        <v>W4-B1</v>
      </c>
      <c r="H132" t="str">
        <f>_xlfn.IFNA(VLOOKUP(F132,'Alle namen en totalen'!B:F,2,FALSE)," ")</f>
        <v>Fenna de Boer</v>
      </c>
      <c r="I132" t="str">
        <f>_xlfn.IFNA(VLOOKUP(F132,'Alle namen en totalen'!B:F,4,FALSE)," ")</f>
        <v>MB 5 Pup 2</v>
      </c>
      <c r="K132" t="str">
        <f>_xlfn.IFNA(VLOOKUP(F132,'Alle namen en totalen'!B:F,3,FALSE)," ")</f>
        <v>Turncademy</v>
      </c>
      <c r="L132" s="7">
        <f>'Input individueel'!J129</f>
        <v>49.5</v>
      </c>
      <c r="M132">
        <f>'Input individueel'!I129</f>
        <v>4</v>
      </c>
      <c r="N132" s="7">
        <f>IF('Input individueel'!P129=0,'Input individueel'!K129,('Input individueel'!K129+'Input individueel'!P129)/2)</f>
        <v>3.25</v>
      </c>
      <c r="O132" s="7">
        <f>IF('Input individueel'!P129=0,'Input individueel'!L129,('Input individueel'!L129+'Input individueel'!Q129)/2)</f>
        <v>9.25</v>
      </c>
      <c r="P132" s="7">
        <f>IF('Input individueel'!P129=0,'Input individueel'!M129,('Input individueel'!M129+'Input individueel'!R129)/2)</f>
        <v>0</v>
      </c>
      <c r="Q132" s="7">
        <f>IF('Input individueel'!P129=0,'Input individueel'!N129,('Input individueel'!N129+'Input individueel'!S129)/2)</f>
        <v>0.3</v>
      </c>
      <c r="R132" s="7">
        <f>'Input individueel'!U129</f>
        <v>12.8</v>
      </c>
      <c r="S132">
        <f>'Input individueel'!V129</f>
        <v>1</v>
      </c>
      <c r="T132" s="7">
        <f>'Input individueel'!W129</f>
        <v>4.3</v>
      </c>
      <c r="U132" s="7">
        <f>'Input individueel'!X129</f>
        <v>9.3000000000000007</v>
      </c>
      <c r="V132" s="7">
        <f>'Input individueel'!Y129</f>
        <v>0</v>
      </c>
      <c r="W132" s="7">
        <f>'Input individueel'!AA129</f>
        <v>13.6</v>
      </c>
      <c r="X132">
        <f>'Input individueel'!AB129</f>
        <v>1</v>
      </c>
      <c r="Y132" s="7">
        <f>'Input individueel'!AC129</f>
        <v>3.7</v>
      </c>
      <c r="Z132" s="7">
        <f>'Input individueel'!AD129</f>
        <v>8</v>
      </c>
      <c r="AA132" s="7">
        <f>'Input individueel'!AE129</f>
        <v>0</v>
      </c>
      <c r="AB132" s="7">
        <f>'Input individueel'!AG129</f>
        <v>11.7</v>
      </c>
      <c r="AC132">
        <f>'Input individueel'!AH129</f>
        <v>8</v>
      </c>
      <c r="AD132" s="7">
        <f>'Input individueel'!AI129</f>
        <v>4</v>
      </c>
      <c r="AE132" s="7">
        <f>'Input individueel'!AJ129</f>
        <v>7.4</v>
      </c>
      <c r="AF132" s="7">
        <f>'Input individueel'!AK129</f>
        <v>0</v>
      </c>
      <c r="AG132" s="7">
        <f>'Input individueel'!AM129</f>
        <v>11.4</v>
      </c>
      <c r="AH132">
        <f>'Input individueel'!AN129</f>
        <v>15</v>
      </c>
    </row>
    <row r="133" spans="1:34" x14ac:dyDescent="0.3">
      <c r="A133" s="1">
        <f>'Input individueel'!I130</f>
        <v>5</v>
      </c>
      <c r="B133" s="1">
        <f t="shared" si="3"/>
        <v>11</v>
      </c>
      <c r="C133" s="1">
        <f t="shared" si="4"/>
        <v>2</v>
      </c>
      <c r="D133" s="1">
        <f t="shared" si="5"/>
        <v>13</v>
      </c>
      <c r="E133" s="1">
        <f>IF(A133=99,99,'Input individueel'!AH130)</f>
        <v>13</v>
      </c>
      <c r="F133">
        <f>'Input individueel'!C130</f>
        <v>634</v>
      </c>
      <c r="G133" t="str">
        <f>_xlfn.IFNA(VLOOKUP(F133,'Alle namen en totalen'!B:F,5,FALSE)," ")</f>
        <v>W4-B1</v>
      </c>
      <c r="H133" t="str">
        <f>_xlfn.IFNA(VLOOKUP(F133,'Alle namen en totalen'!B:F,2,FALSE)," ")</f>
        <v>Lilly Jennekens</v>
      </c>
      <c r="I133" t="str">
        <f>_xlfn.IFNA(VLOOKUP(F133,'Alle namen en totalen'!B:F,4,FALSE)," ")</f>
        <v>MB 5 Pup 1</v>
      </c>
      <c r="K133" t="str">
        <f>_xlfn.IFNA(VLOOKUP(F133,'Alle namen en totalen'!B:F,3,FALSE)," ")</f>
        <v>Turncademy</v>
      </c>
      <c r="L133" s="7">
        <f>'Input individueel'!J130</f>
        <v>49.125</v>
      </c>
      <c r="M133">
        <f>'Input individueel'!I130</f>
        <v>5</v>
      </c>
      <c r="N133" s="7">
        <f>IF('Input individueel'!P130=0,'Input individueel'!K130,('Input individueel'!K130+'Input individueel'!P130)/2)</f>
        <v>3</v>
      </c>
      <c r="O133" s="7">
        <f>IF('Input individueel'!P130=0,'Input individueel'!L130,('Input individueel'!L130+'Input individueel'!Q130)/2)</f>
        <v>8.8249999999999993</v>
      </c>
      <c r="P133" s="7">
        <f>IF('Input individueel'!P130=0,'Input individueel'!M130,('Input individueel'!M130+'Input individueel'!R130)/2)</f>
        <v>0</v>
      </c>
      <c r="Q133" s="7">
        <f>IF('Input individueel'!P130=0,'Input individueel'!N130,('Input individueel'!N130+'Input individueel'!S130)/2)</f>
        <v>0.3</v>
      </c>
      <c r="R133" s="7">
        <f>'Input individueel'!U130</f>
        <v>12.125</v>
      </c>
      <c r="S133">
        <f>'Input individueel'!V130</f>
        <v>11</v>
      </c>
      <c r="T133" s="7">
        <f>'Input individueel'!W130</f>
        <v>4.3</v>
      </c>
      <c r="U133" s="7">
        <f>'Input individueel'!X130</f>
        <v>9.1999999999999993</v>
      </c>
      <c r="V133" s="7">
        <f>'Input individueel'!Y130</f>
        <v>0</v>
      </c>
      <c r="W133" s="7">
        <f>'Input individueel'!AA130</f>
        <v>13.5</v>
      </c>
      <c r="X133">
        <f>'Input individueel'!AB130</f>
        <v>2</v>
      </c>
      <c r="Y133" s="7">
        <f>'Input individueel'!AC130</f>
        <v>4</v>
      </c>
      <c r="Z133" s="7">
        <f>'Input individueel'!AD130</f>
        <v>6.75</v>
      </c>
      <c r="AA133" s="7">
        <f>'Input individueel'!AE130</f>
        <v>0</v>
      </c>
      <c r="AB133" s="7">
        <f>'Input individueel'!AG130</f>
        <v>10.75</v>
      </c>
      <c r="AC133">
        <f>'Input individueel'!AH130</f>
        <v>13</v>
      </c>
      <c r="AD133" s="7">
        <f>'Input individueel'!AI130</f>
        <v>4.3</v>
      </c>
      <c r="AE133" s="7">
        <f>'Input individueel'!AJ130</f>
        <v>8.4499999999999993</v>
      </c>
      <c r="AF133" s="7">
        <f>'Input individueel'!AK130</f>
        <v>0</v>
      </c>
      <c r="AG133" s="7">
        <f>'Input individueel'!AM130</f>
        <v>12.75</v>
      </c>
      <c r="AH133">
        <f>'Input individueel'!AN130</f>
        <v>4</v>
      </c>
    </row>
    <row r="134" spans="1:34" x14ac:dyDescent="0.3">
      <c r="A134" s="1">
        <f>'Input individueel'!I131</f>
        <v>6</v>
      </c>
      <c r="B134" s="1">
        <f t="shared" ref="B134:B197" si="6">IF(A134=99,99,S134)</f>
        <v>7</v>
      </c>
      <c r="C134" s="1">
        <f t="shared" ref="C134:C197" si="7">IF(A134=99,99,X134)</f>
        <v>6</v>
      </c>
      <c r="D134" s="1">
        <f t="shared" ref="D134:D197" si="8">IF(A134=99,99,AC134)</f>
        <v>6</v>
      </c>
      <c r="E134" s="1">
        <f>IF(A134=99,99,'Input individueel'!AH131)</f>
        <v>6</v>
      </c>
      <c r="F134">
        <f>'Input individueel'!C131</f>
        <v>528</v>
      </c>
      <c r="G134" t="str">
        <f>_xlfn.IFNA(VLOOKUP(F134,'Alle namen en totalen'!B:F,5,FALSE)," ")</f>
        <v>W4-B1</v>
      </c>
      <c r="H134" t="str">
        <f>_xlfn.IFNA(VLOOKUP(F134,'Alle namen en totalen'!B:F,2,FALSE)," ")</f>
        <v>Jennifer De Smit</v>
      </c>
      <c r="I134" t="str">
        <f>_xlfn.IFNA(VLOOKUP(F134,'Alle namen en totalen'!B:F,4,FALSE)," ")</f>
        <v>MB 5 Pup 2</v>
      </c>
      <c r="K134" t="str">
        <f>_xlfn.IFNA(VLOOKUP(F134,'Alle namen en totalen'!B:F,3,FALSE)," ")</f>
        <v>Jahn</v>
      </c>
      <c r="L134" s="7">
        <f>'Input individueel'!J131</f>
        <v>48.975000000000001</v>
      </c>
      <c r="M134">
        <f>'Input individueel'!I131</f>
        <v>6</v>
      </c>
      <c r="N134" s="7">
        <f>IF('Input individueel'!P131=0,'Input individueel'!K131,('Input individueel'!K131+'Input individueel'!P131)/2)</f>
        <v>3</v>
      </c>
      <c r="O134" s="7">
        <f>IF('Input individueel'!P131=0,'Input individueel'!L131,('Input individueel'!L131+'Input individueel'!Q131)/2)</f>
        <v>9.0250000000000004</v>
      </c>
      <c r="P134" s="7">
        <f>IF('Input individueel'!P131=0,'Input individueel'!M131,('Input individueel'!M131+'Input individueel'!R131)/2)</f>
        <v>0</v>
      </c>
      <c r="Q134" s="7">
        <f>IF('Input individueel'!P131=0,'Input individueel'!N131,('Input individueel'!N131+'Input individueel'!S131)/2)</f>
        <v>0.3</v>
      </c>
      <c r="R134" s="7">
        <f>'Input individueel'!U131</f>
        <v>12.324999999999999</v>
      </c>
      <c r="S134">
        <f>'Input individueel'!V131</f>
        <v>7</v>
      </c>
      <c r="T134" s="7">
        <f>'Input individueel'!W131</f>
        <v>4.3</v>
      </c>
      <c r="U134" s="7">
        <f>'Input individueel'!X131</f>
        <v>8.65</v>
      </c>
      <c r="V134" s="7">
        <f>'Input individueel'!Y131</f>
        <v>0</v>
      </c>
      <c r="W134" s="7">
        <f>'Input individueel'!AA131</f>
        <v>12.95</v>
      </c>
      <c r="X134">
        <f>'Input individueel'!AB131</f>
        <v>6</v>
      </c>
      <c r="Y134" s="7">
        <f>'Input individueel'!AC131</f>
        <v>3.4</v>
      </c>
      <c r="Z134" s="7">
        <f>'Input individueel'!AD131</f>
        <v>8.4499999999999993</v>
      </c>
      <c r="AA134" s="7">
        <f>'Input individueel'!AE131</f>
        <v>0</v>
      </c>
      <c r="AB134" s="7">
        <f>'Input individueel'!AG131</f>
        <v>11.85</v>
      </c>
      <c r="AC134">
        <f>'Input individueel'!AH131</f>
        <v>6</v>
      </c>
      <c r="AD134" s="7">
        <f>'Input individueel'!AI131</f>
        <v>4</v>
      </c>
      <c r="AE134" s="7">
        <f>'Input individueel'!AJ131</f>
        <v>7.85</v>
      </c>
      <c r="AF134" s="7">
        <f>'Input individueel'!AK131</f>
        <v>0</v>
      </c>
      <c r="AG134" s="7">
        <f>'Input individueel'!AM131</f>
        <v>11.85</v>
      </c>
      <c r="AH134">
        <f>'Input individueel'!AN131</f>
        <v>11</v>
      </c>
    </row>
    <row r="135" spans="1:34" x14ac:dyDescent="0.3">
      <c r="A135" s="1">
        <f>'Input individueel'!I132</f>
        <v>7</v>
      </c>
      <c r="B135" s="1">
        <f t="shared" si="6"/>
        <v>13</v>
      </c>
      <c r="C135" s="1">
        <f t="shared" si="7"/>
        <v>17</v>
      </c>
      <c r="D135" s="1">
        <f t="shared" si="8"/>
        <v>1</v>
      </c>
      <c r="E135" s="1">
        <f>IF(A135=99,99,'Input individueel'!AH132)</f>
        <v>1</v>
      </c>
      <c r="F135">
        <f>'Input individueel'!C132</f>
        <v>431</v>
      </c>
      <c r="G135" t="str">
        <f>_xlfn.IFNA(VLOOKUP(F135,'Alle namen en totalen'!B:F,5,FALSE)," ")</f>
        <v>W4-B1</v>
      </c>
      <c r="H135" t="str">
        <f>_xlfn.IFNA(VLOOKUP(F135,'Alle namen en totalen'!B:F,2,FALSE)," ")</f>
        <v>Ise-Loïs Heynens</v>
      </c>
      <c r="I135" t="str">
        <f>_xlfn.IFNA(VLOOKUP(F135,'Alle namen en totalen'!B:F,4,FALSE)," ")</f>
        <v>MB 5 Pup 3</v>
      </c>
      <c r="K135" t="str">
        <f>_xlfn.IFNA(VLOOKUP(F135,'Alle namen en totalen'!B:F,3,FALSE)," ")</f>
        <v>Swift</v>
      </c>
      <c r="L135" s="7">
        <f>'Input individueel'!J132</f>
        <v>48.875</v>
      </c>
      <c r="M135">
        <f>'Input individueel'!I132</f>
        <v>7</v>
      </c>
      <c r="N135" s="7">
        <f>IF('Input individueel'!P132=0,'Input individueel'!K132,('Input individueel'!K132+'Input individueel'!P132)/2)</f>
        <v>3.25</v>
      </c>
      <c r="O135" s="7">
        <f>IF('Input individueel'!P132=0,'Input individueel'!L132,('Input individueel'!L132+'Input individueel'!Q132)/2)</f>
        <v>9.0249999999999986</v>
      </c>
      <c r="P135" s="7">
        <f>IF('Input individueel'!P132=0,'Input individueel'!M132,('Input individueel'!M132+'Input individueel'!R132)/2)</f>
        <v>0.5</v>
      </c>
      <c r="Q135" s="7">
        <f>IF('Input individueel'!P132=0,'Input individueel'!N132,('Input individueel'!N132+'Input individueel'!S132)/2)</f>
        <v>0.3</v>
      </c>
      <c r="R135" s="7">
        <f>'Input individueel'!U132</f>
        <v>12.074999999999999</v>
      </c>
      <c r="S135">
        <f>'Input individueel'!V132</f>
        <v>13</v>
      </c>
      <c r="T135" s="7">
        <f>'Input individueel'!W132</f>
        <v>3.7</v>
      </c>
      <c r="U135" s="7">
        <f>'Input individueel'!X132</f>
        <v>6.75</v>
      </c>
      <c r="V135" s="7">
        <f>'Input individueel'!Y132</f>
        <v>0</v>
      </c>
      <c r="W135" s="7">
        <f>'Input individueel'!AA132</f>
        <v>10.45</v>
      </c>
      <c r="X135">
        <f>'Input individueel'!AB132</f>
        <v>17</v>
      </c>
      <c r="Y135" s="7">
        <f>'Input individueel'!AC132</f>
        <v>4.5999999999999996</v>
      </c>
      <c r="Z135" s="7">
        <f>'Input individueel'!AD132</f>
        <v>8.8000000000000007</v>
      </c>
      <c r="AA135" s="7">
        <f>'Input individueel'!AE132</f>
        <v>0</v>
      </c>
      <c r="AB135" s="7">
        <f>'Input individueel'!AG132</f>
        <v>13.4</v>
      </c>
      <c r="AC135">
        <f>'Input individueel'!AH132</f>
        <v>1</v>
      </c>
      <c r="AD135" s="7">
        <f>'Input individueel'!AI132</f>
        <v>4.3</v>
      </c>
      <c r="AE135" s="7">
        <f>'Input individueel'!AJ132</f>
        <v>8.65</v>
      </c>
      <c r="AF135" s="7">
        <f>'Input individueel'!AK132</f>
        <v>0</v>
      </c>
      <c r="AG135" s="7">
        <f>'Input individueel'!AM132</f>
        <v>12.95</v>
      </c>
      <c r="AH135">
        <f>'Input individueel'!AN132</f>
        <v>1</v>
      </c>
    </row>
    <row r="136" spans="1:34" x14ac:dyDescent="0.3">
      <c r="A136" s="1">
        <f>'Input individueel'!I133</f>
        <v>8</v>
      </c>
      <c r="B136" s="1">
        <f t="shared" si="6"/>
        <v>10</v>
      </c>
      <c r="C136" s="1">
        <f t="shared" si="7"/>
        <v>12</v>
      </c>
      <c r="D136" s="1">
        <f t="shared" si="8"/>
        <v>4</v>
      </c>
      <c r="E136" s="1">
        <f>IF(A136=99,99,'Input individueel'!AH133)</f>
        <v>4</v>
      </c>
      <c r="F136">
        <f>'Input individueel'!C133</f>
        <v>632</v>
      </c>
      <c r="G136" t="str">
        <f>_xlfn.IFNA(VLOOKUP(F136,'Alle namen en totalen'!B:F,5,FALSE)," ")</f>
        <v>W4-B1</v>
      </c>
      <c r="H136" t="str">
        <f>_xlfn.IFNA(VLOOKUP(F136,'Alle namen en totalen'!B:F,2,FALSE)," ")</f>
        <v>Jaylani Gulraj</v>
      </c>
      <c r="I136" t="str">
        <f>_xlfn.IFNA(VLOOKUP(F136,'Alle namen en totalen'!B:F,4,FALSE)," ")</f>
        <v>MB 5 Pup 1</v>
      </c>
      <c r="K136" t="str">
        <f>_xlfn.IFNA(VLOOKUP(F136,'Alle namen en totalen'!B:F,3,FALSE)," ")</f>
        <v>Turncademy</v>
      </c>
      <c r="L136" s="7">
        <f>'Input individueel'!J133</f>
        <v>48.35</v>
      </c>
      <c r="M136">
        <f>'Input individueel'!I133</f>
        <v>8</v>
      </c>
      <c r="N136" s="7">
        <f>IF('Input individueel'!P133=0,'Input individueel'!K133,('Input individueel'!K133+'Input individueel'!P133)/2)</f>
        <v>3.25</v>
      </c>
      <c r="O136" s="7">
        <f>IF('Input individueel'!P133=0,'Input individueel'!L133,('Input individueel'!L133+'Input individueel'!Q133)/2)</f>
        <v>8.6</v>
      </c>
      <c r="P136" s="7">
        <f>IF('Input individueel'!P133=0,'Input individueel'!M133,('Input individueel'!M133+'Input individueel'!R133)/2)</f>
        <v>0</v>
      </c>
      <c r="Q136" s="7">
        <f>IF('Input individueel'!P133=0,'Input individueel'!N133,('Input individueel'!N133+'Input individueel'!S133)/2)</f>
        <v>0.3</v>
      </c>
      <c r="R136" s="7">
        <f>'Input individueel'!U133</f>
        <v>12.15</v>
      </c>
      <c r="S136">
        <f>'Input individueel'!V133</f>
        <v>10</v>
      </c>
      <c r="T136" s="7">
        <f>'Input individueel'!W133</f>
        <v>3.5</v>
      </c>
      <c r="U136" s="7">
        <f>'Input individueel'!X133</f>
        <v>8.1</v>
      </c>
      <c r="V136" s="7">
        <f>'Input individueel'!Y133</f>
        <v>0</v>
      </c>
      <c r="W136" s="7">
        <f>'Input individueel'!AA133</f>
        <v>11.6</v>
      </c>
      <c r="X136">
        <f>'Input individueel'!AB133</f>
        <v>12</v>
      </c>
      <c r="Y136" s="7">
        <f>'Input individueel'!AC133</f>
        <v>3.7</v>
      </c>
      <c r="Z136" s="7">
        <f>'Input individueel'!AD133</f>
        <v>8.25</v>
      </c>
      <c r="AA136" s="7">
        <f>'Input individueel'!AE133</f>
        <v>0</v>
      </c>
      <c r="AB136" s="7">
        <f>'Input individueel'!AG133</f>
        <v>11.95</v>
      </c>
      <c r="AC136">
        <f>'Input individueel'!AH133</f>
        <v>4</v>
      </c>
      <c r="AD136" s="7">
        <f>'Input individueel'!AI133</f>
        <v>4.3</v>
      </c>
      <c r="AE136" s="7">
        <f>'Input individueel'!AJ133</f>
        <v>8.35</v>
      </c>
      <c r="AF136" s="7">
        <f>'Input individueel'!AK133</f>
        <v>0</v>
      </c>
      <c r="AG136" s="7">
        <f>'Input individueel'!AM133</f>
        <v>12.65</v>
      </c>
      <c r="AH136">
        <f>'Input individueel'!AN133</f>
        <v>6</v>
      </c>
    </row>
    <row r="137" spans="1:34" x14ac:dyDescent="0.3">
      <c r="A137" s="1">
        <f>'Input individueel'!I134</f>
        <v>9</v>
      </c>
      <c r="B137" s="1">
        <f t="shared" si="6"/>
        <v>16</v>
      </c>
      <c r="C137" s="1">
        <f t="shared" si="7"/>
        <v>10</v>
      </c>
      <c r="D137" s="1">
        <f t="shared" si="8"/>
        <v>10</v>
      </c>
      <c r="E137" s="1">
        <f>IF(A137=99,99,'Input individueel'!AH134)</f>
        <v>10</v>
      </c>
      <c r="F137">
        <f>'Input individueel'!C134</f>
        <v>524</v>
      </c>
      <c r="G137" t="str">
        <f>_xlfn.IFNA(VLOOKUP(F137,'Alle namen en totalen'!B:F,5,FALSE)," ")</f>
        <v>W4-B1</v>
      </c>
      <c r="H137" t="str">
        <f>_xlfn.IFNA(VLOOKUP(F137,'Alle namen en totalen'!B:F,2,FALSE)," ")</f>
        <v>Stacey Hut</v>
      </c>
      <c r="I137" t="str">
        <f>_xlfn.IFNA(VLOOKUP(F137,'Alle namen en totalen'!B:F,4,FALSE)," ")</f>
        <v>MB 5 Pup 2</v>
      </c>
      <c r="K137" t="str">
        <f>_xlfn.IFNA(VLOOKUP(F137,'Alle namen en totalen'!B:F,3,FALSE)," ")</f>
        <v>DEV</v>
      </c>
      <c r="L137" s="7">
        <f>'Input individueel'!J134</f>
        <v>47.3</v>
      </c>
      <c r="M137">
        <f>'Input individueel'!I134</f>
        <v>9</v>
      </c>
      <c r="N137" s="7">
        <f>IF('Input individueel'!P134=0,'Input individueel'!K134,('Input individueel'!K134+'Input individueel'!P134)/2)</f>
        <v>3.25</v>
      </c>
      <c r="O137" s="7">
        <f>IF('Input individueel'!P134=0,'Input individueel'!L134,('Input individueel'!L134+'Input individueel'!Q134)/2)</f>
        <v>8.35</v>
      </c>
      <c r="P137" s="7">
        <f>IF('Input individueel'!P134=0,'Input individueel'!M134,('Input individueel'!M134+'Input individueel'!R134)/2)</f>
        <v>0</v>
      </c>
      <c r="Q137" s="7">
        <f>IF('Input individueel'!P134=0,'Input individueel'!N134,('Input individueel'!N134+'Input individueel'!S134)/2)</f>
        <v>0.3</v>
      </c>
      <c r="R137" s="7">
        <f>'Input individueel'!U134</f>
        <v>11.9</v>
      </c>
      <c r="S137">
        <f>'Input individueel'!V134</f>
        <v>16</v>
      </c>
      <c r="T137" s="7">
        <f>'Input individueel'!W134</f>
        <v>3.5</v>
      </c>
      <c r="U137" s="7">
        <f>'Input individueel'!X134</f>
        <v>8.15</v>
      </c>
      <c r="V137" s="7">
        <f>'Input individueel'!Y134</f>
        <v>0</v>
      </c>
      <c r="W137" s="7">
        <f>'Input individueel'!AA134</f>
        <v>11.65</v>
      </c>
      <c r="X137">
        <f>'Input individueel'!AB134</f>
        <v>10</v>
      </c>
      <c r="Y137" s="7">
        <f>'Input individueel'!AC134</f>
        <v>3.7</v>
      </c>
      <c r="Z137" s="7">
        <f>'Input individueel'!AD134</f>
        <v>7.6</v>
      </c>
      <c r="AA137" s="7">
        <f>'Input individueel'!AE134</f>
        <v>0</v>
      </c>
      <c r="AB137" s="7">
        <f>'Input individueel'!AG134</f>
        <v>11.3</v>
      </c>
      <c r="AC137">
        <f>'Input individueel'!AH134</f>
        <v>10</v>
      </c>
      <c r="AD137" s="7">
        <f>'Input individueel'!AI134</f>
        <v>4.3</v>
      </c>
      <c r="AE137" s="7">
        <f>'Input individueel'!AJ134</f>
        <v>8.15</v>
      </c>
      <c r="AF137" s="7">
        <f>'Input individueel'!AK134</f>
        <v>0</v>
      </c>
      <c r="AG137" s="7">
        <f>'Input individueel'!AM134</f>
        <v>12.45</v>
      </c>
      <c r="AH137">
        <f>'Input individueel'!AN134</f>
        <v>7</v>
      </c>
    </row>
    <row r="138" spans="1:34" x14ac:dyDescent="0.3">
      <c r="A138" s="1">
        <f>'Input individueel'!I135</f>
        <v>10</v>
      </c>
      <c r="B138" s="1">
        <f t="shared" si="6"/>
        <v>17</v>
      </c>
      <c r="C138" s="1">
        <f t="shared" si="7"/>
        <v>7</v>
      </c>
      <c r="D138" s="1">
        <f t="shared" si="8"/>
        <v>19</v>
      </c>
      <c r="E138" s="1">
        <f>IF(A138=99,99,'Input individueel'!AH135)</f>
        <v>19</v>
      </c>
      <c r="F138">
        <f>'Input individueel'!C135</f>
        <v>424</v>
      </c>
      <c r="G138" t="str">
        <f>_xlfn.IFNA(VLOOKUP(F138,'Alle namen en totalen'!B:F,5,FALSE)," ")</f>
        <v>W4-B1</v>
      </c>
      <c r="H138" t="str">
        <f>_xlfn.IFNA(VLOOKUP(F138,'Alle namen en totalen'!B:F,2,FALSE)," ")</f>
        <v>Lauren Ramos Justo</v>
      </c>
      <c r="I138" t="str">
        <f>_xlfn.IFNA(VLOOKUP(F138,'Alle namen en totalen'!B:F,4,FALSE)," ")</f>
        <v>MB 5 Pup 3</v>
      </c>
      <c r="K138" t="str">
        <f>_xlfn.IFNA(VLOOKUP(F138,'Alle namen en totalen'!B:F,3,FALSE)," ")</f>
        <v>DEV</v>
      </c>
      <c r="L138" s="7">
        <f>'Input individueel'!J135</f>
        <v>47.1</v>
      </c>
      <c r="M138">
        <f>'Input individueel'!I135</f>
        <v>10</v>
      </c>
      <c r="N138" s="7">
        <f>IF('Input individueel'!P135=0,'Input individueel'!K135,('Input individueel'!K135+'Input individueel'!P135)/2)</f>
        <v>3</v>
      </c>
      <c r="O138" s="7">
        <f>IF('Input individueel'!P135=0,'Input individueel'!L135,('Input individueel'!L135+'Input individueel'!Q135)/2)</f>
        <v>8.5500000000000007</v>
      </c>
      <c r="P138" s="7">
        <f>IF('Input individueel'!P135=0,'Input individueel'!M135,('Input individueel'!M135+'Input individueel'!R135)/2)</f>
        <v>0</v>
      </c>
      <c r="Q138" s="7">
        <f>IF('Input individueel'!P135=0,'Input individueel'!N135,('Input individueel'!N135+'Input individueel'!S135)/2)</f>
        <v>0.3</v>
      </c>
      <c r="R138" s="7">
        <f>'Input individueel'!U135</f>
        <v>11.85</v>
      </c>
      <c r="S138">
        <f>'Input individueel'!V135</f>
        <v>17</v>
      </c>
      <c r="T138" s="7">
        <f>'Input individueel'!W135</f>
        <v>4</v>
      </c>
      <c r="U138" s="7">
        <f>'Input individueel'!X135</f>
        <v>8.6</v>
      </c>
      <c r="V138" s="7">
        <f>'Input individueel'!Y135</f>
        <v>0</v>
      </c>
      <c r="W138" s="7">
        <f>'Input individueel'!AA135</f>
        <v>12.6</v>
      </c>
      <c r="X138">
        <f>'Input individueel'!AB135</f>
        <v>7</v>
      </c>
      <c r="Y138" s="7">
        <f>'Input individueel'!AC135</f>
        <v>3.5</v>
      </c>
      <c r="Z138" s="7">
        <f>'Input individueel'!AD135</f>
        <v>6.4</v>
      </c>
      <c r="AA138" s="7">
        <f>'Input individueel'!AE135</f>
        <v>0</v>
      </c>
      <c r="AB138" s="7">
        <f>'Input individueel'!AG135</f>
        <v>9.9</v>
      </c>
      <c r="AC138">
        <f>'Input individueel'!AH135</f>
        <v>19</v>
      </c>
      <c r="AD138" s="7">
        <f>'Input individueel'!AI135</f>
        <v>4.5999999999999996</v>
      </c>
      <c r="AE138" s="7">
        <f>'Input individueel'!AJ135</f>
        <v>8.15</v>
      </c>
      <c r="AF138" s="7">
        <f>'Input individueel'!AK135</f>
        <v>0</v>
      </c>
      <c r="AG138" s="7">
        <f>'Input individueel'!AM135</f>
        <v>12.75</v>
      </c>
      <c r="AH138">
        <f>'Input individueel'!AN135</f>
        <v>4</v>
      </c>
    </row>
    <row r="139" spans="1:34" x14ac:dyDescent="0.3">
      <c r="A139" s="1">
        <f>'Input individueel'!I136</f>
        <v>11</v>
      </c>
      <c r="B139" s="1">
        <f t="shared" si="6"/>
        <v>6</v>
      </c>
      <c r="C139" s="1">
        <f t="shared" si="7"/>
        <v>19</v>
      </c>
      <c r="D139" s="1">
        <f t="shared" si="8"/>
        <v>7</v>
      </c>
      <c r="E139" s="1">
        <f>IF(A139=99,99,'Input individueel'!AH136)</f>
        <v>7</v>
      </c>
      <c r="F139">
        <f>'Input individueel'!C136</f>
        <v>423</v>
      </c>
      <c r="G139" t="str">
        <f>_xlfn.IFNA(VLOOKUP(F139,'Alle namen en totalen'!B:F,5,FALSE)," ")</f>
        <v>W4-B1</v>
      </c>
      <c r="H139" t="str">
        <f>_xlfn.IFNA(VLOOKUP(F139,'Alle namen en totalen'!B:F,2,FALSE)," ")</f>
        <v>Evie Stroo</v>
      </c>
      <c r="I139" t="str">
        <f>_xlfn.IFNA(VLOOKUP(F139,'Alle namen en totalen'!B:F,4,FALSE)," ")</f>
        <v>MB 5 Pup 3</v>
      </c>
      <c r="K139" t="str">
        <f>_xlfn.IFNA(VLOOKUP(F139,'Alle namen en totalen'!B:F,3,FALSE)," ")</f>
        <v>K&amp;V</v>
      </c>
      <c r="L139" s="7">
        <f>'Input individueel'!J136</f>
        <v>46.75</v>
      </c>
      <c r="M139">
        <f>'Input individueel'!I136</f>
        <v>11</v>
      </c>
      <c r="N139" s="7">
        <f>IF('Input individueel'!P136=0,'Input individueel'!K136,('Input individueel'!K136+'Input individueel'!P136)/2)</f>
        <v>3.25</v>
      </c>
      <c r="O139" s="7">
        <f>IF('Input individueel'!P136=0,'Input individueel'!L136,('Input individueel'!L136+'Input individueel'!Q136)/2)</f>
        <v>8.85</v>
      </c>
      <c r="P139" s="7">
        <f>IF('Input individueel'!P136=0,'Input individueel'!M136,('Input individueel'!M136+'Input individueel'!R136)/2)</f>
        <v>0</v>
      </c>
      <c r="Q139" s="7">
        <f>IF('Input individueel'!P136=0,'Input individueel'!N136,('Input individueel'!N136+'Input individueel'!S136)/2)</f>
        <v>0.3</v>
      </c>
      <c r="R139" s="7">
        <f>'Input individueel'!U136</f>
        <v>12.4</v>
      </c>
      <c r="S139">
        <f>'Input individueel'!V136</f>
        <v>6</v>
      </c>
      <c r="T139" s="7">
        <f>'Input individueel'!W136</f>
        <v>2.7</v>
      </c>
      <c r="U139" s="7">
        <f>'Input individueel'!X136</f>
        <v>7.1</v>
      </c>
      <c r="V139" s="7">
        <f>'Input individueel'!Y136</f>
        <v>0</v>
      </c>
      <c r="W139" s="7">
        <f>'Input individueel'!AA136</f>
        <v>9.8000000000000007</v>
      </c>
      <c r="X139">
        <f>'Input individueel'!AB136</f>
        <v>19</v>
      </c>
      <c r="Y139" s="7">
        <f>'Input individueel'!AC136</f>
        <v>4</v>
      </c>
      <c r="Z139" s="7">
        <f>'Input individueel'!AD136</f>
        <v>7.75</v>
      </c>
      <c r="AA139" s="7">
        <f>'Input individueel'!AE136</f>
        <v>0</v>
      </c>
      <c r="AB139" s="7">
        <f>'Input individueel'!AG136</f>
        <v>11.75</v>
      </c>
      <c r="AC139">
        <f>'Input individueel'!AH136</f>
        <v>7</v>
      </c>
      <c r="AD139" s="7">
        <f>'Input individueel'!AI136</f>
        <v>4</v>
      </c>
      <c r="AE139" s="7">
        <f>'Input individueel'!AJ136</f>
        <v>8.8000000000000007</v>
      </c>
      <c r="AF139" s="7">
        <f>'Input individueel'!AK136</f>
        <v>0</v>
      </c>
      <c r="AG139" s="7">
        <f>'Input individueel'!AM136</f>
        <v>12.8</v>
      </c>
      <c r="AH139">
        <f>'Input individueel'!AN136</f>
        <v>3</v>
      </c>
    </row>
    <row r="140" spans="1:34" x14ac:dyDescent="0.3">
      <c r="A140" s="1">
        <f>'Input individueel'!I137</f>
        <v>12</v>
      </c>
      <c r="B140" s="1">
        <f t="shared" si="6"/>
        <v>4</v>
      </c>
      <c r="C140" s="1">
        <f t="shared" si="7"/>
        <v>10</v>
      </c>
      <c r="D140" s="1">
        <f t="shared" si="8"/>
        <v>17</v>
      </c>
      <c r="E140" s="1">
        <f>IF(A140=99,99,'Input individueel'!AH137)</f>
        <v>17</v>
      </c>
      <c r="F140">
        <f>'Input individueel'!C137</f>
        <v>622</v>
      </c>
      <c r="G140" t="str">
        <f>_xlfn.IFNA(VLOOKUP(F140,'Alle namen en totalen'!B:F,5,FALSE)," ")</f>
        <v>W4-B1</v>
      </c>
      <c r="H140" t="str">
        <f>_xlfn.IFNA(VLOOKUP(F140,'Alle namen en totalen'!B:F,2,FALSE)," ")</f>
        <v>Aleya van Broekhoven Delgado</v>
      </c>
      <c r="I140" t="str">
        <f>_xlfn.IFNA(VLOOKUP(F140,'Alle namen en totalen'!B:F,4,FALSE)," ")</f>
        <v>MB 5 Pup 1</v>
      </c>
      <c r="K140" t="str">
        <f>_xlfn.IFNA(VLOOKUP(F140,'Alle namen en totalen'!B:F,3,FALSE)," ")</f>
        <v>DEV</v>
      </c>
      <c r="L140" s="7">
        <f>'Input individueel'!J137</f>
        <v>46.45</v>
      </c>
      <c r="M140">
        <f>'Input individueel'!I137</f>
        <v>12</v>
      </c>
      <c r="N140" s="7">
        <f>IF('Input individueel'!P137=0,'Input individueel'!K137,('Input individueel'!K137+'Input individueel'!P137)/2)</f>
        <v>3.25</v>
      </c>
      <c r="O140" s="7">
        <f>IF('Input individueel'!P137=0,'Input individueel'!L137,('Input individueel'!L137+'Input individueel'!Q137)/2)</f>
        <v>8.9499999999999993</v>
      </c>
      <c r="P140" s="7">
        <f>IF('Input individueel'!P137=0,'Input individueel'!M137,('Input individueel'!M137+'Input individueel'!R137)/2)</f>
        <v>0</v>
      </c>
      <c r="Q140" s="7">
        <f>IF('Input individueel'!P137=0,'Input individueel'!N137,('Input individueel'!N137+'Input individueel'!S137)/2)</f>
        <v>0.3</v>
      </c>
      <c r="R140" s="7">
        <f>'Input individueel'!U137</f>
        <v>12.5</v>
      </c>
      <c r="S140">
        <f>'Input individueel'!V137</f>
        <v>4</v>
      </c>
      <c r="T140" s="7">
        <f>'Input individueel'!W137</f>
        <v>3.5</v>
      </c>
      <c r="U140" s="7">
        <f>'Input individueel'!X137</f>
        <v>8.15</v>
      </c>
      <c r="V140" s="7">
        <f>'Input individueel'!Y137</f>
        <v>0</v>
      </c>
      <c r="W140" s="7">
        <f>'Input individueel'!AA137</f>
        <v>11.65</v>
      </c>
      <c r="X140">
        <f>'Input individueel'!AB137</f>
        <v>10</v>
      </c>
      <c r="Y140" s="7">
        <f>'Input individueel'!AC137</f>
        <v>3.7</v>
      </c>
      <c r="Z140" s="7">
        <f>'Input individueel'!AD137</f>
        <v>6.65</v>
      </c>
      <c r="AA140" s="7">
        <f>'Input individueel'!AE137</f>
        <v>0</v>
      </c>
      <c r="AB140" s="7">
        <f>'Input individueel'!AG137</f>
        <v>10.35</v>
      </c>
      <c r="AC140">
        <f>'Input individueel'!AH137</f>
        <v>17</v>
      </c>
      <c r="AD140" s="7">
        <f>'Input individueel'!AI137</f>
        <v>4</v>
      </c>
      <c r="AE140" s="7">
        <f>'Input individueel'!AJ137</f>
        <v>7.95</v>
      </c>
      <c r="AF140" s="7">
        <f>'Input individueel'!AK137</f>
        <v>0</v>
      </c>
      <c r="AG140" s="7">
        <f>'Input individueel'!AM137</f>
        <v>11.95</v>
      </c>
      <c r="AH140">
        <f>'Input individueel'!AN137</f>
        <v>10</v>
      </c>
    </row>
    <row r="141" spans="1:34" x14ac:dyDescent="0.3">
      <c r="A141" s="1">
        <f>'Input individueel'!I138</f>
        <v>13</v>
      </c>
      <c r="B141" s="1">
        <f t="shared" si="6"/>
        <v>8</v>
      </c>
      <c r="C141" s="1">
        <f t="shared" si="7"/>
        <v>9</v>
      </c>
      <c r="D141" s="1">
        <f t="shared" si="8"/>
        <v>20</v>
      </c>
      <c r="E141" s="1">
        <f>IF(A141=99,99,'Input individueel'!AH138)</f>
        <v>20</v>
      </c>
      <c r="F141">
        <f>'Input individueel'!C138</f>
        <v>633</v>
      </c>
      <c r="G141" t="str">
        <f>_xlfn.IFNA(VLOOKUP(F141,'Alle namen en totalen'!B:F,5,FALSE)," ")</f>
        <v>W4-B1</v>
      </c>
      <c r="H141" t="str">
        <f>_xlfn.IFNA(VLOOKUP(F141,'Alle namen en totalen'!B:F,2,FALSE)," ")</f>
        <v>Benthe Stolker</v>
      </c>
      <c r="I141" t="str">
        <f>_xlfn.IFNA(VLOOKUP(F141,'Alle namen en totalen'!B:F,4,FALSE)," ")</f>
        <v>MB 5 Pup 1</v>
      </c>
      <c r="K141" t="str">
        <f>_xlfn.IFNA(VLOOKUP(F141,'Alle namen en totalen'!B:F,3,FALSE)," ")</f>
        <v>Turncademy</v>
      </c>
      <c r="L141" s="7">
        <f>'Input individueel'!J138</f>
        <v>46.174999999999997</v>
      </c>
      <c r="M141">
        <f>'Input individueel'!I138</f>
        <v>13</v>
      </c>
      <c r="N141" s="7">
        <f>IF('Input individueel'!P138=0,'Input individueel'!K138,('Input individueel'!K138+'Input individueel'!P138)/2)</f>
        <v>3</v>
      </c>
      <c r="O141" s="7">
        <f>IF('Input individueel'!P138=0,'Input individueel'!L138,('Input individueel'!L138+'Input individueel'!Q138)/2)</f>
        <v>8.9250000000000007</v>
      </c>
      <c r="P141" s="7">
        <f>IF('Input individueel'!P138=0,'Input individueel'!M138,('Input individueel'!M138+'Input individueel'!R138)/2)</f>
        <v>0</v>
      </c>
      <c r="Q141" s="7">
        <f>IF('Input individueel'!P138=0,'Input individueel'!N138,('Input individueel'!N138+'Input individueel'!S138)/2)</f>
        <v>0.3</v>
      </c>
      <c r="R141" s="7">
        <f>'Input individueel'!U138</f>
        <v>12.225</v>
      </c>
      <c r="S141">
        <f>'Input individueel'!V138</f>
        <v>8</v>
      </c>
      <c r="T141" s="7">
        <f>'Input individueel'!W138</f>
        <v>3.5</v>
      </c>
      <c r="U141" s="7">
        <f>'Input individueel'!X138</f>
        <v>8.8000000000000007</v>
      </c>
      <c r="V141" s="7">
        <f>'Input individueel'!Y138</f>
        <v>0</v>
      </c>
      <c r="W141" s="7">
        <f>'Input individueel'!AA138</f>
        <v>12.3</v>
      </c>
      <c r="X141">
        <f>'Input individueel'!AB138</f>
        <v>9</v>
      </c>
      <c r="Y141" s="7">
        <f>'Input individueel'!AC138</f>
        <v>2.9</v>
      </c>
      <c r="Z141" s="7">
        <f>'Input individueel'!AD138</f>
        <v>6.95</v>
      </c>
      <c r="AA141" s="7">
        <f>'Input individueel'!AE138</f>
        <v>0</v>
      </c>
      <c r="AB141" s="7">
        <f>'Input individueel'!AG138</f>
        <v>9.85</v>
      </c>
      <c r="AC141">
        <f>'Input individueel'!AH138</f>
        <v>20</v>
      </c>
      <c r="AD141" s="7">
        <f>'Input individueel'!AI138</f>
        <v>3.7</v>
      </c>
      <c r="AE141" s="7">
        <f>'Input individueel'!AJ138</f>
        <v>8.1</v>
      </c>
      <c r="AF141" s="7">
        <f>'Input individueel'!AK138</f>
        <v>0</v>
      </c>
      <c r="AG141" s="7">
        <f>'Input individueel'!AM138</f>
        <v>11.8</v>
      </c>
      <c r="AH141">
        <f>'Input individueel'!AN138</f>
        <v>12</v>
      </c>
    </row>
    <row r="142" spans="1:34" x14ac:dyDescent="0.3">
      <c r="A142" s="1">
        <f>'Input individueel'!I139</f>
        <v>14</v>
      </c>
      <c r="B142" s="1">
        <f t="shared" si="6"/>
        <v>5</v>
      </c>
      <c r="C142" s="1">
        <f t="shared" si="7"/>
        <v>8</v>
      </c>
      <c r="D142" s="1">
        <f t="shared" si="8"/>
        <v>12</v>
      </c>
      <c r="E142" s="1">
        <f>IF(A142=99,99,'Input individueel'!AH139)</f>
        <v>12</v>
      </c>
      <c r="F142">
        <f>'Input individueel'!C139</f>
        <v>425</v>
      </c>
      <c r="G142" t="str">
        <f>_xlfn.IFNA(VLOOKUP(F142,'Alle namen en totalen'!B:F,5,FALSE)," ")</f>
        <v>W4-B1</v>
      </c>
      <c r="H142" t="str">
        <f>_xlfn.IFNA(VLOOKUP(F142,'Alle namen en totalen'!B:F,2,FALSE)," ")</f>
        <v>Chelsey Botschuyver</v>
      </c>
      <c r="I142" t="str">
        <f>_xlfn.IFNA(VLOOKUP(F142,'Alle namen en totalen'!B:F,4,FALSE)," ")</f>
        <v>MB 5 Pup 3</v>
      </c>
      <c r="K142" t="str">
        <f>_xlfn.IFNA(VLOOKUP(F142,'Alle namen en totalen'!B:F,3,FALSE)," ")</f>
        <v>Jahn</v>
      </c>
      <c r="L142" s="7">
        <f>'Input individueel'!J139</f>
        <v>45.8</v>
      </c>
      <c r="M142">
        <f>'Input individueel'!I139</f>
        <v>14</v>
      </c>
      <c r="N142" s="7">
        <f>IF('Input individueel'!P139=0,'Input individueel'!K139,('Input individueel'!K139+'Input individueel'!P139)/2)</f>
        <v>3</v>
      </c>
      <c r="O142" s="7">
        <f>IF('Input individueel'!P139=0,'Input individueel'!L139,('Input individueel'!L139+'Input individueel'!Q139)/2)</f>
        <v>9.15</v>
      </c>
      <c r="P142" s="7">
        <f>IF('Input individueel'!P139=0,'Input individueel'!M139,('Input individueel'!M139+'Input individueel'!R139)/2)</f>
        <v>0</v>
      </c>
      <c r="Q142" s="7">
        <f>IF('Input individueel'!P139=0,'Input individueel'!N139,('Input individueel'!N139+'Input individueel'!S139)/2)</f>
        <v>0.3</v>
      </c>
      <c r="R142" s="7">
        <f>'Input individueel'!U139</f>
        <v>12.45</v>
      </c>
      <c r="S142">
        <f>'Input individueel'!V139</f>
        <v>5</v>
      </c>
      <c r="T142" s="7">
        <f>'Input individueel'!W139</f>
        <v>3.5</v>
      </c>
      <c r="U142" s="7">
        <f>'Input individueel'!X139</f>
        <v>9</v>
      </c>
      <c r="V142" s="7">
        <f>'Input individueel'!Y139</f>
        <v>0</v>
      </c>
      <c r="W142" s="7">
        <f>'Input individueel'!AA139</f>
        <v>12.5</v>
      </c>
      <c r="X142">
        <f>'Input individueel'!AB139</f>
        <v>8</v>
      </c>
      <c r="Y142" s="7">
        <f>'Input individueel'!AC139</f>
        <v>3.7</v>
      </c>
      <c r="Z142" s="7">
        <f>'Input individueel'!AD139</f>
        <v>7.2</v>
      </c>
      <c r="AA142" s="7">
        <f>'Input individueel'!AE139</f>
        <v>0</v>
      </c>
      <c r="AB142" s="7">
        <f>'Input individueel'!AG139</f>
        <v>10.9</v>
      </c>
      <c r="AC142">
        <f>'Input individueel'!AH139</f>
        <v>12</v>
      </c>
      <c r="AD142" s="7">
        <f>'Input individueel'!AI139</f>
        <v>2.4</v>
      </c>
      <c r="AE142" s="7">
        <f>'Input individueel'!AJ139</f>
        <v>7.55</v>
      </c>
      <c r="AF142" s="7">
        <f>'Input individueel'!AK139</f>
        <v>0</v>
      </c>
      <c r="AG142" s="7">
        <f>'Input individueel'!AM139</f>
        <v>9.9499999999999993</v>
      </c>
      <c r="AH142">
        <f>'Input individueel'!AN139</f>
        <v>20</v>
      </c>
    </row>
    <row r="143" spans="1:34" x14ac:dyDescent="0.3">
      <c r="A143" s="1">
        <f>'Input individueel'!I140</f>
        <v>15</v>
      </c>
      <c r="B143" s="1">
        <f t="shared" si="6"/>
        <v>9</v>
      </c>
      <c r="C143" s="1">
        <f t="shared" si="7"/>
        <v>13</v>
      </c>
      <c r="D143" s="1">
        <f t="shared" si="8"/>
        <v>9</v>
      </c>
      <c r="E143" s="1">
        <f>IF(A143=99,99,'Input individueel'!AH140)</f>
        <v>9</v>
      </c>
      <c r="F143">
        <f>'Input individueel'!C140</f>
        <v>623</v>
      </c>
      <c r="G143" t="str">
        <f>_xlfn.IFNA(VLOOKUP(F143,'Alle namen en totalen'!B:F,5,FALSE)," ")</f>
        <v>W4-B1</v>
      </c>
      <c r="H143" t="str">
        <f>_xlfn.IFNA(VLOOKUP(F143,'Alle namen en totalen'!B:F,2,FALSE)," ")</f>
        <v>Ize van Welie</v>
      </c>
      <c r="I143" t="str">
        <f>_xlfn.IFNA(VLOOKUP(F143,'Alle namen en totalen'!B:F,4,FALSE)," ")</f>
        <v>MB 5 Pup 1</v>
      </c>
      <c r="K143" t="str">
        <f>_xlfn.IFNA(VLOOKUP(F143,'Alle namen en totalen'!B:F,3,FALSE)," ")</f>
        <v>Jahn</v>
      </c>
      <c r="L143" s="7">
        <f>'Input individueel'!J140</f>
        <v>45.55</v>
      </c>
      <c r="M143">
        <f>'Input individueel'!I140</f>
        <v>15</v>
      </c>
      <c r="N143" s="7">
        <f>IF('Input individueel'!P140=0,'Input individueel'!K140,('Input individueel'!K140+'Input individueel'!P140)/2)</f>
        <v>3</v>
      </c>
      <c r="O143" s="7">
        <f>IF('Input individueel'!P140=0,'Input individueel'!L140,('Input individueel'!L140+'Input individueel'!Q140)/2)</f>
        <v>8.9</v>
      </c>
      <c r="P143" s="7">
        <f>IF('Input individueel'!P140=0,'Input individueel'!M140,('Input individueel'!M140+'Input individueel'!R140)/2)</f>
        <v>0</v>
      </c>
      <c r="Q143" s="7">
        <f>IF('Input individueel'!P140=0,'Input individueel'!N140,('Input individueel'!N140+'Input individueel'!S140)/2)</f>
        <v>0.3</v>
      </c>
      <c r="R143" s="7">
        <f>'Input individueel'!U140</f>
        <v>12.2</v>
      </c>
      <c r="S143">
        <f>'Input individueel'!V140</f>
        <v>9</v>
      </c>
      <c r="T143" s="7">
        <f>'Input individueel'!W140</f>
        <v>3.5</v>
      </c>
      <c r="U143" s="7">
        <f>'Input individueel'!X140</f>
        <v>7.75</v>
      </c>
      <c r="V143" s="7">
        <f>'Input individueel'!Y140</f>
        <v>0</v>
      </c>
      <c r="W143" s="7">
        <f>'Input individueel'!AA140</f>
        <v>11.25</v>
      </c>
      <c r="X143">
        <f>'Input individueel'!AB140</f>
        <v>13</v>
      </c>
      <c r="Y143" s="7">
        <f>'Input individueel'!AC140</f>
        <v>3.4</v>
      </c>
      <c r="Z143" s="7">
        <f>'Input individueel'!AD140</f>
        <v>8.1999999999999993</v>
      </c>
      <c r="AA143" s="7">
        <f>'Input individueel'!AE140</f>
        <v>0</v>
      </c>
      <c r="AB143" s="7">
        <f>'Input individueel'!AG140</f>
        <v>11.6</v>
      </c>
      <c r="AC143">
        <f>'Input individueel'!AH140</f>
        <v>9</v>
      </c>
      <c r="AD143" s="7">
        <f>'Input individueel'!AI140</f>
        <v>2.6</v>
      </c>
      <c r="AE143" s="7">
        <f>'Input individueel'!AJ140</f>
        <v>7.9</v>
      </c>
      <c r="AF143" s="7">
        <f>'Input individueel'!AK140</f>
        <v>0</v>
      </c>
      <c r="AG143" s="7">
        <f>'Input individueel'!AM140</f>
        <v>10.5</v>
      </c>
      <c r="AH143">
        <f>'Input individueel'!AN140</f>
        <v>18</v>
      </c>
    </row>
    <row r="144" spans="1:34" x14ac:dyDescent="0.3">
      <c r="A144" s="1">
        <f>'Input individueel'!I141</f>
        <v>16</v>
      </c>
      <c r="B144" s="1">
        <f t="shared" si="6"/>
        <v>15</v>
      </c>
      <c r="C144" s="1">
        <f t="shared" si="7"/>
        <v>14</v>
      </c>
      <c r="D144" s="1">
        <f t="shared" si="8"/>
        <v>11</v>
      </c>
      <c r="E144" s="1">
        <f>IF(A144=99,99,'Input individueel'!AH141)</f>
        <v>11</v>
      </c>
      <c r="F144">
        <f>'Input individueel'!C141</f>
        <v>421</v>
      </c>
      <c r="G144" t="str">
        <f>_xlfn.IFNA(VLOOKUP(F144,'Alle namen en totalen'!B:F,5,FALSE)," ")</f>
        <v>W4-B1</v>
      </c>
      <c r="H144" t="str">
        <f>_xlfn.IFNA(VLOOKUP(F144,'Alle namen en totalen'!B:F,2,FALSE)," ")</f>
        <v>Isabella-Nora Bakker</v>
      </c>
      <c r="I144" t="str">
        <f>_xlfn.IFNA(VLOOKUP(F144,'Alle namen en totalen'!B:F,4,FALSE)," ")</f>
        <v>MB 5 Pup 3</v>
      </c>
      <c r="K144" t="str">
        <f>_xlfn.IFNA(VLOOKUP(F144,'Alle namen en totalen'!B:F,3,FALSE)," ")</f>
        <v>K&amp;V</v>
      </c>
      <c r="L144" s="7">
        <f>'Input individueel'!J141</f>
        <v>45.25</v>
      </c>
      <c r="M144">
        <f>'Input individueel'!I141</f>
        <v>16</v>
      </c>
      <c r="N144" s="7">
        <f>IF('Input individueel'!P141=0,'Input individueel'!K141,('Input individueel'!K141+'Input individueel'!P141)/2)</f>
        <v>3.25</v>
      </c>
      <c r="O144" s="7">
        <f>IF('Input individueel'!P141=0,'Input individueel'!L141,('Input individueel'!L141+'Input individueel'!Q141)/2)</f>
        <v>8.3999999999999986</v>
      </c>
      <c r="P144" s="7">
        <f>IF('Input individueel'!P141=0,'Input individueel'!M141,('Input individueel'!M141+'Input individueel'!R141)/2)</f>
        <v>0</v>
      </c>
      <c r="Q144" s="7">
        <f>IF('Input individueel'!P141=0,'Input individueel'!N141,('Input individueel'!N141+'Input individueel'!S141)/2)</f>
        <v>0.3</v>
      </c>
      <c r="R144" s="7">
        <f>'Input individueel'!U141</f>
        <v>11.95</v>
      </c>
      <c r="S144">
        <f>'Input individueel'!V141</f>
        <v>15</v>
      </c>
      <c r="T144" s="7">
        <f>'Input individueel'!W141</f>
        <v>3.2</v>
      </c>
      <c r="U144" s="7">
        <f>'Input individueel'!X141</f>
        <v>7.7</v>
      </c>
      <c r="V144" s="7">
        <f>'Input individueel'!Y141</f>
        <v>0</v>
      </c>
      <c r="W144" s="7">
        <f>'Input individueel'!AA141</f>
        <v>10.9</v>
      </c>
      <c r="X144">
        <f>'Input individueel'!AB141</f>
        <v>14</v>
      </c>
      <c r="Y144" s="7">
        <f>'Input individueel'!AC141</f>
        <v>4</v>
      </c>
      <c r="Z144" s="7">
        <f>'Input individueel'!AD141</f>
        <v>7.1</v>
      </c>
      <c r="AA144" s="7">
        <f>'Input individueel'!AE141</f>
        <v>0</v>
      </c>
      <c r="AB144" s="7">
        <f>'Input individueel'!AG141</f>
        <v>11.1</v>
      </c>
      <c r="AC144">
        <f>'Input individueel'!AH141</f>
        <v>11</v>
      </c>
      <c r="AD144" s="7">
        <f>'Input individueel'!AI141</f>
        <v>3.5</v>
      </c>
      <c r="AE144" s="7">
        <f>'Input individueel'!AJ141</f>
        <v>7.8</v>
      </c>
      <c r="AF144" s="7">
        <f>'Input individueel'!AK141</f>
        <v>0</v>
      </c>
      <c r="AG144" s="7">
        <f>'Input individueel'!AM141</f>
        <v>11.3</v>
      </c>
      <c r="AH144">
        <f>'Input individueel'!AN141</f>
        <v>16</v>
      </c>
    </row>
    <row r="145" spans="1:34" x14ac:dyDescent="0.3">
      <c r="A145" s="1">
        <f>'Input individueel'!I142</f>
        <v>17</v>
      </c>
      <c r="B145" s="1">
        <f t="shared" si="6"/>
        <v>14</v>
      </c>
      <c r="C145" s="1">
        <f t="shared" si="7"/>
        <v>16</v>
      </c>
      <c r="D145" s="1">
        <f t="shared" si="8"/>
        <v>15</v>
      </c>
      <c r="E145" s="1">
        <f>IF(A145=99,99,'Input individueel'!AH142)</f>
        <v>15</v>
      </c>
      <c r="F145">
        <f>'Input individueel'!C142</f>
        <v>526</v>
      </c>
      <c r="G145" t="str">
        <f>_xlfn.IFNA(VLOOKUP(F145,'Alle namen en totalen'!B:F,5,FALSE)," ")</f>
        <v>W4-B1</v>
      </c>
      <c r="H145" t="str">
        <f>_xlfn.IFNA(VLOOKUP(F145,'Alle namen en totalen'!B:F,2,FALSE)," ")</f>
        <v>Sara Raaphorst</v>
      </c>
      <c r="I145" t="str">
        <f>_xlfn.IFNA(VLOOKUP(F145,'Alle namen en totalen'!B:F,4,FALSE)," ")</f>
        <v>MB 5 Pup 2</v>
      </c>
      <c r="K145" t="str">
        <f>_xlfn.IFNA(VLOOKUP(F145,'Alle namen en totalen'!B:F,3,FALSE)," ")</f>
        <v>Jahn</v>
      </c>
      <c r="L145" s="7">
        <f>'Input individueel'!J142</f>
        <v>44.975000000000001</v>
      </c>
      <c r="M145">
        <f>'Input individueel'!I142</f>
        <v>17</v>
      </c>
      <c r="N145" s="7">
        <f>IF('Input individueel'!P142=0,'Input individueel'!K142,('Input individueel'!K142+'Input individueel'!P142)/2)</f>
        <v>3</v>
      </c>
      <c r="O145" s="7">
        <f>IF('Input individueel'!P142=0,'Input individueel'!L142,('Input individueel'!L142+'Input individueel'!Q142)/2)</f>
        <v>8.6750000000000007</v>
      </c>
      <c r="P145" s="7">
        <f>IF('Input individueel'!P142=0,'Input individueel'!M142,('Input individueel'!M142+'Input individueel'!R142)/2)</f>
        <v>0</v>
      </c>
      <c r="Q145" s="7">
        <f>IF('Input individueel'!P142=0,'Input individueel'!N142,('Input individueel'!N142+'Input individueel'!S142)/2)</f>
        <v>0.3</v>
      </c>
      <c r="R145" s="7">
        <f>'Input individueel'!U142</f>
        <v>11.975</v>
      </c>
      <c r="S145">
        <f>'Input individueel'!V142</f>
        <v>14</v>
      </c>
      <c r="T145" s="7">
        <f>'Input individueel'!W142</f>
        <v>3</v>
      </c>
      <c r="U145" s="7">
        <f>'Input individueel'!X142</f>
        <v>7.55</v>
      </c>
      <c r="V145" s="7">
        <f>'Input individueel'!Y142</f>
        <v>0</v>
      </c>
      <c r="W145" s="7">
        <f>'Input individueel'!AA142</f>
        <v>10.55</v>
      </c>
      <c r="X145">
        <f>'Input individueel'!AB142</f>
        <v>16</v>
      </c>
      <c r="Y145" s="7">
        <f>'Input individueel'!AC142</f>
        <v>3.4</v>
      </c>
      <c r="Z145" s="7">
        <f>'Input individueel'!AD142</f>
        <v>7.05</v>
      </c>
      <c r="AA145" s="7">
        <f>'Input individueel'!AE142</f>
        <v>0</v>
      </c>
      <c r="AB145" s="7">
        <f>'Input individueel'!AG142</f>
        <v>10.45</v>
      </c>
      <c r="AC145">
        <f>'Input individueel'!AH142</f>
        <v>15</v>
      </c>
      <c r="AD145" s="7">
        <f>'Input individueel'!AI142</f>
        <v>3.7</v>
      </c>
      <c r="AE145" s="7">
        <f>'Input individueel'!AJ142</f>
        <v>8.3000000000000007</v>
      </c>
      <c r="AF145" s="7">
        <f>'Input individueel'!AK142</f>
        <v>0</v>
      </c>
      <c r="AG145" s="7">
        <f>'Input individueel'!AM142</f>
        <v>12</v>
      </c>
      <c r="AH145">
        <f>'Input individueel'!AN142</f>
        <v>9</v>
      </c>
    </row>
    <row r="146" spans="1:34" x14ac:dyDescent="0.3">
      <c r="A146" s="1">
        <f>'Input individueel'!I143</f>
        <v>18</v>
      </c>
      <c r="B146" s="1">
        <f t="shared" si="6"/>
        <v>18</v>
      </c>
      <c r="C146" s="1">
        <f t="shared" si="7"/>
        <v>14</v>
      </c>
      <c r="D146" s="1">
        <f t="shared" si="8"/>
        <v>14</v>
      </c>
      <c r="E146" s="1">
        <f>IF(A146=99,99,'Input individueel'!AH143)</f>
        <v>14</v>
      </c>
      <c r="F146">
        <f>'Input individueel'!C143</f>
        <v>525</v>
      </c>
      <c r="G146" t="str">
        <f>_xlfn.IFNA(VLOOKUP(F146,'Alle namen en totalen'!B:F,5,FALSE)," ")</f>
        <v>W4-B1</v>
      </c>
      <c r="H146" t="str">
        <f>_xlfn.IFNA(VLOOKUP(F146,'Alle namen en totalen'!B:F,2,FALSE)," ")</f>
        <v>Lize Hamburg</v>
      </c>
      <c r="I146" t="str">
        <f>_xlfn.IFNA(VLOOKUP(F146,'Alle namen en totalen'!B:F,4,FALSE)," ")</f>
        <v>MB 5 Pup 2</v>
      </c>
      <c r="K146" t="str">
        <f>_xlfn.IFNA(VLOOKUP(F146,'Alle namen en totalen'!B:F,3,FALSE)," ")</f>
        <v>DEV</v>
      </c>
      <c r="L146" s="7">
        <f>'Input individueel'!J143</f>
        <v>44.125</v>
      </c>
      <c r="M146">
        <f>'Input individueel'!I143</f>
        <v>18</v>
      </c>
      <c r="N146" s="7">
        <f>IF('Input individueel'!P143=0,'Input individueel'!K143,('Input individueel'!K143+'Input individueel'!P143)/2)</f>
        <v>3</v>
      </c>
      <c r="O146" s="7">
        <f>IF('Input individueel'!P143=0,'Input individueel'!L143,('Input individueel'!L143+'Input individueel'!Q143)/2)</f>
        <v>8.625</v>
      </c>
      <c r="P146" s="7">
        <f>IF('Input individueel'!P143=0,'Input individueel'!M143,('Input individueel'!M143+'Input individueel'!R143)/2)</f>
        <v>0</v>
      </c>
      <c r="Q146" s="7">
        <f>IF('Input individueel'!P143=0,'Input individueel'!N143,('Input individueel'!N143+'Input individueel'!S143)/2)</f>
        <v>0</v>
      </c>
      <c r="R146" s="7">
        <f>'Input individueel'!U143</f>
        <v>11.625</v>
      </c>
      <c r="S146">
        <f>'Input individueel'!V143</f>
        <v>18</v>
      </c>
      <c r="T146" s="7">
        <f>'Input individueel'!W143</f>
        <v>3</v>
      </c>
      <c r="U146" s="7">
        <f>'Input individueel'!X143</f>
        <v>7.9</v>
      </c>
      <c r="V146" s="7">
        <f>'Input individueel'!Y143</f>
        <v>0</v>
      </c>
      <c r="W146" s="7">
        <f>'Input individueel'!AA143</f>
        <v>10.9</v>
      </c>
      <c r="X146">
        <f>'Input individueel'!AB143</f>
        <v>14</v>
      </c>
      <c r="Y146" s="7">
        <f>'Input individueel'!AC143</f>
        <v>3.4</v>
      </c>
      <c r="Z146" s="7">
        <f>'Input individueel'!AD143</f>
        <v>7.15</v>
      </c>
      <c r="AA146" s="7">
        <f>'Input individueel'!AE143</f>
        <v>0</v>
      </c>
      <c r="AB146" s="7">
        <f>'Input individueel'!AG143</f>
        <v>10.55</v>
      </c>
      <c r="AC146">
        <f>'Input individueel'!AH143</f>
        <v>14</v>
      </c>
      <c r="AD146" s="7">
        <f>'Input individueel'!AI143</f>
        <v>2.9</v>
      </c>
      <c r="AE146" s="7">
        <f>'Input individueel'!AJ143</f>
        <v>8.15</v>
      </c>
      <c r="AF146" s="7">
        <f>'Input individueel'!AK143</f>
        <v>0</v>
      </c>
      <c r="AG146" s="7">
        <f>'Input individueel'!AM143</f>
        <v>11.05</v>
      </c>
      <c r="AH146">
        <f>'Input individueel'!AN143</f>
        <v>17</v>
      </c>
    </row>
    <row r="147" spans="1:34" x14ac:dyDescent="0.3">
      <c r="A147" s="1">
        <f>'Input individueel'!I144</f>
        <v>19</v>
      </c>
      <c r="B147" s="1">
        <f t="shared" si="6"/>
        <v>19</v>
      </c>
      <c r="C147" s="1">
        <f t="shared" si="7"/>
        <v>21</v>
      </c>
      <c r="D147" s="1">
        <f t="shared" si="8"/>
        <v>17</v>
      </c>
      <c r="E147" s="1">
        <f>IF(A147=99,99,'Input individueel'!AH144)</f>
        <v>17</v>
      </c>
      <c r="F147">
        <f>'Input individueel'!C144</f>
        <v>631</v>
      </c>
      <c r="G147" t="str">
        <f>_xlfn.IFNA(VLOOKUP(F147,'Alle namen en totalen'!B:F,5,FALSE)," ")</f>
        <v>W4-B1</v>
      </c>
      <c r="H147" t="str">
        <f>_xlfn.IFNA(VLOOKUP(F147,'Alle namen en totalen'!B:F,2,FALSE)," ")</f>
        <v>Lynn Wijk</v>
      </c>
      <c r="I147" t="str">
        <f>_xlfn.IFNA(VLOOKUP(F147,'Alle namen en totalen'!B:F,4,FALSE)," ")</f>
        <v>MB 5 Pup 1</v>
      </c>
      <c r="K147" t="str">
        <f>_xlfn.IFNA(VLOOKUP(F147,'Alle namen en totalen'!B:F,3,FALSE)," ")</f>
        <v>Turncademy</v>
      </c>
      <c r="L147" s="7">
        <f>'Input individueel'!J144</f>
        <v>42.7</v>
      </c>
      <c r="M147">
        <f>'Input individueel'!I144</f>
        <v>19</v>
      </c>
      <c r="N147" s="7">
        <f>IF('Input individueel'!P144=0,'Input individueel'!K144,('Input individueel'!K144+'Input individueel'!P144)/2)</f>
        <v>3</v>
      </c>
      <c r="O147" s="7">
        <f>IF('Input individueel'!P144=0,'Input individueel'!L144,('Input individueel'!L144+'Input individueel'!Q144)/2)</f>
        <v>8.25</v>
      </c>
      <c r="P147" s="7">
        <f>IF('Input individueel'!P144=0,'Input individueel'!M144,('Input individueel'!M144+'Input individueel'!R144)/2)</f>
        <v>0</v>
      </c>
      <c r="Q147" s="7">
        <f>IF('Input individueel'!P144=0,'Input individueel'!N144,('Input individueel'!N144+'Input individueel'!S144)/2)</f>
        <v>0.3</v>
      </c>
      <c r="R147" s="7">
        <f>'Input individueel'!U144</f>
        <v>11.55</v>
      </c>
      <c r="S147">
        <f>'Input individueel'!V144</f>
        <v>19</v>
      </c>
      <c r="T147" s="7">
        <f>'Input individueel'!W144</f>
        <v>2</v>
      </c>
      <c r="U147" s="7">
        <f>'Input individueel'!X144</f>
        <v>7.25</v>
      </c>
      <c r="V147" s="7">
        <f>'Input individueel'!Y144</f>
        <v>0</v>
      </c>
      <c r="W147" s="7">
        <f>'Input individueel'!AA144</f>
        <v>9.25</v>
      </c>
      <c r="X147">
        <f>'Input individueel'!AB144</f>
        <v>21</v>
      </c>
      <c r="Y147" s="7">
        <f>'Input individueel'!AC144</f>
        <v>2.9</v>
      </c>
      <c r="Z147" s="7">
        <f>'Input individueel'!AD144</f>
        <v>7.45</v>
      </c>
      <c r="AA147" s="7">
        <f>'Input individueel'!AE144</f>
        <v>0</v>
      </c>
      <c r="AB147" s="7">
        <f>'Input individueel'!AG144</f>
        <v>10.35</v>
      </c>
      <c r="AC147">
        <f>'Input individueel'!AH144</f>
        <v>17</v>
      </c>
      <c r="AD147" s="7">
        <f>'Input individueel'!AI144</f>
        <v>3.4</v>
      </c>
      <c r="AE147" s="7">
        <f>'Input individueel'!AJ144</f>
        <v>8.15</v>
      </c>
      <c r="AF147" s="7">
        <f>'Input individueel'!AK144</f>
        <v>0</v>
      </c>
      <c r="AG147" s="7">
        <f>'Input individueel'!AM144</f>
        <v>11.55</v>
      </c>
      <c r="AH147">
        <f>'Input individueel'!AN144</f>
        <v>14</v>
      </c>
    </row>
    <row r="148" spans="1:34" x14ac:dyDescent="0.3">
      <c r="A148" s="1">
        <f>'Input individueel'!I145</f>
        <v>20</v>
      </c>
      <c r="B148" s="1">
        <f t="shared" si="6"/>
        <v>20</v>
      </c>
      <c r="C148" s="1">
        <f t="shared" si="7"/>
        <v>20</v>
      </c>
      <c r="D148" s="1">
        <f t="shared" si="8"/>
        <v>15</v>
      </c>
      <c r="E148" s="1">
        <f>IF(A148=99,99,'Input individueel'!AH145)</f>
        <v>15</v>
      </c>
      <c r="F148">
        <f>'Input individueel'!C145</f>
        <v>635</v>
      </c>
      <c r="G148" t="str">
        <f>_xlfn.IFNA(VLOOKUP(F148,'Alle namen en totalen'!B:F,5,FALSE)," ")</f>
        <v>W4-B1</v>
      </c>
      <c r="H148" t="str">
        <f>_xlfn.IFNA(VLOOKUP(F148,'Alle namen en totalen'!B:F,2,FALSE)," ")</f>
        <v>Tess Conijn</v>
      </c>
      <c r="I148" t="str">
        <f>_xlfn.IFNA(VLOOKUP(F148,'Alle namen en totalen'!B:F,4,FALSE)," ")</f>
        <v>MB 5 Pup 1</v>
      </c>
      <c r="K148" t="str">
        <f>_xlfn.IFNA(VLOOKUP(F148,'Alle namen en totalen'!B:F,3,FALSE)," ")</f>
        <v>Turncademy</v>
      </c>
      <c r="L148" s="7">
        <f>'Input individueel'!J145</f>
        <v>41.524999999999999</v>
      </c>
      <c r="M148">
        <f>'Input individueel'!I145</f>
        <v>20</v>
      </c>
      <c r="N148" s="7">
        <f>IF('Input individueel'!P145=0,'Input individueel'!K145,('Input individueel'!K145+'Input individueel'!P145)/2)</f>
        <v>3</v>
      </c>
      <c r="O148" s="7">
        <f>IF('Input individueel'!P145=0,'Input individueel'!L145,('Input individueel'!L145+'Input individueel'!Q145)/2)</f>
        <v>8.3249999999999993</v>
      </c>
      <c r="P148" s="7">
        <f>IF('Input individueel'!P145=0,'Input individueel'!M145,('Input individueel'!M145+'Input individueel'!R145)/2)</f>
        <v>0</v>
      </c>
      <c r="Q148" s="7">
        <f>IF('Input individueel'!P145=0,'Input individueel'!N145,('Input individueel'!N145+'Input individueel'!S145)/2)</f>
        <v>0</v>
      </c>
      <c r="R148" s="7">
        <f>'Input individueel'!U145</f>
        <v>11.324999999999999</v>
      </c>
      <c r="S148">
        <f>'Input individueel'!V145</f>
        <v>20</v>
      </c>
      <c r="T148" s="7">
        <f>'Input individueel'!W145</f>
        <v>3.2</v>
      </c>
      <c r="U148" s="7">
        <f>'Input individueel'!X145</f>
        <v>6.15</v>
      </c>
      <c r="V148" s="7">
        <f>'Input individueel'!Y145</f>
        <v>0</v>
      </c>
      <c r="W148" s="7">
        <f>'Input individueel'!AA145</f>
        <v>9.35</v>
      </c>
      <c r="X148">
        <f>'Input individueel'!AB145</f>
        <v>20</v>
      </c>
      <c r="Y148" s="7">
        <f>'Input individueel'!AC145</f>
        <v>2.4</v>
      </c>
      <c r="Z148" s="7">
        <f>'Input individueel'!AD145</f>
        <v>8.0500000000000007</v>
      </c>
      <c r="AA148" s="7">
        <f>'Input individueel'!AE145</f>
        <v>0</v>
      </c>
      <c r="AB148" s="7">
        <f>'Input individueel'!AG145</f>
        <v>10.45</v>
      </c>
      <c r="AC148">
        <f>'Input individueel'!AH145</f>
        <v>15</v>
      </c>
      <c r="AD148" s="7">
        <f>'Input individueel'!AI145</f>
        <v>2.6</v>
      </c>
      <c r="AE148" s="7">
        <f>'Input individueel'!AJ145</f>
        <v>7.8</v>
      </c>
      <c r="AF148" s="7">
        <f>'Input individueel'!AK145</f>
        <v>0</v>
      </c>
      <c r="AG148" s="7">
        <f>'Input individueel'!AM145</f>
        <v>10.4</v>
      </c>
      <c r="AH148">
        <f>'Input individueel'!AN145</f>
        <v>19</v>
      </c>
    </row>
    <row r="149" spans="1:34" x14ac:dyDescent="0.3">
      <c r="A149" s="1">
        <f>'Input individueel'!I146</f>
        <v>21</v>
      </c>
      <c r="B149" s="1">
        <f t="shared" si="6"/>
        <v>21</v>
      </c>
      <c r="C149" s="1">
        <f t="shared" si="7"/>
        <v>18</v>
      </c>
      <c r="D149" s="1">
        <f t="shared" si="8"/>
        <v>21</v>
      </c>
      <c r="E149" s="1">
        <f>IF(A149=99,99,'Input individueel'!AH146)</f>
        <v>21</v>
      </c>
      <c r="F149">
        <f>'Input individueel'!C146</f>
        <v>523</v>
      </c>
      <c r="G149" t="str">
        <f>_xlfn.IFNA(VLOOKUP(F149,'Alle namen en totalen'!B:F,5,FALSE)," ")</f>
        <v>W4-B1</v>
      </c>
      <c r="H149" t="str">
        <f>_xlfn.IFNA(VLOOKUP(F149,'Alle namen en totalen'!B:F,2,FALSE)," ")</f>
        <v>Saly Hermans</v>
      </c>
      <c r="I149" t="str">
        <f>_xlfn.IFNA(VLOOKUP(F149,'Alle namen en totalen'!B:F,4,FALSE)," ")</f>
        <v>MB 5 Pup 2</v>
      </c>
      <c r="K149" t="str">
        <f>_xlfn.IFNA(VLOOKUP(F149,'Alle namen en totalen'!B:F,3,FALSE)," ")</f>
        <v>DEV</v>
      </c>
      <c r="L149" s="7">
        <f>'Input individueel'!J146</f>
        <v>9.9499999999999993</v>
      </c>
      <c r="M149">
        <f>'Input individueel'!I146</f>
        <v>21</v>
      </c>
      <c r="N149" s="7">
        <f>IF('Input individueel'!P146=0,'Input individueel'!K146,('Input individueel'!K146+'Input individueel'!P146)/2)</f>
        <v>0</v>
      </c>
      <c r="O149" s="7">
        <f>IF('Input individueel'!P146=0,'Input individueel'!L146,('Input individueel'!L146+'Input individueel'!Q146)/2)</f>
        <v>0</v>
      </c>
      <c r="P149" s="7">
        <f>IF('Input individueel'!P146=0,'Input individueel'!M146,('Input individueel'!M146+'Input individueel'!R146)/2)</f>
        <v>0</v>
      </c>
      <c r="Q149" s="7">
        <f>IF('Input individueel'!P146=0,'Input individueel'!N146,('Input individueel'!N146+'Input individueel'!S146)/2)</f>
        <v>0</v>
      </c>
      <c r="R149" s="7">
        <f>'Input individueel'!U146</f>
        <v>0</v>
      </c>
      <c r="S149">
        <f>'Input individueel'!V146</f>
        <v>21</v>
      </c>
      <c r="T149" s="7">
        <f>'Input individueel'!W146</f>
        <v>3.5</v>
      </c>
      <c r="U149" s="7">
        <f>'Input individueel'!X146</f>
        <v>6.45</v>
      </c>
      <c r="V149" s="7">
        <f>'Input individueel'!Y146</f>
        <v>0</v>
      </c>
      <c r="W149" s="7">
        <f>'Input individueel'!AA146</f>
        <v>9.9499999999999993</v>
      </c>
      <c r="X149">
        <f>'Input individueel'!AB146</f>
        <v>18</v>
      </c>
      <c r="Y149" s="7">
        <f>'Input individueel'!AC146</f>
        <v>0</v>
      </c>
      <c r="Z149" s="7">
        <f>'Input individueel'!AD146</f>
        <v>0</v>
      </c>
      <c r="AA149" s="7">
        <f>'Input individueel'!AE146</f>
        <v>0</v>
      </c>
      <c r="AB149" s="7">
        <f>'Input individueel'!AG146</f>
        <v>0</v>
      </c>
      <c r="AC149">
        <f>'Input individueel'!AH146</f>
        <v>21</v>
      </c>
      <c r="AD149" s="7">
        <f>'Input individueel'!AI146</f>
        <v>0</v>
      </c>
      <c r="AE149" s="7">
        <f>'Input individueel'!AJ146</f>
        <v>0</v>
      </c>
      <c r="AF149" s="7">
        <f>'Input individueel'!AK146</f>
        <v>0</v>
      </c>
      <c r="AG149" s="7">
        <f>'Input individueel'!AM146</f>
        <v>0</v>
      </c>
      <c r="AH149">
        <f>'Input individueel'!AN146</f>
        <v>21</v>
      </c>
    </row>
    <row r="150" spans="1:34" x14ac:dyDescent="0.3">
      <c r="A150" s="1">
        <f>'Input individueel'!I147</f>
        <v>99</v>
      </c>
      <c r="B150" s="1">
        <f t="shared" si="6"/>
        <v>99</v>
      </c>
      <c r="C150" s="1">
        <f t="shared" si="7"/>
        <v>99</v>
      </c>
      <c r="D150" s="1">
        <f t="shared" si="8"/>
        <v>99</v>
      </c>
      <c r="E150" s="1">
        <f>IF(A150=99,99,'Input individueel'!AH147)</f>
        <v>99</v>
      </c>
      <c r="F150">
        <f>'Input individueel'!C147</f>
        <v>430</v>
      </c>
      <c r="G150" t="str">
        <f>_xlfn.IFNA(VLOOKUP(F150,'Alle namen en totalen'!B:F,5,FALSE)," ")</f>
        <v>W4-B1</v>
      </c>
      <c r="H150" t="str">
        <f>_xlfn.IFNA(VLOOKUP(F150,'Alle namen en totalen'!B:F,2,FALSE)," ")</f>
        <v>Britt van Kuik</v>
      </c>
      <c r="I150" t="str">
        <f>_xlfn.IFNA(VLOOKUP(F150,'Alle namen en totalen'!B:F,4,FALSE)," ")</f>
        <v>MB 5 Pup 3</v>
      </c>
      <c r="K150" t="str">
        <f>_xlfn.IFNA(VLOOKUP(F150,'Alle namen en totalen'!B:F,3,FALSE)," ")</f>
        <v>Swift</v>
      </c>
      <c r="L150" s="7">
        <f>'Input individueel'!J147</f>
        <v>0</v>
      </c>
      <c r="M150">
        <f>'Input individueel'!I147</f>
        <v>99</v>
      </c>
      <c r="N150" s="7">
        <f>IF('Input individueel'!P147=0,'Input individueel'!K147,('Input individueel'!K147+'Input individueel'!P147)/2)</f>
        <v>0</v>
      </c>
      <c r="O150" s="7">
        <f>IF('Input individueel'!P147=0,'Input individueel'!L147,('Input individueel'!L147+'Input individueel'!Q147)/2)</f>
        <v>0</v>
      </c>
      <c r="P150" s="7">
        <f>IF('Input individueel'!P147=0,'Input individueel'!M147,('Input individueel'!M147+'Input individueel'!R147)/2)</f>
        <v>0</v>
      </c>
      <c r="Q150" s="7">
        <f>IF('Input individueel'!P147=0,'Input individueel'!N147,('Input individueel'!N147+'Input individueel'!S147)/2)</f>
        <v>0</v>
      </c>
      <c r="R150" s="7">
        <f>'Input individueel'!U147</f>
        <v>0</v>
      </c>
      <c r="S150">
        <f>'Input individueel'!V147</f>
        <v>21</v>
      </c>
      <c r="T150" s="7">
        <f>'Input individueel'!W147</f>
        <v>0</v>
      </c>
      <c r="U150" s="7">
        <f>'Input individueel'!X147</f>
        <v>0</v>
      </c>
      <c r="V150" s="7">
        <f>'Input individueel'!Y147</f>
        <v>0</v>
      </c>
      <c r="W150" s="7">
        <f>'Input individueel'!AA147</f>
        <v>0</v>
      </c>
      <c r="X150">
        <f>'Input individueel'!AB147</f>
        <v>22</v>
      </c>
      <c r="Y150" s="7">
        <f>'Input individueel'!AC147</f>
        <v>0</v>
      </c>
      <c r="Z150" s="7">
        <f>'Input individueel'!AD147</f>
        <v>0</v>
      </c>
      <c r="AA150" s="7">
        <f>'Input individueel'!AE147</f>
        <v>0</v>
      </c>
      <c r="AB150" s="7">
        <f>'Input individueel'!AG147</f>
        <v>0</v>
      </c>
      <c r="AC150">
        <f>'Input individueel'!AH147</f>
        <v>21</v>
      </c>
      <c r="AD150" s="7">
        <f>'Input individueel'!AI147</f>
        <v>0</v>
      </c>
      <c r="AE150" s="7">
        <f>'Input individueel'!AJ147</f>
        <v>0</v>
      </c>
      <c r="AF150" s="7">
        <f>'Input individueel'!AK147</f>
        <v>0</v>
      </c>
      <c r="AG150" s="7">
        <f>'Input individueel'!AM147</f>
        <v>0</v>
      </c>
      <c r="AH150">
        <f>'Input individueel'!AN147</f>
        <v>21</v>
      </c>
    </row>
    <row r="151" spans="1:34" x14ac:dyDescent="0.3">
      <c r="A151" s="1">
        <f>'Input individueel'!I148</f>
        <v>1</v>
      </c>
      <c r="B151" s="1">
        <f t="shared" si="6"/>
        <v>3</v>
      </c>
      <c r="C151" s="1">
        <f t="shared" si="7"/>
        <v>1</v>
      </c>
      <c r="D151" s="1">
        <f t="shared" si="8"/>
        <v>2</v>
      </c>
      <c r="E151" s="1">
        <f>IF(A151=99,99,'Input individueel'!AH148)</f>
        <v>2</v>
      </c>
      <c r="F151">
        <f>'Input individueel'!C148</f>
        <v>705</v>
      </c>
      <c r="G151" t="str">
        <f>_xlfn.IFNA(VLOOKUP(F151,'Alle namen en totalen'!B:F,5,FALSE)," ")</f>
        <v>W5-B1</v>
      </c>
      <c r="H151" t="str">
        <f>_xlfn.IFNA(VLOOKUP(F151,'Alle namen en totalen'!B:F,2,FALSE)," ")</f>
        <v>Chloë Slootmaekers</v>
      </c>
      <c r="I151" t="str">
        <f>_xlfn.IFNA(VLOOKUP(F151,'Alle namen en totalen'!B:F,4,FALSE)," ")</f>
        <v>Instap 5</v>
      </c>
      <c r="K151" t="str">
        <f>_xlfn.IFNA(VLOOKUP(F151,'Alle namen en totalen'!B:F,3,FALSE)," ")</f>
        <v>Jahn</v>
      </c>
      <c r="L151" s="7">
        <f>'Input individueel'!J148</f>
        <v>47.325000000000003</v>
      </c>
      <c r="M151">
        <f>'Input individueel'!I148</f>
        <v>1</v>
      </c>
      <c r="N151" s="7">
        <f>IF('Input individueel'!P148=0,'Input individueel'!K148,('Input individueel'!K148+'Input individueel'!P148)/2)</f>
        <v>3</v>
      </c>
      <c r="O151" s="7">
        <f>IF('Input individueel'!P148=0,'Input individueel'!L148,('Input individueel'!L148+'Input individueel'!Q148)/2)</f>
        <v>9.125</v>
      </c>
      <c r="P151" s="7">
        <f>IF('Input individueel'!P148=0,'Input individueel'!M148,('Input individueel'!M148+'Input individueel'!R148)/2)</f>
        <v>0</v>
      </c>
      <c r="Q151" s="7">
        <f>IF('Input individueel'!P148=0,'Input individueel'!N148,('Input individueel'!N148+'Input individueel'!S148)/2)</f>
        <v>0.3</v>
      </c>
      <c r="R151" s="7">
        <f>'Input individueel'!U148</f>
        <v>12.425000000000001</v>
      </c>
      <c r="S151">
        <f>'Input individueel'!V148</f>
        <v>3</v>
      </c>
      <c r="T151" s="7">
        <f>'Input individueel'!W148</f>
        <v>3.2</v>
      </c>
      <c r="U151" s="7">
        <f>'Input individueel'!X148</f>
        <v>8.15</v>
      </c>
      <c r="V151" s="7">
        <f>'Input individueel'!Y148</f>
        <v>0</v>
      </c>
      <c r="W151" s="7">
        <f>'Input individueel'!AA148</f>
        <v>11.35</v>
      </c>
      <c r="X151">
        <f>'Input individueel'!AB148</f>
        <v>1</v>
      </c>
      <c r="Y151" s="7">
        <f>'Input individueel'!AC148</f>
        <v>3.2</v>
      </c>
      <c r="Z151" s="7">
        <f>'Input individueel'!AD148</f>
        <v>7.95</v>
      </c>
      <c r="AA151" s="7">
        <f>'Input individueel'!AE148</f>
        <v>0</v>
      </c>
      <c r="AB151" s="7">
        <f>'Input individueel'!AG148</f>
        <v>11.15</v>
      </c>
      <c r="AC151">
        <f>'Input individueel'!AH148</f>
        <v>2</v>
      </c>
      <c r="AD151" s="7">
        <f>'Input individueel'!AI148</f>
        <v>4</v>
      </c>
      <c r="AE151" s="7">
        <f>'Input individueel'!AJ148</f>
        <v>8.4</v>
      </c>
      <c r="AF151" s="7">
        <f>'Input individueel'!AK148</f>
        <v>0</v>
      </c>
      <c r="AG151" s="7">
        <f>'Input individueel'!AM148</f>
        <v>12.4</v>
      </c>
      <c r="AH151">
        <f>'Input individueel'!AN148</f>
        <v>1</v>
      </c>
    </row>
    <row r="152" spans="1:34" x14ac:dyDescent="0.3">
      <c r="A152" s="1">
        <f>'Input individueel'!I149</f>
        <v>2</v>
      </c>
      <c r="B152" s="1">
        <f t="shared" si="6"/>
        <v>1</v>
      </c>
      <c r="C152" s="1">
        <f t="shared" si="7"/>
        <v>2</v>
      </c>
      <c r="D152" s="1">
        <f t="shared" si="8"/>
        <v>3</v>
      </c>
      <c r="E152" s="1">
        <f>IF(A152=99,99,'Input individueel'!AH149)</f>
        <v>3</v>
      </c>
      <c r="F152">
        <f>'Input individueel'!C149</f>
        <v>706</v>
      </c>
      <c r="G152" t="str">
        <f>_xlfn.IFNA(VLOOKUP(F152,'Alle namen en totalen'!B:F,5,FALSE)," ")</f>
        <v>W5-B1</v>
      </c>
      <c r="H152" t="str">
        <f>_xlfn.IFNA(VLOOKUP(F152,'Alle namen en totalen'!B:F,2,FALSE)," ")</f>
        <v>Celine Zijlmans</v>
      </c>
      <c r="I152" t="str">
        <f>_xlfn.IFNA(VLOOKUP(F152,'Alle namen en totalen'!B:F,4,FALSE)," ")</f>
        <v>Instap 5</v>
      </c>
      <c r="K152" t="str">
        <f>_xlfn.IFNA(VLOOKUP(F152,'Alle namen en totalen'!B:F,3,FALSE)," ")</f>
        <v>Turncademy</v>
      </c>
      <c r="L152" s="7">
        <f>'Input individueel'!J149</f>
        <v>46.524999999999999</v>
      </c>
      <c r="M152">
        <f>'Input individueel'!I149</f>
        <v>2</v>
      </c>
      <c r="N152" s="7">
        <f>IF('Input individueel'!P149=0,'Input individueel'!K149,('Input individueel'!K149+'Input individueel'!P149)/2)</f>
        <v>3.25</v>
      </c>
      <c r="O152" s="7">
        <f>IF('Input individueel'!P149=0,'Input individueel'!L149,('Input individueel'!L149+'Input individueel'!Q149)/2)</f>
        <v>9.2749999999999986</v>
      </c>
      <c r="P152" s="7">
        <f>IF('Input individueel'!P149=0,'Input individueel'!M149,('Input individueel'!M149+'Input individueel'!R149)/2)</f>
        <v>0</v>
      </c>
      <c r="Q152" s="7">
        <f>IF('Input individueel'!P149=0,'Input individueel'!N149,('Input individueel'!N149+'Input individueel'!S149)/2)</f>
        <v>0.3</v>
      </c>
      <c r="R152" s="7">
        <f>'Input individueel'!U149</f>
        <v>12.824999999999999</v>
      </c>
      <c r="S152">
        <f>'Input individueel'!V149</f>
        <v>1</v>
      </c>
      <c r="T152" s="7">
        <f>'Input individueel'!W149</f>
        <v>3.2</v>
      </c>
      <c r="U152" s="7">
        <f>'Input individueel'!X149</f>
        <v>7.25</v>
      </c>
      <c r="V152" s="7">
        <f>'Input individueel'!Y149</f>
        <v>0</v>
      </c>
      <c r="W152" s="7">
        <f>'Input individueel'!AA149</f>
        <v>10.45</v>
      </c>
      <c r="X152">
        <f>'Input individueel'!AB149</f>
        <v>2</v>
      </c>
      <c r="Y152" s="7">
        <f>'Input individueel'!AC149</f>
        <v>3.2</v>
      </c>
      <c r="Z152" s="7">
        <f>'Input individueel'!AD149</f>
        <v>7.85</v>
      </c>
      <c r="AA152" s="7">
        <f>'Input individueel'!AE149</f>
        <v>0</v>
      </c>
      <c r="AB152" s="7">
        <f>'Input individueel'!AG149</f>
        <v>11.05</v>
      </c>
      <c r="AC152">
        <f>'Input individueel'!AH149</f>
        <v>3</v>
      </c>
      <c r="AD152" s="7">
        <f>'Input individueel'!AI149</f>
        <v>4</v>
      </c>
      <c r="AE152" s="7">
        <f>'Input individueel'!AJ149</f>
        <v>8.1999999999999993</v>
      </c>
      <c r="AF152" s="7">
        <f>'Input individueel'!AK149</f>
        <v>0</v>
      </c>
      <c r="AG152" s="7">
        <f>'Input individueel'!AM149</f>
        <v>12.2</v>
      </c>
      <c r="AH152">
        <f>'Input individueel'!AN149</f>
        <v>2</v>
      </c>
    </row>
    <row r="153" spans="1:34" x14ac:dyDescent="0.3">
      <c r="A153" s="1">
        <f>'Input individueel'!I150</f>
        <v>3</v>
      </c>
      <c r="B153" s="1">
        <f t="shared" si="6"/>
        <v>6</v>
      </c>
      <c r="C153" s="1">
        <f t="shared" si="7"/>
        <v>6</v>
      </c>
      <c r="D153" s="1">
        <f t="shared" si="8"/>
        <v>4</v>
      </c>
      <c r="E153" s="1">
        <f>IF(A153=99,99,'Input individueel'!AH150)</f>
        <v>4</v>
      </c>
      <c r="F153">
        <f>'Input individueel'!C150</f>
        <v>709</v>
      </c>
      <c r="G153" t="str">
        <f>_xlfn.IFNA(VLOOKUP(F153,'Alle namen en totalen'!B:F,5,FALSE)," ")</f>
        <v>W5-B1</v>
      </c>
      <c r="H153" t="str">
        <f>_xlfn.IFNA(VLOOKUP(F153,'Alle namen en totalen'!B:F,2,FALSE)," ")</f>
        <v>Alsu Kazanci</v>
      </c>
      <c r="I153" t="str">
        <f>_xlfn.IFNA(VLOOKUP(F153,'Alle namen en totalen'!B:F,4,FALSE)," ")</f>
        <v>Instap 5</v>
      </c>
      <c r="K153" t="str">
        <f>_xlfn.IFNA(VLOOKUP(F153,'Alle namen en totalen'!B:F,3,FALSE)," ")</f>
        <v>K&amp;V</v>
      </c>
      <c r="L153" s="7">
        <f>'Input individueel'!J150</f>
        <v>44.024999999999999</v>
      </c>
      <c r="M153">
        <f>'Input individueel'!I150</f>
        <v>3</v>
      </c>
      <c r="N153" s="7">
        <f>IF('Input individueel'!P150=0,'Input individueel'!K150,('Input individueel'!K150+'Input individueel'!P150)/2)</f>
        <v>3</v>
      </c>
      <c r="O153" s="7">
        <f>IF('Input individueel'!P150=0,'Input individueel'!L150,('Input individueel'!L150+'Input individueel'!Q150)/2)</f>
        <v>8.9750000000000014</v>
      </c>
      <c r="P153" s="7">
        <f>IF('Input individueel'!P150=0,'Input individueel'!M150,('Input individueel'!M150+'Input individueel'!R150)/2)</f>
        <v>0</v>
      </c>
      <c r="Q153" s="7">
        <f>IF('Input individueel'!P150=0,'Input individueel'!N150,('Input individueel'!N150+'Input individueel'!S150)/2)</f>
        <v>0</v>
      </c>
      <c r="R153" s="7">
        <f>'Input individueel'!U150</f>
        <v>11.975</v>
      </c>
      <c r="S153">
        <f>'Input individueel'!V150</f>
        <v>6</v>
      </c>
      <c r="T153" s="7">
        <f>'Input individueel'!W150</f>
        <v>2.7</v>
      </c>
      <c r="U153" s="7">
        <f>'Input individueel'!X150</f>
        <v>6.9</v>
      </c>
      <c r="V153" s="7">
        <f>'Input individueel'!Y150</f>
        <v>0</v>
      </c>
      <c r="W153" s="7">
        <f>'Input individueel'!AA150</f>
        <v>9.6</v>
      </c>
      <c r="X153">
        <f>'Input individueel'!AB150</f>
        <v>6</v>
      </c>
      <c r="Y153" s="7">
        <f>'Input individueel'!AC150</f>
        <v>3.7</v>
      </c>
      <c r="Z153" s="7">
        <f>'Input individueel'!AD150</f>
        <v>7</v>
      </c>
      <c r="AA153" s="7">
        <f>'Input individueel'!AE150</f>
        <v>0</v>
      </c>
      <c r="AB153" s="7">
        <f>'Input individueel'!AG150</f>
        <v>10.7</v>
      </c>
      <c r="AC153">
        <f>'Input individueel'!AH150</f>
        <v>4</v>
      </c>
      <c r="AD153" s="7">
        <f>'Input individueel'!AI150</f>
        <v>3.7</v>
      </c>
      <c r="AE153" s="7">
        <f>'Input individueel'!AJ150</f>
        <v>8.0500000000000007</v>
      </c>
      <c r="AF153" s="7">
        <f>'Input individueel'!AK150</f>
        <v>0</v>
      </c>
      <c r="AG153" s="7">
        <f>'Input individueel'!AM150</f>
        <v>11.75</v>
      </c>
      <c r="AH153">
        <f>'Input individueel'!AN150</f>
        <v>3</v>
      </c>
    </row>
    <row r="154" spans="1:34" x14ac:dyDescent="0.3">
      <c r="A154" s="1">
        <f>'Input individueel'!I151</f>
        <v>4</v>
      </c>
      <c r="B154" s="1">
        <f t="shared" si="6"/>
        <v>5</v>
      </c>
      <c r="C154" s="1">
        <f t="shared" si="7"/>
        <v>3</v>
      </c>
      <c r="D154" s="1">
        <f t="shared" si="8"/>
        <v>1</v>
      </c>
      <c r="E154" s="1">
        <f>IF(A154=99,99,'Input individueel'!AH151)</f>
        <v>1</v>
      </c>
      <c r="F154">
        <f>'Input individueel'!C151</f>
        <v>704</v>
      </c>
      <c r="G154" t="str">
        <f>_xlfn.IFNA(VLOOKUP(F154,'Alle namen en totalen'!B:F,5,FALSE)," ")</f>
        <v>W5-B1</v>
      </c>
      <c r="H154" t="str">
        <f>_xlfn.IFNA(VLOOKUP(F154,'Alle namen en totalen'!B:F,2,FALSE)," ")</f>
        <v>Eliz Demir</v>
      </c>
      <c r="I154" t="str">
        <f>_xlfn.IFNA(VLOOKUP(F154,'Alle namen en totalen'!B:F,4,FALSE)," ")</f>
        <v>Instap 5</v>
      </c>
      <c r="K154" t="str">
        <f>_xlfn.IFNA(VLOOKUP(F154,'Alle namen en totalen'!B:F,3,FALSE)," ")</f>
        <v>Jahn</v>
      </c>
      <c r="L154" s="7">
        <f>'Input individueel'!J151</f>
        <v>43.9</v>
      </c>
      <c r="M154">
        <f>'Input individueel'!I151</f>
        <v>4</v>
      </c>
      <c r="N154" s="7">
        <f>IF('Input individueel'!P151=0,'Input individueel'!K151,('Input individueel'!K151+'Input individueel'!P151)/2)</f>
        <v>3</v>
      </c>
      <c r="O154" s="7">
        <f>IF('Input individueel'!P151=0,'Input individueel'!L151,('Input individueel'!L151+'Input individueel'!Q151)/2)</f>
        <v>9.1999999999999993</v>
      </c>
      <c r="P154" s="7">
        <f>IF('Input individueel'!P151=0,'Input individueel'!M151,('Input individueel'!M151+'Input individueel'!R151)/2)</f>
        <v>0</v>
      </c>
      <c r="Q154" s="7">
        <f>IF('Input individueel'!P151=0,'Input individueel'!N151,('Input individueel'!N151+'Input individueel'!S151)/2)</f>
        <v>0</v>
      </c>
      <c r="R154" s="7">
        <f>'Input individueel'!U151</f>
        <v>12.2</v>
      </c>
      <c r="S154">
        <f>'Input individueel'!V151</f>
        <v>5</v>
      </c>
      <c r="T154" s="7">
        <f>'Input individueel'!W151</f>
        <v>2.7</v>
      </c>
      <c r="U154" s="7">
        <f>'Input individueel'!X151</f>
        <v>7.2</v>
      </c>
      <c r="V154" s="7">
        <f>'Input individueel'!Y151</f>
        <v>0</v>
      </c>
      <c r="W154" s="7">
        <f>'Input individueel'!AA151</f>
        <v>9.9</v>
      </c>
      <c r="X154">
        <f>'Input individueel'!AB151</f>
        <v>3</v>
      </c>
      <c r="Y154" s="7">
        <f>'Input individueel'!AC151</f>
        <v>3.2</v>
      </c>
      <c r="Z154" s="7">
        <f>'Input individueel'!AD151</f>
        <v>8.4499999999999993</v>
      </c>
      <c r="AA154" s="7">
        <f>'Input individueel'!AE151</f>
        <v>0</v>
      </c>
      <c r="AB154" s="7">
        <f>'Input individueel'!AG151</f>
        <v>11.65</v>
      </c>
      <c r="AC154">
        <f>'Input individueel'!AH151</f>
        <v>1</v>
      </c>
      <c r="AD154" s="7">
        <f>'Input individueel'!AI151</f>
        <v>3.4</v>
      </c>
      <c r="AE154" s="7">
        <f>'Input individueel'!AJ151</f>
        <v>6.75</v>
      </c>
      <c r="AF154" s="7">
        <f>'Input individueel'!AK151</f>
        <v>0</v>
      </c>
      <c r="AG154" s="7">
        <f>'Input individueel'!AM151</f>
        <v>10.15</v>
      </c>
      <c r="AH154">
        <f>'Input individueel'!AN151</f>
        <v>7</v>
      </c>
    </row>
    <row r="155" spans="1:34" x14ac:dyDescent="0.3">
      <c r="A155" s="1">
        <f>'Input individueel'!I152</f>
        <v>5</v>
      </c>
      <c r="B155" s="1">
        <f t="shared" si="6"/>
        <v>4</v>
      </c>
      <c r="C155" s="1">
        <f t="shared" si="7"/>
        <v>4</v>
      </c>
      <c r="D155" s="1">
        <f t="shared" si="8"/>
        <v>7</v>
      </c>
      <c r="E155" s="1">
        <f>IF(A155=99,99,'Input individueel'!AH152)</f>
        <v>7</v>
      </c>
      <c r="F155">
        <f>'Input individueel'!C152</f>
        <v>708</v>
      </c>
      <c r="G155" t="str">
        <f>_xlfn.IFNA(VLOOKUP(F155,'Alle namen en totalen'!B:F,5,FALSE)," ")</f>
        <v>W5-B1</v>
      </c>
      <c r="H155" t="str">
        <f>_xlfn.IFNA(VLOOKUP(F155,'Alle namen en totalen'!B:F,2,FALSE)," ")</f>
        <v>Giselle Bibiani</v>
      </c>
      <c r="I155" t="str">
        <f>_xlfn.IFNA(VLOOKUP(F155,'Alle namen en totalen'!B:F,4,FALSE)," ")</f>
        <v>Instap 5</v>
      </c>
      <c r="K155" t="str">
        <f>_xlfn.IFNA(VLOOKUP(F155,'Alle namen en totalen'!B:F,3,FALSE)," ")</f>
        <v>K&amp;V</v>
      </c>
      <c r="L155" s="7">
        <f>'Input individueel'!J152</f>
        <v>43.424999999999997</v>
      </c>
      <c r="M155">
        <f>'Input individueel'!I152</f>
        <v>5</v>
      </c>
      <c r="N155" s="7">
        <f>IF('Input individueel'!P152=0,'Input individueel'!K152,('Input individueel'!K152+'Input individueel'!P152)/2)</f>
        <v>3</v>
      </c>
      <c r="O155" s="7">
        <f>IF('Input individueel'!P152=0,'Input individueel'!L152,('Input individueel'!L152+'Input individueel'!Q152)/2)</f>
        <v>9.2750000000000004</v>
      </c>
      <c r="P155" s="7">
        <f>IF('Input individueel'!P152=0,'Input individueel'!M152,('Input individueel'!M152+'Input individueel'!R152)/2)</f>
        <v>0</v>
      </c>
      <c r="Q155" s="7">
        <f>IF('Input individueel'!P152=0,'Input individueel'!N152,('Input individueel'!N152+'Input individueel'!S152)/2)</f>
        <v>0</v>
      </c>
      <c r="R155" s="7">
        <f>'Input individueel'!U152</f>
        <v>12.275</v>
      </c>
      <c r="S155">
        <f>'Input individueel'!V152</f>
        <v>4</v>
      </c>
      <c r="T155" s="7">
        <f>'Input individueel'!W152</f>
        <v>2.7</v>
      </c>
      <c r="U155" s="7">
        <f>'Input individueel'!X152</f>
        <v>7.15</v>
      </c>
      <c r="V155" s="7">
        <f>'Input individueel'!Y152</f>
        <v>0</v>
      </c>
      <c r="W155" s="7">
        <f>'Input individueel'!AA152</f>
        <v>9.85</v>
      </c>
      <c r="X155">
        <f>'Input individueel'!AB152</f>
        <v>4</v>
      </c>
      <c r="Y155" s="7">
        <f>'Input individueel'!AC152</f>
        <v>2.6</v>
      </c>
      <c r="Z155" s="7">
        <f>'Input individueel'!AD152</f>
        <v>7.6</v>
      </c>
      <c r="AA155" s="7">
        <f>'Input individueel'!AE152</f>
        <v>0</v>
      </c>
      <c r="AB155" s="7">
        <f>'Input individueel'!AG152</f>
        <v>10.199999999999999</v>
      </c>
      <c r="AC155">
        <f>'Input individueel'!AH152</f>
        <v>7</v>
      </c>
      <c r="AD155" s="7">
        <f>'Input individueel'!AI152</f>
        <v>3.4</v>
      </c>
      <c r="AE155" s="7">
        <f>'Input individueel'!AJ152</f>
        <v>7.7</v>
      </c>
      <c r="AF155" s="7">
        <f>'Input individueel'!AK152</f>
        <v>0</v>
      </c>
      <c r="AG155" s="7">
        <f>'Input individueel'!AM152</f>
        <v>11.1</v>
      </c>
      <c r="AH155">
        <f>'Input individueel'!AN152</f>
        <v>5</v>
      </c>
    </row>
    <row r="156" spans="1:34" x14ac:dyDescent="0.3">
      <c r="A156" s="1">
        <f>'Input individueel'!I153</f>
        <v>6</v>
      </c>
      <c r="B156" s="1">
        <f t="shared" si="6"/>
        <v>2</v>
      </c>
      <c r="C156" s="1">
        <f t="shared" si="7"/>
        <v>7</v>
      </c>
      <c r="D156" s="1">
        <f t="shared" si="8"/>
        <v>6</v>
      </c>
      <c r="E156" s="1">
        <f>IF(A156=99,99,'Input individueel'!AH153)</f>
        <v>6</v>
      </c>
      <c r="F156">
        <f>'Input individueel'!C153</f>
        <v>701</v>
      </c>
      <c r="G156" t="str">
        <f>_xlfn.IFNA(VLOOKUP(F156,'Alle namen en totalen'!B:F,5,FALSE)," ")</f>
        <v>W5-B1</v>
      </c>
      <c r="H156" t="str">
        <f>_xlfn.IFNA(VLOOKUP(F156,'Alle namen en totalen'!B:F,2,FALSE)," ")</f>
        <v xml:space="preserve">Jahshaily Burgzorg </v>
      </c>
      <c r="I156" t="str">
        <f>_xlfn.IFNA(VLOOKUP(F156,'Alle namen en totalen'!B:F,4,FALSE)," ")</f>
        <v>Instap 5</v>
      </c>
      <c r="K156" t="str">
        <f>_xlfn.IFNA(VLOOKUP(F156,'Alle namen en totalen'!B:F,3,FALSE)," ")</f>
        <v>LH</v>
      </c>
      <c r="L156" s="7">
        <f>'Input individueel'!J153</f>
        <v>42.9</v>
      </c>
      <c r="M156">
        <f>'Input individueel'!I153</f>
        <v>6</v>
      </c>
      <c r="N156" s="7">
        <f>IF('Input individueel'!P153=0,'Input individueel'!K153,('Input individueel'!K153+'Input individueel'!P153)/2)</f>
        <v>3</v>
      </c>
      <c r="O156" s="7">
        <f>IF('Input individueel'!P153=0,'Input individueel'!L153,('Input individueel'!L153+'Input individueel'!Q153)/2)</f>
        <v>9.25</v>
      </c>
      <c r="P156" s="7">
        <f>IF('Input individueel'!P153=0,'Input individueel'!M153,('Input individueel'!M153+'Input individueel'!R153)/2)</f>
        <v>0</v>
      </c>
      <c r="Q156" s="7">
        <f>IF('Input individueel'!P153=0,'Input individueel'!N153,('Input individueel'!N153+'Input individueel'!S153)/2)</f>
        <v>0.3</v>
      </c>
      <c r="R156" s="7">
        <f>'Input individueel'!U153</f>
        <v>12.55</v>
      </c>
      <c r="S156">
        <f>'Input individueel'!V153</f>
        <v>2</v>
      </c>
      <c r="T156" s="7">
        <f>'Input individueel'!W153</f>
        <v>2.9</v>
      </c>
      <c r="U156" s="7">
        <f>'Input individueel'!X153</f>
        <v>5.5</v>
      </c>
      <c r="V156" s="7">
        <f>'Input individueel'!Y153</f>
        <v>0</v>
      </c>
      <c r="W156" s="7">
        <f>'Input individueel'!AA153</f>
        <v>8.4</v>
      </c>
      <c r="X156">
        <f>'Input individueel'!AB153</f>
        <v>7</v>
      </c>
      <c r="Y156" s="7">
        <f>'Input individueel'!AC153</f>
        <v>3.2</v>
      </c>
      <c r="Z156" s="7">
        <f>'Input individueel'!AD153</f>
        <v>7.05</v>
      </c>
      <c r="AA156" s="7">
        <f>'Input individueel'!AE153</f>
        <v>0</v>
      </c>
      <c r="AB156" s="7">
        <f>'Input individueel'!AG153</f>
        <v>10.25</v>
      </c>
      <c r="AC156">
        <f>'Input individueel'!AH153</f>
        <v>6</v>
      </c>
      <c r="AD156" s="7">
        <f>'Input individueel'!AI153</f>
        <v>4</v>
      </c>
      <c r="AE156" s="7">
        <f>'Input individueel'!AJ153</f>
        <v>7.7</v>
      </c>
      <c r="AF156" s="7">
        <f>'Input individueel'!AK153</f>
        <v>0</v>
      </c>
      <c r="AG156" s="7">
        <f>'Input individueel'!AM153</f>
        <v>11.7</v>
      </c>
      <c r="AH156">
        <f>'Input individueel'!AN153</f>
        <v>4</v>
      </c>
    </row>
    <row r="157" spans="1:34" x14ac:dyDescent="0.3">
      <c r="A157" s="1">
        <f>'Input individueel'!I154</f>
        <v>7</v>
      </c>
      <c r="B157" s="1">
        <f t="shared" si="6"/>
        <v>7</v>
      </c>
      <c r="C157" s="1">
        <f t="shared" si="7"/>
        <v>5</v>
      </c>
      <c r="D157" s="1">
        <f t="shared" si="8"/>
        <v>8</v>
      </c>
      <c r="E157" s="1">
        <f>IF(A157=99,99,'Input individueel'!AH154)</f>
        <v>8</v>
      </c>
      <c r="F157">
        <f>'Input individueel'!C154</f>
        <v>702</v>
      </c>
      <c r="G157" t="str">
        <f>_xlfn.IFNA(VLOOKUP(F157,'Alle namen en totalen'!B:F,5,FALSE)," ")</f>
        <v>W5-B1</v>
      </c>
      <c r="H157" t="str">
        <f>_xlfn.IFNA(VLOOKUP(F157,'Alle namen en totalen'!B:F,2,FALSE)," ")</f>
        <v xml:space="preserve">Lara Mirck </v>
      </c>
      <c r="I157" t="str">
        <f>_xlfn.IFNA(VLOOKUP(F157,'Alle namen en totalen'!B:F,4,FALSE)," ")</f>
        <v>Instap 5</v>
      </c>
      <c r="K157" t="str">
        <f>_xlfn.IFNA(VLOOKUP(F157,'Alle namen en totalen'!B:F,3,FALSE)," ")</f>
        <v>LH</v>
      </c>
      <c r="L157" s="7">
        <f>'Input individueel'!J154</f>
        <v>41.924999999999997</v>
      </c>
      <c r="M157">
        <f>'Input individueel'!I154</f>
        <v>7</v>
      </c>
      <c r="N157" s="7">
        <f>IF('Input individueel'!P154=0,'Input individueel'!K154,('Input individueel'!K154+'Input individueel'!P154)/2)</f>
        <v>3</v>
      </c>
      <c r="O157" s="7">
        <f>IF('Input individueel'!P154=0,'Input individueel'!L154,('Input individueel'!L154+'Input individueel'!Q154)/2)</f>
        <v>9.125</v>
      </c>
      <c r="P157" s="7">
        <f>IF('Input individueel'!P154=0,'Input individueel'!M154,('Input individueel'!M154+'Input individueel'!R154)/2)</f>
        <v>0.5</v>
      </c>
      <c r="Q157" s="7">
        <f>IF('Input individueel'!P154=0,'Input individueel'!N154,('Input individueel'!N154+'Input individueel'!S154)/2)</f>
        <v>0.3</v>
      </c>
      <c r="R157" s="7">
        <f>'Input individueel'!U154</f>
        <v>11.925000000000001</v>
      </c>
      <c r="S157">
        <f>'Input individueel'!V154</f>
        <v>7</v>
      </c>
      <c r="T157" s="7">
        <f>'Input individueel'!W154</f>
        <v>3.5</v>
      </c>
      <c r="U157" s="7">
        <f>'Input individueel'!X154</f>
        <v>6.15</v>
      </c>
      <c r="V157" s="7">
        <f>'Input individueel'!Y154</f>
        <v>0</v>
      </c>
      <c r="W157" s="7">
        <f>'Input individueel'!AA154</f>
        <v>9.65</v>
      </c>
      <c r="X157">
        <f>'Input individueel'!AB154</f>
        <v>5</v>
      </c>
      <c r="Y157" s="7">
        <f>'Input individueel'!AC154</f>
        <v>4</v>
      </c>
      <c r="Z157" s="7">
        <f>'Input individueel'!AD154</f>
        <v>6.05</v>
      </c>
      <c r="AA157" s="7">
        <f>'Input individueel'!AE154</f>
        <v>0</v>
      </c>
      <c r="AB157" s="7">
        <f>'Input individueel'!AG154</f>
        <v>10.050000000000001</v>
      </c>
      <c r="AC157">
        <f>'Input individueel'!AH154</f>
        <v>8</v>
      </c>
      <c r="AD157" s="7">
        <f>'Input individueel'!AI154</f>
        <v>3.7</v>
      </c>
      <c r="AE157" s="7">
        <f>'Input individueel'!AJ154</f>
        <v>6.6</v>
      </c>
      <c r="AF157" s="7">
        <f>'Input individueel'!AK154</f>
        <v>0</v>
      </c>
      <c r="AG157" s="7">
        <f>'Input individueel'!AM154</f>
        <v>10.3</v>
      </c>
      <c r="AH157">
        <f>'Input individueel'!AN154</f>
        <v>6</v>
      </c>
    </row>
    <row r="158" spans="1:34" x14ac:dyDescent="0.3">
      <c r="A158" s="1">
        <f>'Input individueel'!I155</f>
        <v>8</v>
      </c>
      <c r="B158" s="1">
        <f t="shared" si="6"/>
        <v>8</v>
      </c>
      <c r="C158" s="1">
        <f t="shared" si="7"/>
        <v>8</v>
      </c>
      <c r="D158" s="1">
        <f t="shared" si="8"/>
        <v>5</v>
      </c>
      <c r="E158" s="1">
        <f>IF(A158=99,99,'Input individueel'!AH155)</f>
        <v>5</v>
      </c>
      <c r="F158">
        <f>'Input individueel'!C155</f>
        <v>703</v>
      </c>
      <c r="G158" t="str">
        <f>_xlfn.IFNA(VLOOKUP(F158,'Alle namen en totalen'!B:F,5,FALSE)," ")</f>
        <v>W5-B1</v>
      </c>
      <c r="H158" t="str">
        <f>_xlfn.IFNA(VLOOKUP(F158,'Alle namen en totalen'!B:F,2,FALSE)," ")</f>
        <v>Jetske Smid</v>
      </c>
      <c r="I158" t="str">
        <f>_xlfn.IFNA(VLOOKUP(F158,'Alle namen en totalen'!B:F,4,FALSE)," ")</f>
        <v>Instap 5</v>
      </c>
      <c r="K158" t="str">
        <f>_xlfn.IFNA(VLOOKUP(F158,'Alle namen en totalen'!B:F,3,FALSE)," ")</f>
        <v>LH</v>
      </c>
      <c r="L158" s="7">
        <f>'Input individueel'!J155</f>
        <v>34.125</v>
      </c>
      <c r="M158">
        <f>'Input individueel'!I155</f>
        <v>8</v>
      </c>
      <c r="N158" s="7">
        <f>IF('Input individueel'!P155=0,'Input individueel'!K155,('Input individueel'!K155+'Input individueel'!P155)/2)</f>
        <v>3</v>
      </c>
      <c r="O158" s="7">
        <f>IF('Input individueel'!P155=0,'Input individueel'!L155,('Input individueel'!L155+'Input individueel'!Q155)/2)</f>
        <v>8.6750000000000007</v>
      </c>
      <c r="P158" s="7">
        <f>IF('Input individueel'!P155=0,'Input individueel'!M155,('Input individueel'!M155+'Input individueel'!R155)/2)</f>
        <v>0.5</v>
      </c>
      <c r="Q158" s="7">
        <f>IF('Input individueel'!P155=0,'Input individueel'!N155,('Input individueel'!N155+'Input individueel'!S155)/2)</f>
        <v>0.3</v>
      </c>
      <c r="R158" s="7">
        <f>'Input individueel'!U155</f>
        <v>11.475</v>
      </c>
      <c r="S158">
        <f>'Input individueel'!V155</f>
        <v>8</v>
      </c>
      <c r="T158" s="7">
        <f>'Input individueel'!W155</f>
        <v>1.6</v>
      </c>
      <c r="U158" s="7">
        <f>'Input individueel'!X155</f>
        <v>4.7</v>
      </c>
      <c r="V158" s="7">
        <f>'Input individueel'!Y155</f>
        <v>4</v>
      </c>
      <c r="W158" s="7">
        <f>'Input individueel'!AA155</f>
        <v>2.2999999999999998</v>
      </c>
      <c r="X158">
        <f>'Input individueel'!AB155</f>
        <v>8</v>
      </c>
      <c r="Y158" s="7">
        <f>'Input individueel'!AC155</f>
        <v>3.7</v>
      </c>
      <c r="Z158" s="7">
        <f>'Input individueel'!AD155</f>
        <v>6.95</v>
      </c>
      <c r="AA158" s="7">
        <f>'Input individueel'!AE155</f>
        <v>0</v>
      </c>
      <c r="AB158" s="7">
        <f>'Input individueel'!AG155</f>
        <v>10.65</v>
      </c>
      <c r="AC158">
        <f>'Input individueel'!AH155</f>
        <v>5</v>
      </c>
      <c r="AD158" s="7">
        <f>'Input individueel'!AI155</f>
        <v>3.4</v>
      </c>
      <c r="AE158" s="7">
        <f>'Input individueel'!AJ155</f>
        <v>6.3</v>
      </c>
      <c r="AF158" s="7">
        <f>'Input individueel'!AK155</f>
        <v>0</v>
      </c>
      <c r="AG158" s="7">
        <f>'Input individueel'!AM155</f>
        <v>9.6999999999999993</v>
      </c>
      <c r="AH158">
        <f>'Input individueel'!AN155</f>
        <v>8</v>
      </c>
    </row>
    <row r="159" spans="1:34" x14ac:dyDescent="0.3">
      <c r="A159" s="1">
        <f>'Input individueel'!I156</f>
        <v>99</v>
      </c>
      <c r="B159" s="1">
        <f t="shared" si="6"/>
        <v>99</v>
      </c>
      <c r="C159" s="1">
        <f t="shared" si="7"/>
        <v>99</v>
      </c>
      <c r="D159" s="1">
        <f t="shared" si="8"/>
        <v>99</v>
      </c>
      <c r="E159" s="1">
        <f>IF(A159=99,99,'Input individueel'!AH156)</f>
        <v>99</v>
      </c>
      <c r="F159">
        <f>'Input individueel'!C156</f>
        <v>707</v>
      </c>
      <c r="G159" t="str">
        <f>_xlfn.IFNA(VLOOKUP(F159,'Alle namen en totalen'!B:F,5,FALSE)," ")</f>
        <v>afm</v>
      </c>
      <c r="H159" t="str">
        <f>_xlfn.IFNA(VLOOKUP(F159,'Alle namen en totalen'!B:F,2,FALSE)," ")</f>
        <v>Lorraine Seedorf</v>
      </c>
      <c r="I159" t="str">
        <f>_xlfn.IFNA(VLOOKUP(F159,'Alle namen en totalen'!B:F,4,FALSE)," ")</f>
        <v>Instap 5</v>
      </c>
      <c r="K159" t="str">
        <f>_xlfn.IFNA(VLOOKUP(F159,'Alle namen en totalen'!B:F,3,FALSE)," ")</f>
        <v>K&amp;V</v>
      </c>
      <c r="L159" s="7">
        <f>'Input individueel'!J156</f>
        <v>0</v>
      </c>
      <c r="M159">
        <f>'Input individueel'!I156</f>
        <v>99</v>
      </c>
      <c r="N159" s="7">
        <f>IF('Input individueel'!P156=0,'Input individueel'!K156,('Input individueel'!K156+'Input individueel'!P156)/2)</f>
        <v>0</v>
      </c>
      <c r="O159" s="7">
        <f>IF('Input individueel'!P156=0,'Input individueel'!L156,('Input individueel'!L156+'Input individueel'!Q156)/2)</f>
        <v>0</v>
      </c>
      <c r="P159" s="7">
        <f>IF('Input individueel'!P156=0,'Input individueel'!M156,('Input individueel'!M156+'Input individueel'!R156)/2)</f>
        <v>0</v>
      </c>
      <c r="Q159" s="7">
        <f>IF('Input individueel'!P156=0,'Input individueel'!N156,('Input individueel'!N156+'Input individueel'!S156)/2)</f>
        <v>0</v>
      </c>
      <c r="R159" s="7">
        <f>'Input individueel'!U156</f>
        <v>0</v>
      </c>
      <c r="S159">
        <f>'Input individueel'!V156</f>
        <v>9</v>
      </c>
      <c r="T159" s="7">
        <f>'Input individueel'!W156</f>
        <v>0</v>
      </c>
      <c r="U159" s="7">
        <f>'Input individueel'!X156</f>
        <v>0</v>
      </c>
      <c r="V159" s="7">
        <f>'Input individueel'!Y156</f>
        <v>0</v>
      </c>
      <c r="W159" s="7">
        <f>'Input individueel'!AA156</f>
        <v>0</v>
      </c>
      <c r="X159">
        <f>'Input individueel'!AB156</f>
        <v>9</v>
      </c>
      <c r="Y159" s="7">
        <f>'Input individueel'!AC156</f>
        <v>0</v>
      </c>
      <c r="Z159" s="7">
        <f>'Input individueel'!AD156</f>
        <v>0</v>
      </c>
      <c r="AA159" s="7">
        <f>'Input individueel'!AE156</f>
        <v>0</v>
      </c>
      <c r="AB159" s="7">
        <f>'Input individueel'!AG156</f>
        <v>0</v>
      </c>
      <c r="AC159">
        <f>'Input individueel'!AH156</f>
        <v>9</v>
      </c>
      <c r="AD159" s="7">
        <f>'Input individueel'!AI156</f>
        <v>0</v>
      </c>
      <c r="AE159" s="7">
        <f>'Input individueel'!AJ156</f>
        <v>0</v>
      </c>
      <c r="AF159" s="7">
        <f>'Input individueel'!AK156</f>
        <v>0</v>
      </c>
      <c r="AG159" s="7">
        <f>'Input individueel'!AM156</f>
        <v>0</v>
      </c>
      <c r="AH159">
        <f>'Input individueel'!AN156</f>
        <v>9</v>
      </c>
    </row>
    <row r="160" spans="1:34" x14ac:dyDescent="0.3">
      <c r="A160" s="1">
        <f>'Input individueel'!I157</f>
        <v>1</v>
      </c>
      <c r="B160" s="1">
        <f t="shared" si="6"/>
        <v>2</v>
      </c>
      <c r="C160" s="1">
        <f t="shared" si="7"/>
        <v>3</v>
      </c>
      <c r="D160" s="1">
        <f t="shared" si="8"/>
        <v>6</v>
      </c>
      <c r="E160" s="1">
        <f>IF(A160=99,99,'Input individueel'!AH157)</f>
        <v>6</v>
      </c>
      <c r="F160">
        <f>'Input individueel'!C157</f>
        <v>799</v>
      </c>
      <c r="G160" t="str">
        <f>_xlfn.IFNA(VLOOKUP(F160,'Alle namen en totalen'!B:F,5,FALSE)," ")</f>
        <v>W5-B1</v>
      </c>
      <c r="H160" t="str">
        <f>_xlfn.IFNA(VLOOKUP(F160,'Alle namen en totalen'!B:F,2,FALSE)," ")</f>
        <v>Fimke Harrewijnen</v>
      </c>
      <c r="I160" t="str">
        <f>_xlfn.IFNA(VLOOKUP(F160,'Alle namen en totalen'!B:F,4,FALSE)," ")</f>
        <v>Instap 6</v>
      </c>
      <c r="K160" t="str">
        <f>_xlfn.IFNA(VLOOKUP(F160,'Alle namen en totalen'!B:F,3,FALSE)," ")</f>
        <v>Swift</v>
      </c>
      <c r="L160" s="7">
        <f>'Input individueel'!J157</f>
        <v>46.225000000000001</v>
      </c>
      <c r="M160">
        <f>'Input individueel'!I157</f>
        <v>1</v>
      </c>
      <c r="N160" s="7">
        <f>IF('Input individueel'!P157=0,'Input individueel'!K157,('Input individueel'!K157+'Input individueel'!P157)/2)</f>
        <v>3.5</v>
      </c>
      <c r="O160" s="7">
        <f>IF('Input individueel'!P157=0,'Input individueel'!L157,('Input individueel'!L157+'Input individueel'!Q157)/2)</f>
        <v>9.4749999999999996</v>
      </c>
      <c r="P160" s="7">
        <f>IF('Input individueel'!P157=0,'Input individueel'!M157,('Input individueel'!M157+'Input individueel'!R157)/2)</f>
        <v>0</v>
      </c>
      <c r="Q160" s="7">
        <f>IF('Input individueel'!P157=0,'Input individueel'!N157,('Input individueel'!N157+'Input individueel'!S157)/2)</f>
        <v>0.3</v>
      </c>
      <c r="R160" s="7">
        <f>'Input individueel'!U157</f>
        <v>13.275</v>
      </c>
      <c r="S160">
        <f>'Input individueel'!V157</f>
        <v>2</v>
      </c>
      <c r="T160" s="7">
        <f>'Input individueel'!W157</f>
        <v>2.5</v>
      </c>
      <c r="U160" s="7">
        <f>'Input individueel'!X157</f>
        <v>6.75</v>
      </c>
      <c r="V160" s="7">
        <f>'Input individueel'!Y157</f>
        <v>0</v>
      </c>
      <c r="W160" s="7">
        <f>'Input individueel'!AA157</f>
        <v>9.25</v>
      </c>
      <c r="X160">
        <f>'Input individueel'!AB157</f>
        <v>3</v>
      </c>
      <c r="Y160" s="7">
        <f>'Input individueel'!AC157</f>
        <v>4</v>
      </c>
      <c r="Z160" s="7">
        <f>'Input individueel'!AD157</f>
        <v>7.2</v>
      </c>
      <c r="AA160" s="7">
        <f>'Input individueel'!AE157</f>
        <v>0</v>
      </c>
      <c r="AB160" s="7">
        <f>'Input individueel'!AG157</f>
        <v>11.2</v>
      </c>
      <c r="AC160">
        <f>'Input individueel'!AH157</f>
        <v>6</v>
      </c>
      <c r="AD160" s="7">
        <f>'Input individueel'!AI157</f>
        <v>4.3</v>
      </c>
      <c r="AE160" s="7">
        <f>'Input individueel'!AJ157</f>
        <v>8.1999999999999993</v>
      </c>
      <c r="AF160" s="7">
        <f>'Input individueel'!AK157</f>
        <v>0</v>
      </c>
      <c r="AG160" s="7">
        <f>'Input individueel'!AM157</f>
        <v>12.5</v>
      </c>
      <c r="AH160">
        <f>'Input individueel'!AN157</f>
        <v>1</v>
      </c>
    </row>
    <row r="161" spans="1:34" x14ac:dyDescent="0.3">
      <c r="A161" s="1">
        <f>'Input individueel'!I158</f>
        <v>2</v>
      </c>
      <c r="B161" s="1">
        <f t="shared" si="6"/>
        <v>1</v>
      </c>
      <c r="C161" s="1">
        <f t="shared" si="7"/>
        <v>2</v>
      </c>
      <c r="D161" s="1">
        <f t="shared" si="8"/>
        <v>5</v>
      </c>
      <c r="E161" s="1">
        <f>IF(A161=99,99,'Input individueel'!AH158)</f>
        <v>5</v>
      </c>
      <c r="F161">
        <f>'Input individueel'!C158</f>
        <v>718</v>
      </c>
      <c r="G161" t="str">
        <f>_xlfn.IFNA(VLOOKUP(F161,'Alle namen en totalen'!B:F,5,FALSE)," ")</f>
        <v>W5-B1</v>
      </c>
      <c r="H161" t="str">
        <f>_xlfn.IFNA(VLOOKUP(F161,'Alle namen en totalen'!B:F,2,FALSE)," ")</f>
        <v>Tess Luttik</v>
      </c>
      <c r="I161" t="str">
        <f>_xlfn.IFNA(VLOOKUP(F161,'Alle namen en totalen'!B:F,4,FALSE)," ")</f>
        <v>Instap 6</v>
      </c>
      <c r="K161" t="str">
        <f>_xlfn.IFNA(VLOOKUP(F161,'Alle namen en totalen'!B:F,3,FALSE)," ")</f>
        <v>Turncademy</v>
      </c>
      <c r="L161" s="7">
        <f>'Input individueel'!J158</f>
        <v>46.15</v>
      </c>
      <c r="M161">
        <f>'Input individueel'!I158</f>
        <v>2</v>
      </c>
      <c r="N161" s="7">
        <f>IF('Input individueel'!P158=0,'Input individueel'!K158,('Input individueel'!K158+'Input individueel'!P158)/2)</f>
        <v>4</v>
      </c>
      <c r="O161" s="7">
        <f>IF('Input individueel'!P158=0,'Input individueel'!L158,('Input individueel'!L158+'Input individueel'!Q158)/2)</f>
        <v>9.25</v>
      </c>
      <c r="P161" s="7">
        <f>IF('Input individueel'!P158=0,'Input individueel'!M158,('Input individueel'!M158+'Input individueel'!R158)/2)</f>
        <v>0</v>
      </c>
      <c r="Q161" s="7">
        <f>IF('Input individueel'!P158=0,'Input individueel'!N158,('Input individueel'!N158+'Input individueel'!S158)/2)</f>
        <v>0.3</v>
      </c>
      <c r="R161" s="7">
        <f>'Input individueel'!U158</f>
        <v>13.55</v>
      </c>
      <c r="S161">
        <f>'Input individueel'!V158</f>
        <v>1</v>
      </c>
      <c r="T161" s="7">
        <f>'Input individueel'!W158</f>
        <v>2.6</v>
      </c>
      <c r="U161" s="7">
        <f>'Input individueel'!X158</f>
        <v>6.9</v>
      </c>
      <c r="V161" s="7">
        <f>'Input individueel'!Y158</f>
        <v>0</v>
      </c>
      <c r="W161" s="7">
        <f>'Input individueel'!AA158</f>
        <v>9.5</v>
      </c>
      <c r="X161">
        <f>'Input individueel'!AB158</f>
        <v>2</v>
      </c>
      <c r="Y161" s="7">
        <f>'Input individueel'!AC158</f>
        <v>4</v>
      </c>
      <c r="Z161" s="7">
        <f>'Input individueel'!AD158</f>
        <v>7.3</v>
      </c>
      <c r="AA161" s="7">
        <f>'Input individueel'!AE158</f>
        <v>0</v>
      </c>
      <c r="AB161" s="7">
        <f>'Input individueel'!AG158</f>
        <v>11.3</v>
      </c>
      <c r="AC161">
        <f>'Input individueel'!AH158</f>
        <v>5</v>
      </c>
      <c r="AD161" s="7">
        <f>'Input individueel'!AI158</f>
        <v>3.7</v>
      </c>
      <c r="AE161" s="7">
        <f>'Input individueel'!AJ158</f>
        <v>8.1</v>
      </c>
      <c r="AF161" s="7">
        <f>'Input individueel'!AK158</f>
        <v>0</v>
      </c>
      <c r="AG161" s="7">
        <f>'Input individueel'!AM158</f>
        <v>11.8</v>
      </c>
      <c r="AH161">
        <f>'Input individueel'!AN158</f>
        <v>5</v>
      </c>
    </row>
    <row r="162" spans="1:34" x14ac:dyDescent="0.3">
      <c r="A162" s="1">
        <f>'Input individueel'!I159</f>
        <v>3</v>
      </c>
      <c r="B162" s="1">
        <f t="shared" si="6"/>
        <v>11</v>
      </c>
      <c r="C162" s="1">
        <f t="shared" si="7"/>
        <v>1</v>
      </c>
      <c r="D162" s="1">
        <f t="shared" si="8"/>
        <v>4</v>
      </c>
      <c r="E162" s="1">
        <f>IF(A162=99,99,'Input individueel'!AH159)</f>
        <v>4</v>
      </c>
      <c r="F162">
        <f>'Input individueel'!C159</f>
        <v>711</v>
      </c>
      <c r="G162" t="str">
        <f>_xlfn.IFNA(VLOOKUP(F162,'Alle namen en totalen'!B:F,5,FALSE)," ")</f>
        <v>W5-B1</v>
      </c>
      <c r="H162" t="str">
        <f>_xlfn.IFNA(VLOOKUP(F162,'Alle namen en totalen'!B:F,2,FALSE)," ")</f>
        <v xml:space="preserve">Sabrina van der Moolen </v>
      </c>
      <c r="I162" t="str">
        <f>_xlfn.IFNA(VLOOKUP(F162,'Alle namen en totalen'!B:F,4,FALSE)," ")</f>
        <v>Instap 6</v>
      </c>
      <c r="K162" t="str">
        <f>_xlfn.IFNA(VLOOKUP(F162,'Alle namen en totalen'!B:F,3,FALSE)," ")</f>
        <v>LH</v>
      </c>
      <c r="L162" s="7">
        <f>'Input individueel'!J159</f>
        <v>45.85</v>
      </c>
      <c r="M162">
        <f>'Input individueel'!I159</f>
        <v>3</v>
      </c>
      <c r="N162" s="7">
        <f>IF('Input individueel'!P159=0,'Input individueel'!K159,('Input individueel'!K159+'Input individueel'!P159)/2)</f>
        <v>3.5</v>
      </c>
      <c r="O162" s="7">
        <f>IF('Input individueel'!P159=0,'Input individueel'!L159,('Input individueel'!L159+'Input individueel'!Q159)/2)</f>
        <v>9.1</v>
      </c>
      <c r="P162" s="7">
        <f>IF('Input individueel'!P159=0,'Input individueel'!M159,('Input individueel'!M159+'Input individueel'!R159)/2)</f>
        <v>0</v>
      </c>
      <c r="Q162" s="7">
        <f>IF('Input individueel'!P159=0,'Input individueel'!N159,('Input individueel'!N159+'Input individueel'!S159)/2)</f>
        <v>0.3</v>
      </c>
      <c r="R162" s="7">
        <f>'Input individueel'!U159</f>
        <v>12.9</v>
      </c>
      <c r="S162">
        <f>'Input individueel'!V159</f>
        <v>11</v>
      </c>
      <c r="T162" s="7">
        <f>'Input individueel'!W159</f>
        <v>3.5</v>
      </c>
      <c r="U162" s="7">
        <f>'Input individueel'!X159</f>
        <v>6.2</v>
      </c>
      <c r="V162" s="7">
        <f>'Input individueel'!Y159</f>
        <v>0</v>
      </c>
      <c r="W162" s="7">
        <f>'Input individueel'!AA159</f>
        <v>9.6999999999999993</v>
      </c>
      <c r="X162">
        <f>'Input individueel'!AB159</f>
        <v>1</v>
      </c>
      <c r="Y162" s="7">
        <f>'Input individueel'!AC159</f>
        <v>4</v>
      </c>
      <c r="Z162" s="7">
        <f>'Input individueel'!AD159</f>
        <v>7.45</v>
      </c>
      <c r="AA162" s="7">
        <f>'Input individueel'!AE159</f>
        <v>0</v>
      </c>
      <c r="AB162" s="7">
        <f>'Input individueel'!AG159</f>
        <v>11.45</v>
      </c>
      <c r="AC162">
        <f>'Input individueel'!AH159</f>
        <v>4</v>
      </c>
      <c r="AD162" s="7">
        <f>'Input individueel'!AI159</f>
        <v>4</v>
      </c>
      <c r="AE162" s="7">
        <f>'Input individueel'!AJ159</f>
        <v>7.8</v>
      </c>
      <c r="AF162" s="7">
        <f>'Input individueel'!AK159</f>
        <v>0</v>
      </c>
      <c r="AG162" s="7">
        <f>'Input individueel'!AM159</f>
        <v>11.8</v>
      </c>
      <c r="AH162">
        <f>'Input individueel'!AN159</f>
        <v>5</v>
      </c>
    </row>
    <row r="163" spans="1:34" x14ac:dyDescent="0.3">
      <c r="A163" s="1">
        <f>'Input individueel'!I160</f>
        <v>4</v>
      </c>
      <c r="B163" s="1">
        <f t="shared" si="6"/>
        <v>9</v>
      </c>
      <c r="C163" s="1">
        <f t="shared" si="7"/>
        <v>9</v>
      </c>
      <c r="D163" s="1">
        <f t="shared" si="8"/>
        <v>2</v>
      </c>
      <c r="E163" s="1">
        <f>IF(A163=99,99,'Input individueel'!AH160)</f>
        <v>2</v>
      </c>
      <c r="F163">
        <f>'Input individueel'!C160</f>
        <v>715</v>
      </c>
      <c r="G163" t="str">
        <f>_xlfn.IFNA(VLOOKUP(F163,'Alle namen en totalen'!B:F,5,FALSE)," ")</f>
        <v>W5-B1</v>
      </c>
      <c r="H163" t="str">
        <f>_xlfn.IFNA(VLOOKUP(F163,'Alle namen en totalen'!B:F,2,FALSE)," ")</f>
        <v>Saar Woudt</v>
      </c>
      <c r="I163" t="str">
        <f>_xlfn.IFNA(VLOOKUP(F163,'Alle namen en totalen'!B:F,4,FALSE)," ")</f>
        <v>Instap 6</v>
      </c>
      <c r="K163" t="str">
        <f>_xlfn.IFNA(VLOOKUP(F163,'Alle namen en totalen'!B:F,3,FALSE)," ")</f>
        <v>Turncademy</v>
      </c>
      <c r="L163" s="7">
        <f>'Input individueel'!J160</f>
        <v>45.674999999999997</v>
      </c>
      <c r="M163">
        <f>'Input individueel'!I160</f>
        <v>4</v>
      </c>
      <c r="N163" s="7">
        <f>IF('Input individueel'!P160=0,'Input individueel'!K160,('Input individueel'!K160+'Input individueel'!P160)/2)</f>
        <v>3.5</v>
      </c>
      <c r="O163" s="7">
        <f>IF('Input individueel'!P160=0,'Input individueel'!L160,('Input individueel'!L160+'Input individueel'!Q160)/2)</f>
        <v>9.1750000000000007</v>
      </c>
      <c r="P163" s="7">
        <f>IF('Input individueel'!P160=0,'Input individueel'!M160,('Input individueel'!M160+'Input individueel'!R160)/2)</f>
        <v>0</v>
      </c>
      <c r="Q163" s="7">
        <f>IF('Input individueel'!P160=0,'Input individueel'!N160,('Input individueel'!N160+'Input individueel'!S160)/2)</f>
        <v>0.3</v>
      </c>
      <c r="R163" s="7">
        <f>'Input individueel'!U160</f>
        <v>12.975</v>
      </c>
      <c r="S163">
        <f>'Input individueel'!V160</f>
        <v>9</v>
      </c>
      <c r="T163" s="7">
        <f>'Input individueel'!W160</f>
        <v>2.6</v>
      </c>
      <c r="U163" s="7">
        <f>'Input individueel'!X160</f>
        <v>5.4</v>
      </c>
      <c r="V163" s="7">
        <f>'Input individueel'!Y160</f>
        <v>0</v>
      </c>
      <c r="W163" s="7">
        <f>'Input individueel'!AA160</f>
        <v>8</v>
      </c>
      <c r="X163">
        <f>'Input individueel'!AB160</f>
        <v>9</v>
      </c>
      <c r="Y163" s="7">
        <f>'Input individueel'!AC160</f>
        <v>4.3</v>
      </c>
      <c r="Z163" s="7">
        <f>'Input individueel'!AD160</f>
        <v>8</v>
      </c>
      <c r="AA163" s="7">
        <f>'Input individueel'!AE160</f>
        <v>0</v>
      </c>
      <c r="AB163" s="7">
        <f>'Input individueel'!AG160</f>
        <v>12.3</v>
      </c>
      <c r="AC163">
        <f>'Input individueel'!AH160</f>
        <v>2</v>
      </c>
      <c r="AD163" s="7">
        <f>'Input individueel'!AI160</f>
        <v>4</v>
      </c>
      <c r="AE163" s="7">
        <f>'Input individueel'!AJ160</f>
        <v>8.4</v>
      </c>
      <c r="AF163" s="7">
        <f>'Input individueel'!AK160</f>
        <v>0</v>
      </c>
      <c r="AG163" s="7">
        <f>'Input individueel'!AM160</f>
        <v>12.4</v>
      </c>
      <c r="AH163">
        <f>'Input individueel'!AN160</f>
        <v>2</v>
      </c>
    </row>
    <row r="164" spans="1:34" x14ac:dyDescent="0.3">
      <c r="A164" s="1">
        <f>'Input individueel'!I161</f>
        <v>5</v>
      </c>
      <c r="B164" s="1">
        <f t="shared" si="6"/>
        <v>8</v>
      </c>
      <c r="C164" s="1">
        <f t="shared" si="7"/>
        <v>7</v>
      </c>
      <c r="D164" s="1">
        <f t="shared" si="8"/>
        <v>3</v>
      </c>
      <c r="E164" s="1">
        <f>IF(A164=99,99,'Input individueel'!AH161)</f>
        <v>3</v>
      </c>
      <c r="F164">
        <f>'Input individueel'!C161</f>
        <v>717</v>
      </c>
      <c r="G164" t="str">
        <f>_xlfn.IFNA(VLOOKUP(F164,'Alle namen en totalen'!B:F,5,FALSE)," ")</f>
        <v>W5-B1</v>
      </c>
      <c r="H164" t="str">
        <f>_xlfn.IFNA(VLOOKUP(F164,'Alle namen en totalen'!B:F,2,FALSE)," ")</f>
        <v>Milou Mulder</v>
      </c>
      <c r="I164" t="str">
        <f>_xlfn.IFNA(VLOOKUP(F164,'Alle namen en totalen'!B:F,4,FALSE)," ")</f>
        <v>Instap 6</v>
      </c>
      <c r="K164" t="str">
        <f>_xlfn.IFNA(VLOOKUP(F164,'Alle namen en totalen'!B:F,3,FALSE)," ")</f>
        <v>Turncademy</v>
      </c>
      <c r="L164" s="7">
        <f>'Input individueel'!J161</f>
        <v>44.75</v>
      </c>
      <c r="M164">
        <f>'Input individueel'!I161</f>
        <v>5</v>
      </c>
      <c r="N164" s="7">
        <f>IF('Input individueel'!P161=0,'Input individueel'!K161,('Input individueel'!K161+'Input individueel'!P161)/2)</f>
        <v>3.5</v>
      </c>
      <c r="O164" s="7">
        <f>IF('Input individueel'!P161=0,'Input individueel'!L161,('Input individueel'!L161+'Input individueel'!Q161)/2)</f>
        <v>9.3000000000000007</v>
      </c>
      <c r="P164" s="7">
        <f>IF('Input individueel'!P161=0,'Input individueel'!M161,('Input individueel'!M161+'Input individueel'!R161)/2)</f>
        <v>0</v>
      </c>
      <c r="Q164" s="7">
        <f>IF('Input individueel'!P161=0,'Input individueel'!N161,('Input individueel'!N161+'Input individueel'!S161)/2)</f>
        <v>0.3</v>
      </c>
      <c r="R164" s="7">
        <f>'Input individueel'!U161</f>
        <v>13.1</v>
      </c>
      <c r="S164">
        <f>'Input individueel'!V161</f>
        <v>8</v>
      </c>
      <c r="T164" s="7">
        <f>'Input individueel'!W161</f>
        <v>3.2</v>
      </c>
      <c r="U164" s="7">
        <f>'Input individueel'!X161</f>
        <v>5.45</v>
      </c>
      <c r="V164" s="7">
        <f>'Input individueel'!Y161</f>
        <v>0</v>
      </c>
      <c r="W164" s="7">
        <f>'Input individueel'!AA161</f>
        <v>8.65</v>
      </c>
      <c r="X164">
        <f>'Input individueel'!AB161</f>
        <v>7</v>
      </c>
      <c r="Y164" s="7">
        <f>'Input individueel'!AC161</f>
        <v>4.3</v>
      </c>
      <c r="Z164" s="7">
        <f>'Input individueel'!AD161</f>
        <v>7.35</v>
      </c>
      <c r="AA164" s="7">
        <f>'Input individueel'!AE161</f>
        <v>0</v>
      </c>
      <c r="AB164" s="7">
        <f>'Input individueel'!AG161</f>
        <v>11.65</v>
      </c>
      <c r="AC164">
        <f>'Input individueel'!AH161</f>
        <v>3</v>
      </c>
      <c r="AD164" s="7">
        <f>'Input individueel'!AI161</f>
        <v>3.4</v>
      </c>
      <c r="AE164" s="7">
        <f>'Input individueel'!AJ161</f>
        <v>7.95</v>
      </c>
      <c r="AF164" s="7">
        <f>'Input individueel'!AK161</f>
        <v>0</v>
      </c>
      <c r="AG164" s="7">
        <f>'Input individueel'!AM161</f>
        <v>11.35</v>
      </c>
      <c r="AH164">
        <f>'Input individueel'!AN161</f>
        <v>7</v>
      </c>
    </row>
    <row r="165" spans="1:34" x14ac:dyDescent="0.3">
      <c r="A165" s="1">
        <f>'Input individueel'!I162</f>
        <v>6</v>
      </c>
      <c r="B165" s="1">
        <f t="shared" si="6"/>
        <v>10</v>
      </c>
      <c r="C165" s="1">
        <f t="shared" si="7"/>
        <v>10</v>
      </c>
      <c r="D165" s="1">
        <f t="shared" si="8"/>
        <v>1</v>
      </c>
      <c r="E165" s="1">
        <f>IF(A165=99,99,'Input individueel'!AH162)</f>
        <v>1</v>
      </c>
      <c r="F165">
        <f>'Input individueel'!C162</f>
        <v>716</v>
      </c>
      <c r="G165" t="str">
        <f>_xlfn.IFNA(VLOOKUP(F165,'Alle namen en totalen'!B:F,5,FALSE)," ")</f>
        <v>W5-B1</v>
      </c>
      <c r="H165" t="str">
        <f>_xlfn.IFNA(VLOOKUP(F165,'Alle namen en totalen'!B:F,2,FALSE)," ")</f>
        <v>Lanikai Bloem</v>
      </c>
      <c r="I165" t="str">
        <f>_xlfn.IFNA(VLOOKUP(F165,'Alle namen en totalen'!B:F,4,FALSE)," ")</f>
        <v>Instap 6</v>
      </c>
      <c r="K165" t="str">
        <f>_xlfn.IFNA(VLOOKUP(F165,'Alle namen en totalen'!B:F,3,FALSE)," ")</f>
        <v>Turncademy</v>
      </c>
      <c r="L165" s="7">
        <f>'Input individueel'!J162</f>
        <v>44.725000000000001</v>
      </c>
      <c r="M165">
        <f>'Input individueel'!I162</f>
        <v>6</v>
      </c>
      <c r="N165" s="7">
        <f>IF('Input individueel'!P162=0,'Input individueel'!K162,('Input individueel'!K162+'Input individueel'!P162)/2)</f>
        <v>3.5</v>
      </c>
      <c r="O165" s="7">
        <f>IF('Input individueel'!P162=0,'Input individueel'!L162,('Input individueel'!L162+'Input individueel'!Q162)/2)</f>
        <v>9.125</v>
      </c>
      <c r="P165" s="7">
        <f>IF('Input individueel'!P162=0,'Input individueel'!M162,('Input individueel'!M162+'Input individueel'!R162)/2)</f>
        <v>0</v>
      </c>
      <c r="Q165" s="7">
        <f>IF('Input individueel'!P162=0,'Input individueel'!N162,('Input individueel'!N162+'Input individueel'!S162)/2)</f>
        <v>0.3</v>
      </c>
      <c r="R165" s="7">
        <f>'Input individueel'!U162</f>
        <v>12.925000000000001</v>
      </c>
      <c r="S165">
        <f>'Input individueel'!V162</f>
        <v>10</v>
      </c>
      <c r="T165" s="7">
        <f>'Input individueel'!W162</f>
        <v>2.6</v>
      </c>
      <c r="U165" s="7">
        <f>'Input individueel'!X162</f>
        <v>5.15</v>
      </c>
      <c r="V165" s="7">
        <f>'Input individueel'!Y162</f>
        <v>0</v>
      </c>
      <c r="W165" s="7">
        <f>'Input individueel'!AA162</f>
        <v>7.75</v>
      </c>
      <c r="X165">
        <f>'Input individueel'!AB162</f>
        <v>10</v>
      </c>
      <c r="Y165" s="7">
        <f>'Input individueel'!AC162</f>
        <v>4</v>
      </c>
      <c r="Z165" s="7">
        <f>'Input individueel'!AD162</f>
        <v>8.8000000000000007</v>
      </c>
      <c r="AA165" s="7">
        <f>'Input individueel'!AE162</f>
        <v>0</v>
      </c>
      <c r="AB165" s="7">
        <f>'Input individueel'!AG162</f>
        <v>12.8</v>
      </c>
      <c r="AC165">
        <f>'Input individueel'!AH162</f>
        <v>1</v>
      </c>
      <c r="AD165" s="7">
        <f>'Input individueel'!AI162</f>
        <v>3.4</v>
      </c>
      <c r="AE165" s="7">
        <f>'Input individueel'!AJ162</f>
        <v>7.85</v>
      </c>
      <c r="AF165" s="7">
        <f>'Input individueel'!AK162</f>
        <v>0</v>
      </c>
      <c r="AG165" s="7">
        <f>'Input individueel'!AM162</f>
        <v>11.25</v>
      </c>
      <c r="AH165">
        <f>'Input individueel'!AN162</f>
        <v>8</v>
      </c>
    </row>
    <row r="166" spans="1:34" x14ac:dyDescent="0.3">
      <c r="A166" s="1">
        <f>'Input individueel'!I163</f>
        <v>7</v>
      </c>
      <c r="B166" s="1">
        <f t="shared" si="6"/>
        <v>4</v>
      </c>
      <c r="C166" s="1">
        <f t="shared" si="7"/>
        <v>6</v>
      </c>
      <c r="D166" s="1">
        <f t="shared" si="8"/>
        <v>10</v>
      </c>
      <c r="E166" s="1">
        <f>IF(A166=99,99,'Input individueel'!AH163)</f>
        <v>10</v>
      </c>
      <c r="F166">
        <f>'Input individueel'!C163</f>
        <v>798</v>
      </c>
      <c r="G166" t="str">
        <f>_xlfn.IFNA(VLOOKUP(F166,'Alle namen en totalen'!B:F,5,FALSE)," ")</f>
        <v>W5-B1</v>
      </c>
      <c r="H166" t="str">
        <f>_xlfn.IFNA(VLOOKUP(F166,'Alle namen en totalen'!B:F,2,FALSE)," ")</f>
        <v>Fenna van der Valk</v>
      </c>
      <c r="I166" t="str">
        <f>_xlfn.IFNA(VLOOKUP(F166,'Alle namen en totalen'!B:F,4,FALSE)," ")</f>
        <v>Instap 6</v>
      </c>
      <c r="K166" t="str">
        <f>_xlfn.IFNA(VLOOKUP(F166,'Alle namen en totalen'!B:F,3,FALSE)," ")</f>
        <v>Swift</v>
      </c>
      <c r="L166" s="7">
        <f>'Input individueel'!J163</f>
        <v>43.65</v>
      </c>
      <c r="M166">
        <f>'Input individueel'!I163</f>
        <v>7</v>
      </c>
      <c r="N166" s="7">
        <f>IF('Input individueel'!P163=0,'Input individueel'!K163,('Input individueel'!K163+'Input individueel'!P163)/2)</f>
        <v>4</v>
      </c>
      <c r="O166" s="7">
        <f>IF('Input individueel'!P163=0,'Input individueel'!L163,('Input individueel'!L163+'Input individueel'!Q163)/2)</f>
        <v>8.9</v>
      </c>
      <c r="P166" s="7">
        <f>IF('Input individueel'!P163=0,'Input individueel'!M163,('Input individueel'!M163+'Input individueel'!R163)/2)</f>
        <v>0</v>
      </c>
      <c r="Q166" s="7">
        <f>IF('Input individueel'!P163=0,'Input individueel'!N163,('Input individueel'!N163+'Input individueel'!S163)/2)</f>
        <v>0.3</v>
      </c>
      <c r="R166" s="7">
        <f>'Input individueel'!U163</f>
        <v>13.2</v>
      </c>
      <c r="S166">
        <f>'Input individueel'!V163</f>
        <v>4</v>
      </c>
      <c r="T166" s="7">
        <f>'Input individueel'!W163</f>
        <v>2</v>
      </c>
      <c r="U166" s="7">
        <f>'Input individueel'!X163</f>
        <v>6.8</v>
      </c>
      <c r="V166" s="7">
        <f>'Input individueel'!Y163</f>
        <v>0</v>
      </c>
      <c r="W166" s="7">
        <f>'Input individueel'!AA163</f>
        <v>8.8000000000000007</v>
      </c>
      <c r="X166">
        <f>'Input individueel'!AB163</f>
        <v>6</v>
      </c>
      <c r="Y166" s="7">
        <f>'Input individueel'!AC163</f>
        <v>2.9</v>
      </c>
      <c r="Z166" s="7">
        <f>'Input individueel'!AD163</f>
        <v>6.6</v>
      </c>
      <c r="AA166" s="7">
        <f>'Input individueel'!AE163</f>
        <v>0</v>
      </c>
      <c r="AB166" s="7">
        <f>'Input individueel'!AG163</f>
        <v>9.5</v>
      </c>
      <c r="AC166">
        <f>'Input individueel'!AH163</f>
        <v>10</v>
      </c>
      <c r="AD166" s="7">
        <f>'Input individueel'!AI163</f>
        <v>4.3</v>
      </c>
      <c r="AE166" s="7">
        <f>'Input individueel'!AJ163</f>
        <v>7.85</v>
      </c>
      <c r="AF166" s="7">
        <f>'Input individueel'!AK163</f>
        <v>0</v>
      </c>
      <c r="AG166" s="7">
        <f>'Input individueel'!AM163</f>
        <v>12.15</v>
      </c>
      <c r="AH166">
        <f>'Input individueel'!AN163</f>
        <v>3</v>
      </c>
    </row>
    <row r="167" spans="1:34" x14ac:dyDescent="0.3">
      <c r="A167" s="1">
        <f>'Input individueel'!I164</f>
        <v>8</v>
      </c>
      <c r="B167" s="1">
        <f t="shared" si="6"/>
        <v>3</v>
      </c>
      <c r="C167" s="1">
        <f t="shared" si="7"/>
        <v>4</v>
      </c>
      <c r="D167" s="1">
        <f t="shared" si="8"/>
        <v>12</v>
      </c>
      <c r="E167" s="1">
        <f>IF(A167=99,99,'Input individueel'!AH164)</f>
        <v>12</v>
      </c>
      <c r="F167">
        <f>'Input individueel'!C164</f>
        <v>710</v>
      </c>
      <c r="G167" t="str">
        <f>_xlfn.IFNA(VLOOKUP(F167,'Alle namen en totalen'!B:F,5,FALSE)," ")</f>
        <v>W5-B1</v>
      </c>
      <c r="H167" t="str">
        <f>_xlfn.IFNA(VLOOKUP(F167,'Alle namen en totalen'!B:F,2,FALSE)," ")</f>
        <v xml:space="preserve">Jalou van Langelaar </v>
      </c>
      <c r="I167" t="str">
        <f>_xlfn.IFNA(VLOOKUP(F167,'Alle namen en totalen'!B:F,4,FALSE)," ")</f>
        <v>Instap 6</v>
      </c>
      <c r="K167" t="str">
        <f>_xlfn.IFNA(VLOOKUP(F167,'Alle namen en totalen'!B:F,3,FALSE)," ")</f>
        <v>LH</v>
      </c>
      <c r="L167" s="7">
        <f>'Input individueel'!J164</f>
        <v>43.5</v>
      </c>
      <c r="M167">
        <f>'Input individueel'!I164</f>
        <v>8</v>
      </c>
      <c r="N167" s="7">
        <f>IF('Input individueel'!P164=0,'Input individueel'!K164,('Input individueel'!K164+'Input individueel'!P164)/2)</f>
        <v>4</v>
      </c>
      <c r="O167" s="7">
        <f>IF('Input individueel'!P164=0,'Input individueel'!L164,('Input individueel'!L164+'Input individueel'!Q164)/2)</f>
        <v>8.9499999999999993</v>
      </c>
      <c r="P167" s="7">
        <f>IF('Input individueel'!P164=0,'Input individueel'!M164,('Input individueel'!M164+'Input individueel'!R164)/2)</f>
        <v>0</v>
      </c>
      <c r="Q167" s="7">
        <f>IF('Input individueel'!P164=0,'Input individueel'!N164,('Input individueel'!N164+'Input individueel'!S164)/2)</f>
        <v>0.3</v>
      </c>
      <c r="R167" s="7">
        <f>'Input individueel'!U164</f>
        <v>13.25</v>
      </c>
      <c r="S167">
        <f>'Input individueel'!V164</f>
        <v>3</v>
      </c>
      <c r="T167" s="7">
        <f>'Input individueel'!W164</f>
        <v>2.7</v>
      </c>
      <c r="U167" s="7">
        <f>'Input individueel'!X164</f>
        <v>6.25</v>
      </c>
      <c r="V167" s="7">
        <f>'Input individueel'!Y164</f>
        <v>0</v>
      </c>
      <c r="W167" s="7">
        <f>'Input individueel'!AA164</f>
        <v>8.9499999999999993</v>
      </c>
      <c r="X167">
        <f>'Input individueel'!AB164</f>
        <v>4</v>
      </c>
      <c r="Y167" s="7">
        <f>'Input individueel'!AC164</f>
        <v>4.3</v>
      </c>
      <c r="Z167" s="7">
        <f>'Input individueel'!AD164</f>
        <v>5.05</v>
      </c>
      <c r="AA167" s="7">
        <f>'Input individueel'!AE164</f>
        <v>0</v>
      </c>
      <c r="AB167" s="7">
        <f>'Input individueel'!AG164</f>
        <v>9.35</v>
      </c>
      <c r="AC167">
        <f>'Input individueel'!AH164</f>
        <v>12</v>
      </c>
      <c r="AD167" s="7">
        <f>'Input individueel'!AI164</f>
        <v>4.3</v>
      </c>
      <c r="AE167" s="7">
        <f>'Input individueel'!AJ164</f>
        <v>7.65</v>
      </c>
      <c r="AF167" s="7">
        <f>'Input individueel'!AK164</f>
        <v>0</v>
      </c>
      <c r="AG167" s="7">
        <f>'Input individueel'!AM164</f>
        <v>11.95</v>
      </c>
      <c r="AH167">
        <f>'Input individueel'!AN164</f>
        <v>4</v>
      </c>
    </row>
    <row r="168" spans="1:34" x14ac:dyDescent="0.3">
      <c r="A168" s="1">
        <f>'Input individueel'!I165</f>
        <v>9</v>
      </c>
      <c r="B168" s="1">
        <f t="shared" si="6"/>
        <v>12</v>
      </c>
      <c r="C168" s="1">
        <f t="shared" si="7"/>
        <v>8</v>
      </c>
      <c r="D168" s="1">
        <f t="shared" si="8"/>
        <v>7</v>
      </c>
      <c r="E168" s="1">
        <f>IF(A168=99,99,'Input individueel'!AH165)</f>
        <v>7</v>
      </c>
      <c r="F168">
        <f>'Input individueel'!C165</f>
        <v>712</v>
      </c>
      <c r="G168" t="str">
        <f>_xlfn.IFNA(VLOOKUP(F168,'Alle namen en totalen'!B:F,5,FALSE)," ")</f>
        <v>W5-B1</v>
      </c>
      <c r="H168" t="str">
        <f>_xlfn.IFNA(VLOOKUP(F168,'Alle namen en totalen'!B:F,2,FALSE)," ")</f>
        <v xml:space="preserve">Yara van Oostveen </v>
      </c>
      <c r="I168" t="str">
        <f>_xlfn.IFNA(VLOOKUP(F168,'Alle namen en totalen'!B:F,4,FALSE)," ")</f>
        <v>Instap 6</v>
      </c>
      <c r="K168" t="str">
        <f>_xlfn.IFNA(VLOOKUP(F168,'Alle namen en totalen'!B:F,3,FALSE)," ")</f>
        <v>LH</v>
      </c>
      <c r="L168" s="7">
        <f>'Input individueel'!J165</f>
        <v>42.625</v>
      </c>
      <c r="M168">
        <f>'Input individueel'!I165</f>
        <v>9</v>
      </c>
      <c r="N168" s="7">
        <f>IF('Input individueel'!P165=0,'Input individueel'!K165,('Input individueel'!K165+'Input individueel'!P165)/2)</f>
        <v>3.5</v>
      </c>
      <c r="O168" s="7">
        <f>IF('Input individueel'!P165=0,'Input individueel'!L165,('Input individueel'!L165+'Input individueel'!Q165)/2)</f>
        <v>8.7750000000000004</v>
      </c>
      <c r="P168" s="7">
        <f>IF('Input individueel'!P165=0,'Input individueel'!M165,('Input individueel'!M165+'Input individueel'!R165)/2)</f>
        <v>0.15</v>
      </c>
      <c r="Q168" s="7">
        <f>IF('Input individueel'!P165=0,'Input individueel'!N165,('Input individueel'!N165+'Input individueel'!S165)/2)</f>
        <v>0.3</v>
      </c>
      <c r="R168" s="7">
        <f>'Input individueel'!U165</f>
        <v>12.425000000000001</v>
      </c>
      <c r="S168">
        <f>'Input individueel'!V165</f>
        <v>12</v>
      </c>
      <c r="T168" s="7">
        <f>'Input individueel'!W165</f>
        <v>3.2</v>
      </c>
      <c r="U168" s="7">
        <f>'Input individueel'!X165</f>
        <v>5.05</v>
      </c>
      <c r="V168" s="7">
        <f>'Input individueel'!Y165</f>
        <v>0</v>
      </c>
      <c r="W168" s="7">
        <f>'Input individueel'!AA165</f>
        <v>8.25</v>
      </c>
      <c r="X168">
        <f>'Input individueel'!AB165</f>
        <v>8</v>
      </c>
      <c r="Y168" s="7">
        <f>'Input individueel'!AC165</f>
        <v>4.3</v>
      </c>
      <c r="Z168" s="7">
        <f>'Input individueel'!AD165</f>
        <v>6.8</v>
      </c>
      <c r="AA168" s="7">
        <f>'Input individueel'!AE165</f>
        <v>0</v>
      </c>
      <c r="AB168" s="7">
        <f>'Input individueel'!AG165</f>
        <v>11.1</v>
      </c>
      <c r="AC168">
        <f>'Input individueel'!AH165</f>
        <v>7</v>
      </c>
      <c r="AD168" s="7">
        <f>'Input individueel'!AI165</f>
        <v>4</v>
      </c>
      <c r="AE168" s="7">
        <f>'Input individueel'!AJ165</f>
        <v>6.85</v>
      </c>
      <c r="AF168" s="7">
        <f>'Input individueel'!AK165</f>
        <v>0</v>
      </c>
      <c r="AG168" s="7">
        <f>'Input individueel'!AM165</f>
        <v>10.85</v>
      </c>
      <c r="AH168">
        <f>'Input individueel'!AN165</f>
        <v>10</v>
      </c>
    </row>
    <row r="169" spans="1:34" x14ac:dyDescent="0.3">
      <c r="A169" s="1">
        <f>'Input individueel'!I166</f>
        <v>10</v>
      </c>
      <c r="B169" s="1">
        <f t="shared" si="6"/>
        <v>6</v>
      </c>
      <c r="C169" s="1">
        <f t="shared" si="7"/>
        <v>5</v>
      </c>
      <c r="D169" s="1">
        <f t="shared" si="8"/>
        <v>10</v>
      </c>
      <c r="E169" s="1">
        <f>IF(A169=99,99,'Input individueel'!AH166)</f>
        <v>10</v>
      </c>
      <c r="F169">
        <f>'Input individueel'!C166</f>
        <v>713</v>
      </c>
      <c r="G169" t="str">
        <f>_xlfn.IFNA(VLOOKUP(F169,'Alle namen en totalen'!B:F,5,FALSE)," ")</f>
        <v>W5-B1</v>
      </c>
      <c r="H169" t="str">
        <f>_xlfn.IFNA(VLOOKUP(F169,'Alle namen en totalen'!B:F,2,FALSE)," ")</f>
        <v xml:space="preserve">Liza van den Kieboom </v>
      </c>
      <c r="I169" t="str">
        <f>_xlfn.IFNA(VLOOKUP(F169,'Alle namen en totalen'!B:F,4,FALSE)," ")</f>
        <v>Instap 6</v>
      </c>
      <c r="K169" t="str">
        <f>_xlfn.IFNA(VLOOKUP(F169,'Alle namen en totalen'!B:F,3,FALSE)," ")</f>
        <v>LH</v>
      </c>
      <c r="L169" s="7">
        <f>'Input individueel'!J166</f>
        <v>42.475000000000001</v>
      </c>
      <c r="M169">
        <f>'Input individueel'!I166</f>
        <v>10</v>
      </c>
      <c r="N169" s="7">
        <f>IF('Input individueel'!P166=0,'Input individueel'!K166,('Input individueel'!K166+'Input individueel'!P166)/2)</f>
        <v>3.5</v>
      </c>
      <c r="O169" s="7">
        <f>IF('Input individueel'!P166=0,'Input individueel'!L166,('Input individueel'!L166+'Input individueel'!Q166)/2)</f>
        <v>9.375</v>
      </c>
      <c r="P169" s="7">
        <f>IF('Input individueel'!P166=0,'Input individueel'!M166,('Input individueel'!M166+'Input individueel'!R166)/2)</f>
        <v>0</v>
      </c>
      <c r="Q169" s="7">
        <f>IF('Input individueel'!P166=0,'Input individueel'!N166,('Input individueel'!N166+'Input individueel'!S166)/2)</f>
        <v>0.3</v>
      </c>
      <c r="R169" s="7">
        <f>'Input individueel'!U166</f>
        <v>13.175000000000001</v>
      </c>
      <c r="S169">
        <f>'Input individueel'!V166</f>
        <v>6</v>
      </c>
      <c r="T169" s="7">
        <f>'Input individueel'!W166</f>
        <v>2</v>
      </c>
      <c r="U169" s="7">
        <f>'Input individueel'!X166</f>
        <v>6.9</v>
      </c>
      <c r="V169" s="7">
        <f>'Input individueel'!Y166</f>
        <v>0</v>
      </c>
      <c r="W169" s="7">
        <f>'Input individueel'!AA166</f>
        <v>8.9</v>
      </c>
      <c r="X169">
        <f>'Input individueel'!AB166</f>
        <v>5</v>
      </c>
      <c r="Y169" s="7">
        <f>'Input individueel'!AC166</f>
        <v>3.4</v>
      </c>
      <c r="Z169" s="7">
        <f>'Input individueel'!AD166</f>
        <v>6.1</v>
      </c>
      <c r="AA169" s="7">
        <f>'Input individueel'!AE166</f>
        <v>0</v>
      </c>
      <c r="AB169" s="7">
        <f>'Input individueel'!AG166</f>
        <v>9.5</v>
      </c>
      <c r="AC169">
        <f>'Input individueel'!AH166</f>
        <v>10</v>
      </c>
      <c r="AD169" s="7">
        <f>'Input individueel'!AI166</f>
        <v>4</v>
      </c>
      <c r="AE169" s="7">
        <f>'Input individueel'!AJ166</f>
        <v>6.9</v>
      </c>
      <c r="AF169" s="7">
        <f>'Input individueel'!AK166</f>
        <v>0</v>
      </c>
      <c r="AG169" s="7">
        <f>'Input individueel'!AM166</f>
        <v>10.9</v>
      </c>
      <c r="AH169">
        <f>'Input individueel'!AN166</f>
        <v>9</v>
      </c>
    </row>
    <row r="170" spans="1:34" x14ac:dyDescent="0.3">
      <c r="A170" s="1">
        <f>'Input individueel'!I167</f>
        <v>11</v>
      </c>
      <c r="B170" s="1">
        <f t="shared" si="6"/>
        <v>6</v>
      </c>
      <c r="C170" s="1">
        <f t="shared" si="7"/>
        <v>11</v>
      </c>
      <c r="D170" s="1">
        <f t="shared" si="8"/>
        <v>9</v>
      </c>
      <c r="E170" s="1">
        <f>IF(A170=99,99,'Input individueel'!AH167)</f>
        <v>9</v>
      </c>
      <c r="F170">
        <f>'Input individueel'!C167</f>
        <v>714</v>
      </c>
      <c r="G170" t="str">
        <f>_xlfn.IFNA(VLOOKUP(F170,'Alle namen en totalen'!B:F,5,FALSE)," ")</f>
        <v>W5-B1</v>
      </c>
      <c r="H170" t="str">
        <f>_xlfn.IFNA(VLOOKUP(F170,'Alle namen en totalen'!B:F,2,FALSE)," ")</f>
        <v xml:space="preserve">Juna van der Grijp </v>
      </c>
      <c r="I170" t="str">
        <f>_xlfn.IFNA(VLOOKUP(F170,'Alle namen en totalen'!B:F,4,FALSE)," ")</f>
        <v>Instap 6</v>
      </c>
      <c r="K170" t="str">
        <f>_xlfn.IFNA(VLOOKUP(F170,'Alle namen en totalen'!B:F,3,FALSE)," ")</f>
        <v>LH</v>
      </c>
      <c r="L170" s="7">
        <f>'Input individueel'!J167</f>
        <v>40.725000000000001</v>
      </c>
      <c r="M170">
        <f>'Input individueel'!I167</f>
        <v>11</v>
      </c>
      <c r="N170" s="7">
        <f>IF('Input individueel'!P167=0,'Input individueel'!K167,('Input individueel'!K167+'Input individueel'!P167)/2)</f>
        <v>3.5</v>
      </c>
      <c r="O170" s="7">
        <f>IF('Input individueel'!P167=0,'Input individueel'!L167,('Input individueel'!L167+'Input individueel'!Q167)/2)</f>
        <v>9.375</v>
      </c>
      <c r="P170" s="7">
        <f>IF('Input individueel'!P167=0,'Input individueel'!M167,('Input individueel'!M167+'Input individueel'!R167)/2)</f>
        <v>0</v>
      </c>
      <c r="Q170" s="7">
        <f>IF('Input individueel'!P167=0,'Input individueel'!N167,('Input individueel'!N167+'Input individueel'!S167)/2)</f>
        <v>0.3</v>
      </c>
      <c r="R170" s="7">
        <f>'Input individueel'!U167</f>
        <v>13.175000000000001</v>
      </c>
      <c r="S170">
        <f>'Input individueel'!V167</f>
        <v>6</v>
      </c>
      <c r="T170" s="7">
        <f>'Input individueel'!W167</f>
        <v>1.9</v>
      </c>
      <c r="U170" s="7">
        <f>'Input individueel'!X167</f>
        <v>5.45</v>
      </c>
      <c r="V170" s="7">
        <f>'Input individueel'!Y167</f>
        <v>0</v>
      </c>
      <c r="W170" s="7">
        <f>'Input individueel'!AA167</f>
        <v>7.35</v>
      </c>
      <c r="X170">
        <f>'Input individueel'!AB167</f>
        <v>11</v>
      </c>
      <c r="Y170" s="7">
        <f>'Input individueel'!AC167</f>
        <v>3.4</v>
      </c>
      <c r="Z170" s="7">
        <f>'Input individueel'!AD167</f>
        <v>6.5</v>
      </c>
      <c r="AA170" s="7">
        <f>'Input individueel'!AE167</f>
        <v>0</v>
      </c>
      <c r="AB170" s="7">
        <f>'Input individueel'!AG167</f>
        <v>9.9</v>
      </c>
      <c r="AC170">
        <f>'Input individueel'!AH167</f>
        <v>9</v>
      </c>
      <c r="AD170" s="7">
        <f>'Input individueel'!AI167</f>
        <v>4</v>
      </c>
      <c r="AE170" s="7">
        <f>'Input individueel'!AJ167</f>
        <v>6.3</v>
      </c>
      <c r="AF170" s="7">
        <f>'Input individueel'!AK167</f>
        <v>0</v>
      </c>
      <c r="AG170" s="7">
        <f>'Input individueel'!AM167</f>
        <v>10.3</v>
      </c>
      <c r="AH170">
        <f>'Input individueel'!AN167</f>
        <v>11</v>
      </c>
    </row>
    <row r="171" spans="1:34" x14ac:dyDescent="0.3">
      <c r="A171" s="1">
        <f>'Input individueel'!I168</f>
        <v>12</v>
      </c>
      <c r="B171" s="1">
        <f t="shared" si="6"/>
        <v>4</v>
      </c>
      <c r="C171" s="1">
        <f t="shared" si="7"/>
        <v>12</v>
      </c>
      <c r="D171" s="1">
        <f t="shared" si="8"/>
        <v>8</v>
      </c>
      <c r="E171" s="1">
        <f>IF(A171=99,99,'Input individueel'!AH168)</f>
        <v>8</v>
      </c>
      <c r="F171">
        <f>'Input individueel'!C168</f>
        <v>719</v>
      </c>
      <c r="G171" t="str">
        <f>_xlfn.IFNA(VLOOKUP(F171,'Alle namen en totalen'!B:F,5,FALSE)," ")</f>
        <v>W5-B1</v>
      </c>
      <c r="H171" t="str">
        <f>_xlfn.IFNA(VLOOKUP(F171,'Alle namen en totalen'!B:F,2,FALSE)," ")</f>
        <v>Sofie Blom</v>
      </c>
      <c r="I171" t="str">
        <f>_xlfn.IFNA(VLOOKUP(F171,'Alle namen en totalen'!B:F,4,FALSE)," ")</f>
        <v>Instap 6</v>
      </c>
      <c r="K171" t="str">
        <f>_xlfn.IFNA(VLOOKUP(F171,'Alle namen en totalen'!B:F,3,FALSE)," ")</f>
        <v>Ilpenstein</v>
      </c>
      <c r="L171" s="7">
        <f>'Input individueel'!J168</f>
        <v>40.6</v>
      </c>
      <c r="M171">
        <f>'Input individueel'!I168</f>
        <v>12</v>
      </c>
      <c r="N171" s="7">
        <f>IF('Input individueel'!P168=0,'Input individueel'!K168,('Input individueel'!K168+'Input individueel'!P168)/2)</f>
        <v>4</v>
      </c>
      <c r="O171" s="7">
        <f>IF('Input individueel'!P168=0,'Input individueel'!L168,('Input individueel'!L168+'Input individueel'!Q168)/2)</f>
        <v>8.8999999999999986</v>
      </c>
      <c r="P171" s="7">
        <f>IF('Input individueel'!P168=0,'Input individueel'!M168,('Input individueel'!M168+'Input individueel'!R168)/2)</f>
        <v>0</v>
      </c>
      <c r="Q171" s="7">
        <f>IF('Input individueel'!P168=0,'Input individueel'!N168,('Input individueel'!N168+'Input individueel'!S168)/2)</f>
        <v>0.3</v>
      </c>
      <c r="R171" s="7">
        <f>'Input individueel'!U168</f>
        <v>13.2</v>
      </c>
      <c r="S171">
        <f>'Input individueel'!V168</f>
        <v>4</v>
      </c>
      <c r="T171" s="7">
        <f>'Input individueel'!W168</f>
        <v>1.9</v>
      </c>
      <c r="U171" s="7">
        <f>'Input individueel'!X168</f>
        <v>5.15</v>
      </c>
      <c r="V171" s="7">
        <f>'Input individueel'!Y168</f>
        <v>0</v>
      </c>
      <c r="W171" s="7">
        <f>'Input individueel'!AA168</f>
        <v>7.05</v>
      </c>
      <c r="X171">
        <f>'Input individueel'!AB168</f>
        <v>12</v>
      </c>
      <c r="Y171" s="7">
        <f>'Input individueel'!AC168</f>
        <v>3.7</v>
      </c>
      <c r="Z171" s="7">
        <f>'Input individueel'!AD168</f>
        <v>6.95</v>
      </c>
      <c r="AA171" s="7">
        <f>'Input individueel'!AE168</f>
        <v>0.1</v>
      </c>
      <c r="AB171" s="7">
        <f>'Input individueel'!AG168</f>
        <v>10.55</v>
      </c>
      <c r="AC171">
        <f>'Input individueel'!AH168</f>
        <v>8</v>
      </c>
      <c r="AD171" s="7">
        <f>'Input individueel'!AI168</f>
        <v>2.9</v>
      </c>
      <c r="AE171" s="7">
        <f>'Input individueel'!AJ168</f>
        <v>6.9</v>
      </c>
      <c r="AF171" s="7">
        <f>'Input individueel'!AK168</f>
        <v>0</v>
      </c>
      <c r="AG171" s="7">
        <f>'Input individueel'!AM168</f>
        <v>9.8000000000000007</v>
      </c>
      <c r="AH171">
        <f>'Input individueel'!AN168</f>
        <v>12</v>
      </c>
    </row>
    <row r="172" spans="1:34" x14ac:dyDescent="0.3">
      <c r="A172" s="1">
        <f>'Input individueel'!I169</f>
        <v>13</v>
      </c>
      <c r="B172" s="1">
        <f t="shared" si="6"/>
        <v>13</v>
      </c>
      <c r="C172" s="1">
        <f t="shared" si="7"/>
        <v>12</v>
      </c>
      <c r="D172" s="1">
        <f t="shared" si="8"/>
        <v>13</v>
      </c>
      <c r="E172" s="1">
        <f>IF(A172=99,99,'Input individueel'!AH169)</f>
        <v>13</v>
      </c>
      <c r="F172">
        <f>'Input individueel'!C169</f>
        <v>720</v>
      </c>
      <c r="G172" t="str">
        <f>_xlfn.IFNA(VLOOKUP(F172,'Alle namen en totalen'!B:F,5,FALSE)," ")</f>
        <v>W5-B1</v>
      </c>
      <c r="H172" t="str">
        <f>_xlfn.IFNA(VLOOKUP(F172,'Alle namen en totalen'!B:F,2,FALSE)," ")</f>
        <v>Feija Garretsen</v>
      </c>
      <c r="I172" t="str">
        <f>_xlfn.IFNA(VLOOKUP(F172,'Alle namen en totalen'!B:F,4,FALSE)," ")</f>
        <v>Instap 6</v>
      </c>
      <c r="K172" t="str">
        <f>_xlfn.IFNA(VLOOKUP(F172,'Alle namen en totalen'!B:F,3,FALSE)," ")</f>
        <v>Ilpenstein</v>
      </c>
      <c r="L172" s="7">
        <f>'Input individueel'!J169</f>
        <v>34.825000000000003</v>
      </c>
      <c r="M172">
        <f>'Input individueel'!I169</f>
        <v>13</v>
      </c>
      <c r="N172" s="7">
        <f>IF('Input individueel'!P169=0,'Input individueel'!K169,('Input individueel'!K169+'Input individueel'!P169)/2)</f>
        <v>3</v>
      </c>
      <c r="O172" s="7">
        <f>IF('Input individueel'!P169=0,'Input individueel'!L169,('Input individueel'!L169+'Input individueel'!Q169)/2)</f>
        <v>8.625</v>
      </c>
      <c r="P172" s="7">
        <f>IF('Input individueel'!P169=0,'Input individueel'!M169,('Input individueel'!M169+'Input individueel'!R169)/2)</f>
        <v>0</v>
      </c>
      <c r="Q172" s="7">
        <f>IF('Input individueel'!P169=0,'Input individueel'!N169,('Input individueel'!N169+'Input individueel'!S169)/2)</f>
        <v>0</v>
      </c>
      <c r="R172" s="7">
        <f>'Input individueel'!U169</f>
        <v>11.625</v>
      </c>
      <c r="S172">
        <f>'Input individueel'!V169</f>
        <v>13</v>
      </c>
      <c r="T172" s="7">
        <f>'Input individueel'!W169</f>
        <v>1.5</v>
      </c>
      <c r="U172" s="7">
        <f>'Input individueel'!X169</f>
        <v>5.55</v>
      </c>
      <c r="V172" s="7">
        <f>'Input individueel'!Y169</f>
        <v>0</v>
      </c>
      <c r="W172" s="7">
        <f>'Input individueel'!AA169</f>
        <v>7.05</v>
      </c>
      <c r="X172">
        <f>'Input individueel'!AB169</f>
        <v>12</v>
      </c>
      <c r="Y172" s="7">
        <f>'Input individueel'!AC169</f>
        <v>1.5</v>
      </c>
      <c r="Z172" s="7">
        <f>'Input individueel'!AD169</f>
        <v>6.75</v>
      </c>
      <c r="AA172" s="7">
        <f>'Input individueel'!AE169</f>
        <v>1</v>
      </c>
      <c r="AB172" s="7">
        <f>'Input individueel'!AG169</f>
        <v>7.25</v>
      </c>
      <c r="AC172">
        <f>'Input individueel'!AH169</f>
        <v>13</v>
      </c>
      <c r="AD172" s="7">
        <f>'Input individueel'!AI169</f>
        <v>2.4</v>
      </c>
      <c r="AE172" s="7">
        <f>'Input individueel'!AJ169</f>
        <v>6.5</v>
      </c>
      <c r="AF172" s="7">
        <f>'Input individueel'!AK169</f>
        <v>0</v>
      </c>
      <c r="AG172" s="7">
        <f>'Input individueel'!AM169</f>
        <v>8.9</v>
      </c>
      <c r="AH172">
        <f>'Input individueel'!AN169</f>
        <v>13</v>
      </c>
    </row>
    <row r="173" spans="1:34" x14ac:dyDescent="0.3">
      <c r="A173" s="1">
        <f>'Input individueel'!I170</f>
        <v>1</v>
      </c>
      <c r="B173" s="1">
        <f t="shared" si="6"/>
        <v>7</v>
      </c>
      <c r="C173" s="1">
        <f t="shared" si="7"/>
        <v>8</v>
      </c>
      <c r="D173" s="1">
        <f t="shared" si="8"/>
        <v>1</v>
      </c>
      <c r="E173" s="1">
        <f>IF(A173=99,99,'Input individueel'!AH170)</f>
        <v>1</v>
      </c>
      <c r="F173">
        <f>'Input individueel'!C170</f>
        <v>336</v>
      </c>
      <c r="G173" t="str">
        <f>_xlfn.IFNA(VLOOKUP(F173,'Alle namen en totalen'!B:F,5,FALSE)," ")</f>
        <v>W5-B2</v>
      </c>
      <c r="H173" t="str">
        <f>_xlfn.IFNA(VLOOKUP(F173,'Alle namen en totalen'!B:F,2,FALSE)," ")</f>
        <v>Lara Veerman</v>
      </c>
      <c r="I173" t="str">
        <f>_xlfn.IFNA(VLOOKUP(F173,'Alle namen en totalen'!B:F,4,FALSE)," ")</f>
        <v>Jeugd 1 G</v>
      </c>
      <c r="K173" t="str">
        <f>_xlfn.IFNA(VLOOKUP(F173,'Alle namen en totalen'!B:F,3,FALSE)," ")</f>
        <v>Sint Mauritius</v>
      </c>
      <c r="L173" s="7">
        <f>'Input individueel'!J170</f>
        <v>41.65</v>
      </c>
      <c r="M173">
        <f>'Input individueel'!I170</f>
        <v>1</v>
      </c>
      <c r="N173" s="7">
        <f>IF('Input individueel'!P170=0,'Input individueel'!K170,('Input individueel'!K170+'Input individueel'!P170)/2)</f>
        <v>2.4</v>
      </c>
      <c r="O173" s="7">
        <f>IF('Input individueel'!P170=0,'Input individueel'!L170,('Input individueel'!L170+'Input individueel'!Q170)/2)</f>
        <v>8.35</v>
      </c>
      <c r="P173" s="7">
        <f>IF('Input individueel'!P170=0,'Input individueel'!M170,('Input individueel'!M170+'Input individueel'!R170)/2)</f>
        <v>0</v>
      </c>
      <c r="Q173" s="7">
        <f>IF('Input individueel'!P170=0,'Input individueel'!N170,('Input individueel'!N170+'Input individueel'!S170)/2)</f>
        <v>0</v>
      </c>
      <c r="R173" s="7">
        <f>'Input individueel'!U170</f>
        <v>10.75</v>
      </c>
      <c r="S173">
        <f>'Input individueel'!V170</f>
        <v>7</v>
      </c>
      <c r="T173" s="7">
        <f>'Input individueel'!W170</f>
        <v>2.6</v>
      </c>
      <c r="U173" s="7">
        <f>'Input individueel'!X170</f>
        <v>6.65</v>
      </c>
      <c r="V173" s="7">
        <f>'Input individueel'!Y170</f>
        <v>0</v>
      </c>
      <c r="W173" s="7">
        <f>'Input individueel'!AA170</f>
        <v>9.25</v>
      </c>
      <c r="X173">
        <f>'Input individueel'!AB170</f>
        <v>8</v>
      </c>
      <c r="Y173" s="7">
        <f>'Input individueel'!AC170</f>
        <v>2.8</v>
      </c>
      <c r="Z173" s="7">
        <f>'Input individueel'!AD170</f>
        <v>7.65</v>
      </c>
      <c r="AA173" s="7">
        <f>'Input individueel'!AE170</f>
        <v>0</v>
      </c>
      <c r="AB173" s="7">
        <f>'Input individueel'!AG170</f>
        <v>10.45</v>
      </c>
      <c r="AC173">
        <f>'Input individueel'!AH170</f>
        <v>1</v>
      </c>
      <c r="AD173" s="7">
        <f>'Input individueel'!AI170</f>
        <v>2.9</v>
      </c>
      <c r="AE173" s="7">
        <f>'Input individueel'!AJ170</f>
        <v>8.3000000000000007</v>
      </c>
      <c r="AF173" s="7">
        <f>'Input individueel'!AK170</f>
        <v>0</v>
      </c>
      <c r="AG173" s="7">
        <f>'Input individueel'!AM170</f>
        <v>11.2</v>
      </c>
      <c r="AH173">
        <f>'Input individueel'!AN170</f>
        <v>1</v>
      </c>
    </row>
    <row r="174" spans="1:34" x14ac:dyDescent="0.3">
      <c r="A174" s="1">
        <f>'Input individueel'!I171</f>
        <v>2</v>
      </c>
      <c r="B174" s="1">
        <f t="shared" si="6"/>
        <v>1</v>
      </c>
      <c r="C174" s="1">
        <f t="shared" si="7"/>
        <v>4</v>
      </c>
      <c r="D174" s="1">
        <f t="shared" si="8"/>
        <v>4</v>
      </c>
      <c r="E174" s="1">
        <f>IF(A174=99,99,'Input individueel'!AH171)</f>
        <v>4</v>
      </c>
      <c r="F174">
        <f>'Input individueel'!C171</f>
        <v>346</v>
      </c>
      <c r="G174" t="str">
        <f>_xlfn.IFNA(VLOOKUP(F174,'Alle namen en totalen'!B:F,5,FALSE)," ")</f>
        <v>W5-B2</v>
      </c>
      <c r="H174" t="str">
        <f>_xlfn.IFNA(VLOOKUP(F174,'Alle namen en totalen'!B:F,2,FALSE)," ")</f>
        <v>Lorayza Roseval</v>
      </c>
      <c r="I174" t="str">
        <f>_xlfn.IFNA(VLOOKUP(F174,'Alle namen en totalen'!B:F,4,FALSE)," ")</f>
        <v>Jeugd 2 G</v>
      </c>
      <c r="K174" t="str">
        <f>_xlfn.IFNA(VLOOKUP(F174,'Alle namen en totalen'!B:F,3,FALSE)," ")</f>
        <v>Turncentrum Waterland</v>
      </c>
      <c r="L174" s="7">
        <f>'Input individueel'!J171</f>
        <v>41.4</v>
      </c>
      <c r="M174">
        <f>'Input individueel'!I171</f>
        <v>2</v>
      </c>
      <c r="N174" s="7">
        <f>IF('Input individueel'!P171=0,'Input individueel'!K171,('Input individueel'!K171+'Input individueel'!P171)/2)</f>
        <v>2.4</v>
      </c>
      <c r="O174" s="7">
        <f>IF('Input individueel'!P171=0,'Input individueel'!L171,('Input individueel'!L171+'Input individueel'!Q171)/2)</f>
        <v>8.85</v>
      </c>
      <c r="P174" s="7">
        <f>IF('Input individueel'!P171=0,'Input individueel'!M171,('Input individueel'!M171+'Input individueel'!R171)/2)</f>
        <v>0</v>
      </c>
      <c r="Q174" s="7">
        <f>IF('Input individueel'!P171=0,'Input individueel'!N171,('Input individueel'!N171+'Input individueel'!S171)/2)</f>
        <v>0</v>
      </c>
      <c r="R174" s="7">
        <f>'Input individueel'!U171</f>
        <v>11.25</v>
      </c>
      <c r="S174">
        <f>'Input individueel'!V171</f>
        <v>1</v>
      </c>
      <c r="T174" s="7">
        <f>'Input individueel'!W171</f>
        <v>2.2000000000000002</v>
      </c>
      <c r="U174" s="7">
        <f>'Input individueel'!X171</f>
        <v>8.1</v>
      </c>
      <c r="V174" s="7">
        <f>'Input individueel'!Y171</f>
        <v>0</v>
      </c>
      <c r="W174" s="7">
        <f>'Input individueel'!AA171</f>
        <v>10.3</v>
      </c>
      <c r="X174">
        <f>'Input individueel'!AB171</f>
        <v>4</v>
      </c>
      <c r="Y174" s="7">
        <f>'Input individueel'!AC171</f>
        <v>2.8</v>
      </c>
      <c r="Z174" s="7">
        <f>'Input individueel'!AD171</f>
        <v>6.55</v>
      </c>
      <c r="AA174" s="7">
        <f>'Input individueel'!AE171</f>
        <v>0</v>
      </c>
      <c r="AB174" s="7">
        <f>'Input individueel'!AG171</f>
        <v>9.35</v>
      </c>
      <c r="AC174">
        <f>'Input individueel'!AH171</f>
        <v>4</v>
      </c>
      <c r="AD174" s="7">
        <f>'Input individueel'!AI171</f>
        <v>2.7</v>
      </c>
      <c r="AE174" s="7">
        <f>'Input individueel'!AJ171</f>
        <v>7.8</v>
      </c>
      <c r="AF174" s="7">
        <f>'Input individueel'!AK171</f>
        <v>0</v>
      </c>
      <c r="AG174" s="7">
        <f>'Input individueel'!AM171</f>
        <v>10.5</v>
      </c>
      <c r="AH174">
        <f>'Input individueel'!AN171</f>
        <v>3</v>
      </c>
    </row>
    <row r="175" spans="1:34" x14ac:dyDescent="0.3">
      <c r="A175" s="1">
        <f>'Input individueel'!I172</f>
        <v>3</v>
      </c>
      <c r="B175" s="1">
        <f t="shared" si="6"/>
        <v>6</v>
      </c>
      <c r="C175" s="1">
        <f t="shared" si="7"/>
        <v>6</v>
      </c>
      <c r="D175" s="1">
        <f t="shared" si="8"/>
        <v>4</v>
      </c>
      <c r="E175" s="1">
        <f>IF(A175=99,99,'Input individueel'!AH172)</f>
        <v>4</v>
      </c>
      <c r="F175">
        <f>'Input individueel'!C172</f>
        <v>335</v>
      </c>
      <c r="G175" t="str">
        <f>_xlfn.IFNA(VLOOKUP(F175,'Alle namen en totalen'!B:F,5,FALSE)," ")</f>
        <v>W5-B2</v>
      </c>
      <c r="H175" t="str">
        <f>_xlfn.IFNA(VLOOKUP(F175,'Alle namen en totalen'!B:F,2,FALSE)," ")</f>
        <v>Fenna Kwakman</v>
      </c>
      <c r="I175" t="str">
        <f>_xlfn.IFNA(VLOOKUP(F175,'Alle namen en totalen'!B:F,4,FALSE)," ")</f>
        <v>Jeugd 1 G</v>
      </c>
      <c r="K175" t="str">
        <f>_xlfn.IFNA(VLOOKUP(F175,'Alle namen en totalen'!B:F,3,FALSE)," ")</f>
        <v>Sint Mauritius</v>
      </c>
      <c r="L175" s="7">
        <f>'Input individueel'!J172</f>
        <v>40.9</v>
      </c>
      <c r="M175">
        <f>'Input individueel'!I172</f>
        <v>3</v>
      </c>
      <c r="N175" s="7">
        <f>IF('Input individueel'!P172=0,'Input individueel'!K172,('Input individueel'!K172+'Input individueel'!P172)/2)</f>
        <v>2.4</v>
      </c>
      <c r="O175" s="7">
        <f>IF('Input individueel'!P172=0,'Input individueel'!L172,('Input individueel'!L172+'Input individueel'!Q172)/2)</f>
        <v>8.4499999999999993</v>
      </c>
      <c r="P175" s="7">
        <f>IF('Input individueel'!P172=0,'Input individueel'!M172,('Input individueel'!M172+'Input individueel'!R172)/2)</f>
        <v>0</v>
      </c>
      <c r="Q175" s="7">
        <f>IF('Input individueel'!P172=0,'Input individueel'!N172,('Input individueel'!N172+'Input individueel'!S172)/2)</f>
        <v>0</v>
      </c>
      <c r="R175" s="7">
        <f>'Input individueel'!U172</f>
        <v>10.85</v>
      </c>
      <c r="S175">
        <f>'Input individueel'!V172</f>
        <v>6</v>
      </c>
      <c r="T175" s="7">
        <f>'Input individueel'!W172</f>
        <v>2.6</v>
      </c>
      <c r="U175" s="7">
        <f>'Input individueel'!X172</f>
        <v>7.35</v>
      </c>
      <c r="V175" s="7">
        <f>'Input individueel'!Y172</f>
        <v>0</v>
      </c>
      <c r="W175" s="7">
        <f>'Input individueel'!AA172</f>
        <v>9.9499999999999993</v>
      </c>
      <c r="X175">
        <f>'Input individueel'!AB172</f>
        <v>6</v>
      </c>
      <c r="Y175" s="7">
        <f>'Input individueel'!AC172</f>
        <v>2.7</v>
      </c>
      <c r="Z175" s="7">
        <f>'Input individueel'!AD172</f>
        <v>6.65</v>
      </c>
      <c r="AA175" s="7">
        <f>'Input individueel'!AE172</f>
        <v>0</v>
      </c>
      <c r="AB175" s="7">
        <f>'Input individueel'!AG172</f>
        <v>9.35</v>
      </c>
      <c r="AC175">
        <f>'Input individueel'!AH172</f>
        <v>4</v>
      </c>
      <c r="AD175" s="7">
        <f>'Input individueel'!AI172</f>
        <v>2.7</v>
      </c>
      <c r="AE175" s="7">
        <f>'Input individueel'!AJ172</f>
        <v>8.0500000000000007</v>
      </c>
      <c r="AF175" s="7">
        <f>'Input individueel'!AK172</f>
        <v>0</v>
      </c>
      <c r="AG175" s="7">
        <f>'Input individueel'!AM172</f>
        <v>10.75</v>
      </c>
      <c r="AH175">
        <f>'Input individueel'!AN172</f>
        <v>2</v>
      </c>
    </row>
    <row r="176" spans="1:34" x14ac:dyDescent="0.3">
      <c r="A176" s="1">
        <f>'Input individueel'!I173</f>
        <v>4</v>
      </c>
      <c r="B176" s="1">
        <f t="shared" si="6"/>
        <v>4</v>
      </c>
      <c r="C176" s="1">
        <f t="shared" si="7"/>
        <v>1</v>
      </c>
      <c r="D176" s="1">
        <f t="shared" si="8"/>
        <v>3</v>
      </c>
      <c r="E176" s="1">
        <f>IF(A176=99,99,'Input individueel'!AH173)</f>
        <v>3</v>
      </c>
      <c r="F176">
        <f>'Input individueel'!C173</f>
        <v>345</v>
      </c>
      <c r="G176" t="str">
        <f>_xlfn.IFNA(VLOOKUP(F176,'Alle namen en totalen'!B:F,5,FALSE)," ")</f>
        <v>W5-B2</v>
      </c>
      <c r="H176" t="str">
        <f>_xlfn.IFNA(VLOOKUP(F176,'Alle namen en totalen'!B:F,2,FALSE)," ")</f>
        <v>Abigail Senbeta</v>
      </c>
      <c r="I176" t="str">
        <f>_xlfn.IFNA(VLOOKUP(F176,'Alle namen en totalen'!B:F,4,FALSE)," ")</f>
        <v>Jeugd 2 G</v>
      </c>
      <c r="K176" t="str">
        <f>_xlfn.IFNA(VLOOKUP(F176,'Alle namen en totalen'!B:F,3,FALSE)," ")</f>
        <v>Turncentrum Waterland</v>
      </c>
      <c r="L176" s="7">
        <f>'Input individueel'!J173</f>
        <v>40.5</v>
      </c>
      <c r="M176">
        <f>'Input individueel'!I173</f>
        <v>4</v>
      </c>
      <c r="N176" s="7">
        <f>IF('Input individueel'!P173=0,'Input individueel'!K173,('Input individueel'!K173+'Input individueel'!P173)/2)</f>
        <v>2.4</v>
      </c>
      <c r="O176" s="7">
        <f>IF('Input individueel'!P173=0,'Input individueel'!L173,('Input individueel'!L173+'Input individueel'!Q173)/2)</f>
        <v>8.65</v>
      </c>
      <c r="P176" s="7">
        <f>IF('Input individueel'!P173=0,'Input individueel'!M173,('Input individueel'!M173+'Input individueel'!R173)/2)</f>
        <v>0</v>
      </c>
      <c r="Q176" s="7">
        <f>IF('Input individueel'!P173=0,'Input individueel'!N173,('Input individueel'!N173+'Input individueel'!S173)/2)</f>
        <v>0</v>
      </c>
      <c r="R176" s="7">
        <f>'Input individueel'!U173</f>
        <v>11.05</v>
      </c>
      <c r="S176">
        <f>'Input individueel'!V173</f>
        <v>4</v>
      </c>
      <c r="T176" s="7">
        <f>'Input individueel'!W173</f>
        <v>2.7</v>
      </c>
      <c r="U176" s="7">
        <f>'Input individueel'!X173</f>
        <v>8.25</v>
      </c>
      <c r="V176" s="7">
        <f>'Input individueel'!Y173</f>
        <v>0</v>
      </c>
      <c r="W176" s="7">
        <f>'Input individueel'!AA173</f>
        <v>10.95</v>
      </c>
      <c r="X176">
        <f>'Input individueel'!AB173</f>
        <v>1</v>
      </c>
      <c r="Y176" s="7">
        <f>'Input individueel'!AC173</f>
        <v>2.2000000000000002</v>
      </c>
      <c r="Z176" s="7">
        <f>'Input individueel'!AD173</f>
        <v>7.55</v>
      </c>
      <c r="AA176" s="7">
        <f>'Input individueel'!AE173</f>
        <v>0</v>
      </c>
      <c r="AB176" s="7">
        <f>'Input individueel'!AG173</f>
        <v>9.75</v>
      </c>
      <c r="AC176">
        <f>'Input individueel'!AH173</f>
        <v>3</v>
      </c>
      <c r="AD176" s="7">
        <f>'Input individueel'!AI173</f>
        <v>2.2000000000000002</v>
      </c>
      <c r="AE176" s="7">
        <f>'Input individueel'!AJ173</f>
        <v>6.55</v>
      </c>
      <c r="AF176" s="7">
        <f>'Input individueel'!AK173</f>
        <v>0</v>
      </c>
      <c r="AG176" s="7">
        <f>'Input individueel'!AM173</f>
        <v>8.75</v>
      </c>
      <c r="AH176">
        <f>'Input individueel'!AN173</f>
        <v>11</v>
      </c>
    </row>
    <row r="177" spans="1:34" x14ac:dyDescent="0.3">
      <c r="A177" s="1">
        <f>'Input individueel'!I174</f>
        <v>5</v>
      </c>
      <c r="B177" s="1">
        <f t="shared" si="6"/>
        <v>1</v>
      </c>
      <c r="C177" s="1">
        <f t="shared" si="7"/>
        <v>9</v>
      </c>
      <c r="D177" s="1">
        <f t="shared" si="8"/>
        <v>2</v>
      </c>
      <c r="E177" s="1">
        <f>IF(A177=99,99,'Input individueel'!AH174)</f>
        <v>2</v>
      </c>
      <c r="F177">
        <f>'Input individueel'!C174</f>
        <v>338</v>
      </c>
      <c r="G177" t="str">
        <f>_xlfn.IFNA(VLOOKUP(F177,'Alle namen en totalen'!B:F,5,FALSE)," ")</f>
        <v>W5-B2</v>
      </c>
      <c r="H177" t="str">
        <f>_xlfn.IFNA(VLOOKUP(F177,'Alle namen en totalen'!B:F,2,FALSE)," ")</f>
        <v>Mayra Berkhout</v>
      </c>
      <c r="I177" t="str">
        <f>_xlfn.IFNA(VLOOKUP(F177,'Alle namen en totalen'!B:F,4,FALSE)," ")</f>
        <v>Jeugd 2 G</v>
      </c>
      <c r="K177" t="str">
        <f>_xlfn.IFNA(VLOOKUP(F177,'Alle namen en totalen'!B:F,3,FALSE)," ")</f>
        <v>Sint Mauritius</v>
      </c>
      <c r="L177" s="7">
        <f>'Input individueel'!J174</f>
        <v>40.299999999999997</v>
      </c>
      <c r="M177">
        <f>'Input individueel'!I174</f>
        <v>5</v>
      </c>
      <c r="N177" s="7">
        <f>IF('Input individueel'!P174=0,'Input individueel'!K174,('Input individueel'!K174+'Input individueel'!P174)/2)</f>
        <v>2.4</v>
      </c>
      <c r="O177" s="7">
        <f>IF('Input individueel'!P174=0,'Input individueel'!L174,('Input individueel'!L174+'Input individueel'!Q174)/2)</f>
        <v>8.85</v>
      </c>
      <c r="P177" s="7">
        <f>IF('Input individueel'!P174=0,'Input individueel'!M174,('Input individueel'!M174+'Input individueel'!R174)/2)</f>
        <v>0</v>
      </c>
      <c r="Q177" s="7">
        <f>IF('Input individueel'!P174=0,'Input individueel'!N174,('Input individueel'!N174+'Input individueel'!S174)/2)</f>
        <v>0</v>
      </c>
      <c r="R177" s="7">
        <f>'Input individueel'!U174</f>
        <v>11.25</v>
      </c>
      <c r="S177">
        <f>'Input individueel'!V174</f>
        <v>1</v>
      </c>
      <c r="T177" s="7">
        <f>'Input individueel'!W174</f>
        <v>2.1</v>
      </c>
      <c r="U177" s="7">
        <f>'Input individueel'!X174</f>
        <v>7.1</v>
      </c>
      <c r="V177" s="7">
        <f>'Input individueel'!Y174</f>
        <v>0</v>
      </c>
      <c r="W177" s="7">
        <f>'Input individueel'!AA174</f>
        <v>9.1999999999999993</v>
      </c>
      <c r="X177">
        <f>'Input individueel'!AB174</f>
        <v>9</v>
      </c>
      <c r="Y177" s="7">
        <f>'Input individueel'!AC174</f>
        <v>2.8</v>
      </c>
      <c r="Z177" s="7">
        <f>'Input individueel'!AD174</f>
        <v>7.1</v>
      </c>
      <c r="AA177" s="7">
        <f>'Input individueel'!AE174</f>
        <v>0</v>
      </c>
      <c r="AB177" s="7">
        <f>'Input individueel'!AG174</f>
        <v>9.9</v>
      </c>
      <c r="AC177">
        <f>'Input individueel'!AH174</f>
        <v>2</v>
      </c>
      <c r="AD177" s="7">
        <f>'Input individueel'!AI174</f>
        <v>2.9</v>
      </c>
      <c r="AE177" s="7">
        <f>'Input individueel'!AJ174</f>
        <v>7.05</v>
      </c>
      <c r="AF177" s="7">
        <f>'Input individueel'!AK174</f>
        <v>0</v>
      </c>
      <c r="AG177" s="7">
        <f>'Input individueel'!AM174</f>
        <v>9.9499999999999993</v>
      </c>
      <c r="AH177">
        <f>'Input individueel'!AN174</f>
        <v>5</v>
      </c>
    </row>
    <row r="178" spans="1:34" x14ac:dyDescent="0.3">
      <c r="A178" s="1">
        <f>'Input individueel'!I175</f>
        <v>6</v>
      </c>
      <c r="B178" s="1">
        <f t="shared" si="6"/>
        <v>3</v>
      </c>
      <c r="C178" s="1">
        <f t="shared" si="7"/>
        <v>5</v>
      </c>
      <c r="D178" s="1">
        <f t="shared" si="8"/>
        <v>7</v>
      </c>
      <c r="E178" s="1">
        <f>IF(A178=99,99,'Input individueel'!AH175)</f>
        <v>7</v>
      </c>
      <c r="F178">
        <f>'Input individueel'!C175</f>
        <v>339</v>
      </c>
      <c r="G178" t="str">
        <f>_xlfn.IFNA(VLOOKUP(F178,'Alle namen en totalen'!B:F,5,FALSE)," ")</f>
        <v>W5-B2</v>
      </c>
      <c r="H178" t="str">
        <f>_xlfn.IFNA(VLOOKUP(F178,'Alle namen en totalen'!B:F,2,FALSE)," ")</f>
        <v>Emi Klomp</v>
      </c>
      <c r="I178" t="str">
        <f>_xlfn.IFNA(VLOOKUP(F178,'Alle namen en totalen'!B:F,4,FALSE)," ")</f>
        <v>Jeugd 1 G</v>
      </c>
      <c r="K178" t="str">
        <f>_xlfn.IFNA(VLOOKUP(F178,'Alle namen en totalen'!B:F,3,FALSE)," ")</f>
        <v>Turncentrum Waterland</v>
      </c>
      <c r="L178" s="7">
        <f>'Input individueel'!J175</f>
        <v>39.6</v>
      </c>
      <c r="M178">
        <f>'Input individueel'!I175</f>
        <v>6</v>
      </c>
      <c r="N178" s="7">
        <f>IF('Input individueel'!P175=0,'Input individueel'!K175,('Input individueel'!K175+'Input individueel'!P175)/2)</f>
        <v>2.4</v>
      </c>
      <c r="O178" s="7">
        <f>IF('Input individueel'!P175=0,'Input individueel'!L175,('Input individueel'!L175+'Input individueel'!Q175)/2)</f>
        <v>8.8000000000000007</v>
      </c>
      <c r="P178" s="7">
        <f>IF('Input individueel'!P175=0,'Input individueel'!M175,('Input individueel'!M175+'Input individueel'!R175)/2)</f>
        <v>0</v>
      </c>
      <c r="Q178" s="7">
        <f>IF('Input individueel'!P175=0,'Input individueel'!N175,('Input individueel'!N175+'Input individueel'!S175)/2)</f>
        <v>0</v>
      </c>
      <c r="R178" s="7">
        <f>'Input individueel'!U175</f>
        <v>11.2</v>
      </c>
      <c r="S178">
        <f>'Input individueel'!V175</f>
        <v>3</v>
      </c>
      <c r="T178" s="7">
        <f>'Input individueel'!W175</f>
        <v>2.6</v>
      </c>
      <c r="U178" s="7">
        <f>'Input individueel'!X175</f>
        <v>7.45</v>
      </c>
      <c r="V178" s="7">
        <f>'Input individueel'!Y175</f>
        <v>0</v>
      </c>
      <c r="W178" s="7">
        <f>'Input individueel'!AA175</f>
        <v>10.050000000000001</v>
      </c>
      <c r="X178">
        <f>'Input individueel'!AB175</f>
        <v>5</v>
      </c>
      <c r="Y178" s="7">
        <f>'Input individueel'!AC175</f>
        <v>2.7</v>
      </c>
      <c r="Z178" s="7">
        <f>'Input individueel'!AD175</f>
        <v>6.2</v>
      </c>
      <c r="AA178" s="7">
        <f>'Input individueel'!AE175</f>
        <v>0</v>
      </c>
      <c r="AB178" s="7">
        <f>'Input individueel'!AG175</f>
        <v>8.9</v>
      </c>
      <c r="AC178">
        <f>'Input individueel'!AH175</f>
        <v>7</v>
      </c>
      <c r="AD178" s="7">
        <f>'Input individueel'!AI175</f>
        <v>2.1</v>
      </c>
      <c r="AE178" s="7">
        <f>'Input individueel'!AJ175</f>
        <v>7.35</v>
      </c>
      <c r="AF178" s="7">
        <f>'Input individueel'!AK175</f>
        <v>0</v>
      </c>
      <c r="AG178" s="7">
        <f>'Input individueel'!AM175</f>
        <v>9.4499999999999993</v>
      </c>
      <c r="AH178">
        <f>'Input individueel'!AN175</f>
        <v>8</v>
      </c>
    </row>
    <row r="179" spans="1:34" x14ac:dyDescent="0.3">
      <c r="A179" s="1">
        <f>'Input individueel'!I176</f>
        <v>7</v>
      </c>
      <c r="B179" s="1">
        <f t="shared" si="6"/>
        <v>10</v>
      </c>
      <c r="C179" s="1">
        <f t="shared" si="7"/>
        <v>3</v>
      </c>
      <c r="D179" s="1">
        <f t="shared" si="8"/>
        <v>8</v>
      </c>
      <c r="E179" s="1">
        <f>IF(A179=99,99,'Input individueel'!AH176)</f>
        <v>8</v>
      </c>
      <c r="F179">
        <f>'Input individueel'!C176</f>
        <v>324</v>
      </c>
      <c r="G179" t="str">
        <f>_xlfn.IFNA(VLOOKUP(F179,'Alle namen en totalen'!B:F,5,FALSE)," ")</f>
        <v>W5-B2</v>
      </c>
      <c r="H179" t="str">
        <f>_xlfn.IFNA(VLOOKUP(F179,'Alle namen en totalen'!B:F,2,FALSE)," ")</f>
        <v>Bobbi Wijtmans</v>
      </c>
      <c r="I179" t="str">
        <f>_xlfn.IFNA(VLOOKUP(F179,'Alle namen en totalen'!B:F,4,FALSE)," ")</f>
        <v>Jeugd 2 G</v>
      </c>
      <c r="K179" t="str">
        <f>_xlfn.IFNA(VLOOKUP(F179,'Alle namen en totalen'!B:F,3,FALSE)," ")</f>
        <v>Wilskracht</v>
      </c>
      <c r="L179" s="7">
        <f>'Input individueel'!J176</f>
        <v>39</v>
      </c>
      <c r="M179">
        <f>'Input individueel'!I176</f>
        <v>7</v>
      </c>
      <c r="N179" s="7">
        <f>IF('Input individueel'!P176=0,'Input individueel'!K176,('Input individueel'!K176+'Input individueel'!P176)/2)</f>
        <v>1.6</v>
      </c>
      <c r="O179" s="7">
        <f>IF('Input individueel'!P176=0,'Input individueel'!L176,('Input individueel'!L176+'Input individueel'!Q176)/2)</f>
        <v>8.4</v>
      </c>
      <c r="P179" s="7">
        <f>IF('Input individueel'!P176=0,'Input individueel'!M176,('Input individueel'!M176+'Input individueel'!R176)/2)</f>
        <v>0</v>
      </c>
      <c r="Q179" s="7">
        <f>IF('Input individueel'!P176=0,'Input individueel'!N176,('Input individueel'!N176+'Input individueel'!S176)/2)</f>
        <v>0</v>
      </c>
      <c r="R179" s="7">
        <f>'Input individueel'!U176</f>
        <v>10</v>
      </c>
      <c r="S179">
        <f>'Input individueel'!V176</f>
        <v>10</v>
      </c>
      <c r="T179" s="7">
        <f>'Input individueel'!W176</f>
        <v>2.7</v>
      </c>
      <c r="U179" s="7">
        <f>'Input individueel'!X176</f>
        <v>7.95</v>
      </c>
      <c r="V179" s="7">
        <f>'Input individueel'!Y176</f>
        <v>0</v>
      </c>
      <c r="W179" s="7">
        <f>'Input individueel'!AA176</f>
        <v>10.65</v>
      </c>
      <c r="X179">
        <f>'Input individueel'!AB176</f>
        <v>3</v>
      </c>
      <c r="Y179" s="7">
        <f>'Input individueel'!AC176</f>
        <v>2.1</v>
      </c>
      <c r="Z179" s="7">
        <f>'Input individueel'!AD176</f>
        <v>6.3</v>
      </c>
      <c r="AA179" s="7">
        <f>'Input individueel'!AE176</f>
        <v>0</v>
      </c>
      <c r="AB179" s="7">
        <f>'Input individueel'!AG176</f>
        <v>8.4</v>
      </c>
      <c r="AC179">
        <f>'Input individueel'!AH176</f>
        <v>8</v>
      </c>
      <c r="AD179" s="7">
        <f>'Input individueel'!AI176</f>
        <v>2.2999999999999998</v>
      </c>
      <c r="AE179" s="7">
        <f>'Input individueel'!AJ176</f>
        <v>7.65</v>
      </c>
      <c r="AF179" s="7">
        <f>'Input individueel'!AK176</f>
        <v>0</v>
      </c>
      <c r="AG179" s="7">
        <f>'Input individueel'!AM176</f>
        <v>9.9499999999999993</v>
      </c>
      <c r="AH179">
        <f>'Input individueel'!AN176</f>
        <v>5</v>
      </c>
    </row>
    <row r="180" spans="1:34" x14ac:dyDescent="0.3">
      <c r="A180" s="1">
        <f>'Input individueel'!I177</f>
        <v>8</v>
      </c>
      <c r="B180" s="1">
        <f t="shared" si="6"/>
        <v>8</v>
      </c>
      <c r="C180" s="1">
        <f t="shared" si="7"/>
        <v>2</v>
      </c>
      <c r="D180" s="1">
        <f t="shared" si="8"/>
        <v>10</v>
      </c>
      <c r="E180" s="1">
        <f>IF(A180=99,99,'Input individueel'!AH177)</f>
        <v>10</v>
      </c>
      <c r="F180">
        <f>'Input individueel'!C177</f>
        <v>337</v>
      </c>
      <c r="G180" t="str">
        <f>_xlfn.IFNA(VLOOKUP(F180,'Alle namen en totalen'!B:F,5,FALSE)," ")</f>
        <v>W5-B2</v>
      </c>
      <c r="H180" t="str">
        <f>_xlfn.IFNA(VLOOKUP(F180,'Alle namen en totalen'!B:F,2,FALSE)," ")</f>
        <v>Isa Schilder</v>
      </c>
      <c r="I180" t="str">
        <f>_xlfn.IFNA(VLOOKUP(F180,'Alle namen en totalen'!B:F,4,FALSE)," ")</f>
        <v>Jeugd 2 G</v>
      </c>
      <c r="K180" t="str">
        <f>_xlfn.IFNA(VLOOKUP(F180,'Alle namen en totalen'!B:F,3,FALSE)," ")</f>
        <v>Sint Mauritius</v>
      </c>
      <c r="L180" s="7">
        <f>'Input individueel'!J177</f>
        <v>37.549999999999997</v>
      </c>
      <c r="M180">
        <f>'Input individueel'!I177</f>
        <v>8</v>
      </c>
      <c r="N180" s="7">
        <f>IF('Input individueel'!P177=0,'Input individueel'!K177,('Input individueel'!K177+'Input individueel'!P177)/2)</f>
        <v>1.6</v>
      </c>
      <c r="O180" s="7">
        <f>IF('Input individueel'!P177=0,'Input individueel'!L177,('Input individueel'!L177+'Input individueel'!Q177)/2)</f>
        <v>8.75</v>
      </c>
      <c r="P180" s="7">
        <f>IF('Input individueel'!P177=0,'Input individueel'!M177,('Input individueel'!M177+'Input individueel'!R177)/2)</f>
        <v>0</v>
      </c>
      <c r="Q180" s="7">
        <f>IF('Input individueel'!P177=0,'Input individueel'!N177,('Input individueel'!N177+'Input individueel'!S177)/2)</f>
        <v>0</v>
      </c>
      <c r="R180" s="7">
        <f>'Input individueel'!U177</f>
        <v>10.35</v>
      </c>
      <c r="S180">
        <f>'Input individueel'!V177</f>
        <v>8</v>
      </c>
      <c r="T180" s="7">
        <f>'Input individueel'!W177</f>
        <v>2.7</v>
      </c>
      <c r="U180" s="7">
        <f>'Input individueel'!X177</f>
        <v>8.1999999999999993</v>
      </c>
      <c r="V180" s="7">
        <f>'Input individueel'!Y177</f>
        <v>0</v>
      </c>
      <c r="W180" s="7">
        <f>'Input individueel'!AA177</f>
        <v>10.9</v>
      </c>
      <c r="X180">
        <f>'Input individueel'!AB177</f>
        <v>2</v>
      </c>
      <c r="Y180" s="7">
        <f>'Input individueel'!AC177</f>
        <v>1.1000000000000001</v>
      </c>
      <c r="Z180" s="7">
        <f>'Input individueel'!AD177</f>
        <v>5.55</v>
      </c>
      <c r="AA180" s="7">
        <f>'Input individueel'!AE177</f>
        <v>0</v>
      </c>
      <c r="AB180" s="7">
        <f>'Input individueel'!AG177</f>
        <v>6.65</v>
      </c>
      <c r="AC180">
        <f>'Input individueel'!AH177</f>
        <v>10</v>
      </c>
      <c r="AD180" s="7">
        <f>'Input individueel'!AI177</f>
        <v>2.7</v>
      </c>
      <c r="AE180" s="7">
        <f>'Input individueel'!AJ177</f>
        <v>6.95</v>
      </c>
      <c r="AF180" s="7">
        <f>'Input individueel'!AK177</f>
        <v>0</v>
      </c>
      <c r="AG180" s="7">
        <f>'Input individueel'!AM177</f>
        <v>9.65</v>
      </c>
      <c r="AH180">
        <f>'Input individueel'!AN177</f>
        <v>7</v>
      </c>
    </row>
    <row r="181" spans="1:34" x14ac:dyDescent="0.3">
      <c r="A181" s="1">
        <f>'Input individueel'!I178</f>
        <v>9</v>
      </c>
      <c r="B181" s="1">
        <f t="shared" si="6"/>
        <v>11</v>
      </c>
      <c r="C181" s="1">
        <f t="shared" si="7"/>
        <v>10</v>
      </c>
      <c r="D181" s="1">
        <f t="shared" si="8"/>
        <v>6</v>
      </c>
      <c r="E181" s="1">
        <f>IF(A181=99,99,'Input individueel'!AH178)</f>
        <v>6</v>
      </c>
      <c r="F181">
        <f>'Input individueel'!C178</f>
        <v>347</v>
      </c>
      <c r="G181" t="str">
        <f>_xlfn.IFNA(VLOOKUP(F181,'Alle namen en totalen'!B:F,5,FALSE)," ")</f>
        <v>W5-B2</v>
      </c>
      <c r="H181" t="str">
        <f>_xlfn.IFNA(VLOOKUP(F181,'Alle namen en totalen'!B:F,2,FALSE)," ")</f>
        <v>Bibi van der Meijden</v>
      </c>
      <c r="I181" t="str">
        <f>_xlfn.IFNA(VLOOKUP(F181,'Alle namen en totalen'!B:F,4,FALSE)," ")</f>
        <v>Jeugd 2 G</v>
      </c>
      <c r="K181" t="str">
        <f>_xlfn.IFNA(VLOOKUP(F181,'Alle namen en totalen'!B:F,3,FALSE)," ")</f>
        <v>Turncentrum Waterland</v>
      </c>
      <c r="L181" s="7">
        <f>'Input individueel'!J178</f>
        <v>36.85</v>
      </c>
      <c r="M181">
        <f>'Input individueel'!I178</f>
        <v>9</v>
      </c>
      <c r="N181" s="7">
        <f>IF('Input individueel'!P178=0,'Input individueel'!K178,('Input individueel'!K178+'Input individueel'!P178)/2)</f>
        <v>1.6</v>
      </c>
      <c r="O181" s="7">
        <f>IF('Input individueel'!P178=0,'Input individueel'!L178,('Input individueel'!L178+'Input individueel'!Q178)/2)</f>
        <v>8.3000000000000007</v>
      </c>
      <c r="P181" s="7">
        <f>IF('Input individueel'!P178=0,'Input individueel'!M178,('Input individueel'!M178+'Input individueel'!R178)/2)</f>
        <v>0</v>
      </c>
      <c r="Q181" s="7">
        <f>IF('Input individueel'!P178=0,'Input individueel'!N178,('Input individueel'!N178+'Input individueel'!S178)/2)</f>
        <v>0</v>
      </c>
      <c r="R181" s="7">
        <f>'Input individueel'!U178</f>
        <v>9.9</v>
      </c>
      <c r="S181">
        <f>'Input individueel'!V178</f>
        <v>11</v>
      </c>
      <c r="T181" s="7">
        <f>'Input individueel'!W178</f>
        <v>1.6</v>
      </c>
      <c r="U181" s="7">
        <f>'Input individueel'!X178</f>
        <v>7.15</v>
      </c>
      <c r="V181" s="7">
        <f>'Input individueel'!Y178</f>
        <v>0</v>
      </c>
      <c r="W181" s="7">
        <f>'Input individueel'!AA178</f>
        <v>8.75</v>
      </c>
      <c r="X181">
        <f>'Input individueel'!AB178</f>
        <v>10</v>
      </c>
      <c r="Y181" s="7">
        <f>'Input individueel'!AC178</f>
        <v>1.6</v>
      </c>
      <c r="Z181" s="7">
        <f>'Input individueel'!AD178</f>
        <v>7.35</v>
      </c>
      <c r="AA181" s="7">
        <f>'Input individueel'!AE178</f>
        <v>0</v>
      </c>
      <c r="AB181" s="7">
        <f>'Input individueel'!AG178</f>
        <v>8.9499999999999993</v>
      </c>
      <c r="AC181">
        <f>'Input individueel'!AH178</f>
        <v>6</v>
      </c>
      <c r="AD181" s="7">
        <f>'Input individueel'!AI178</f>
        <v>2.1</v>
      </c>
      <c r="AE181" s="7">
        <f>'Input individueel'!AJ178</f>
        <v>7.15</v>
      </c>
      <c r="AF181" s="7">
        <f>'Input individueel'!AK178</f>
        <v>0</v>
      </c>
      <c r="AG181" s="7">
        <f>'Input individueel'!AM178</f>
        <v>9.25</v>
      </c>
      <c r="AH181">
        <f>'Input individueel'!AN178</f>
        <v>9</v>
      </c>
    </row>
    <row r="182" spans="1:34" x14ac:dyDescent="0.3">
      <c r="A182" s="1">
        <f>'Input individueel'!I179</f>
        <v>10</v>
      </c>
      <c r="B182" s="1">
        <f t="shared" si="6"/>
        <v>9</v>
      </c>
      <c r="C182" s="1">
        <f t="shared" si="7"/>
        <v>11</v>
      </c>
      <c r="D182" s="1">
        <f t="shared" si="8"/>
        <v>9</v>
      </c>
      <c r="E182" s="1">
        <f>IF(A182=99,99,'Input individueel'!AH179)</f>
        <v>9</v>
      </c>
      <c r="F182">
        <f>'Input individueel'!C179</f>
        <v>321</v>
      </c>
      <c r="G182" t="str">
        <f>_xlfn.IFNA(VLOOKUP(F182,'Alle namen en totalen'!B:F,5,FALSE)," ")</f>
        <v>W5-B2</v>
      </c>
      <c r="H182" t="str">
        <f>_xlfn.IFNA(VLOOKUP(F182,'Alle namen en totalen'!B:F,2,FALSE)," ")</f>
        <v>Tara Van Dinteren</v>
      </c>
      <c r="I182" t="str">
        <f>_xlfn.IFNA(VLOOKUP(F182,'Alle namen en totalen'!B:F,4,FALSE)," ")</f>
        <v>Jeugd 1 G</v>
      </c>
      <c r="K182" t="str">
        <f>_xlfn.IFNA(VLOOKUP(F182,'Alle namen en totalen'!B:F,3,FALSE)," ")</f>
        <v>Wilskracht</v>
      </c>
      <c r="L182" s="7">
        <f>'Input individueel'!J179</f>
        <v>36.200000000000003</v>
      </c>
      <c r="M182">
        <f>'Input individueel'!I179</f>
        <v>10</v>
      </c>
      <c r="N182" s="7">
        <f>IF('Input individueel'!P179=0,'Input individueel'!K179,('Input individueel'!K179+'Input individueel'!P179)/2)</f>
        <v>1.6</v>
      </c>
      <c r="O182" s="7">
        <f>IF('Input individueel'!P179=0,'Input individueel'!L179,('Input individueel'!L179+'Input individueel'!Q179)/2)</f>
        <v>8.5</v>
      </c>
      <c r="P182" s="7">
        <f>IF('Input individueel'!P179=0,'Input individueel'!M179,('Input individueel'!M179+'Input individueel'!R179)/2)</f>
        <v>0</v>
      </c>
      <c r="Q182" s="7">
        <f>IF('Input individueel'!P179=0,'Input individueel'!N179,('Input individueel'!N179+'Input individueel'!S179)/2)</f>
        <v>0</v>
      </c>
      <c r="R182" s="7">
        <f>'Input individueel'!U179</f>
        <v>10.1</v>
      </c>
      <c r="S182">
        <f>'Input individueel'!V179</f>
        <v>9</v>
      </c>
      <c r="T182" s="7">
        <f>'Input individueel'!W179</f>
        <v>2.1</v>
      </c>
      <c r="U182" s="7">
        <f>'Input individueel'!X179</f>
        <v>6.4</v>
      </c>
      <c r="V182" s="7">
        <f>'Input individueel'!Y179</f>
        <v>0</v>
      </c>
      <c r="W182" s="7">
        <f>'Input individueel'!AA179</f>
        <v>8.5</v>
      </c>
      <c r="X182">
        <f>'Input individueel'!AB179</f>
        <v>11</v>
      </c>
      <c r="Y182" s="7">
        <f>'Input individueel'!AC179</f>
        <v>2.8</v>
      </c>
      <c r="Z182" s="7">
        <f>'Input individueel'!AD179</f>
        <v>5.55</v>
      </c>
      <c r="AA182" s="7">
        <f>'Input individueel'!AE179</f>
        <v>0</v>
      </c>
      <c r="AB182" s="7">
        <f>'Input individueel'!AG179</f>
        <v>8.35</v>
      </c>
      <c r="AC182">
        <f>'Input individueel'!AH179</f>
        <v>9</v>
      </c>
      <c r="AD182" s="7">
        <f>'Input individueel'!AI179</f>
        <v>2.2000000000000002</v>
      </c>
      <c r="AE182" s="7">
        <f>'Input individueel'!AJ179</f>
        <v>7.05</v>
      </c>
      <c r="AF182" s="7">
        <f>'Input individueel'!AK179</f>
        <v>0</v>
      </c>
      <c r="AG182" s="7">
        <f>'Input individueel'!AM179</f>
        <v>9.25</v>
      </c>
      <c r="AH182">
        <f>'Input individueel'!AN179</f>
        <v>9</v>
      </c>
    </row>
    <row r="183" spans="1:34" x14ac:dyDescent="0.3">
      <c r="A183" s="1">
        <f>'Input individueel'!I180</f>
        <v>11</v>
      </c>
      <c r="B183" s="1">
        <f t="shared" si="6"/>
        <v>5</v>
      </c>
      <c r="C183" s="1">
        <f t="shared" si="7"/>
        <v>7</v>
      </c>
      <c r="D183" s="1">
        <f t="shared" si="8"/>
        <v>11</v>
      </c>
      <c r="E183" s="1">
        <f>IF(A183=99,99,'Input individueel'!AH180)</f>
        <v>11</v>
      </c>
      <c r="F183">
        <f>'Input individueel'!C180</f>
        <v>343</v>
      </c>
      <c r="G183" t="str">
        <f>_xlfn.IFNA(VLOOKUP(F183,'Alle namen en totalen'!B:F,5,FALSE)," ")</f>
        <v>W5-B2</v>
      </c>
      <c r="H183" t="str">
        <f>_xlfn.IFNA(VLOOKUP(F183,'Alle namen en totalen'!B:F,2,FALSE)," ")</f>
        <v>Faith Webbers</v>
      </c>
      <c r="I183" t="str">
        <f>_xlfn.IFNA(VLOOKUP(F183,'Alle namen en totalen'!B:F,4,FALSE)," ")</f>
        <v>Jeugd 2 G</v>
      </c>
      <c r="K183" t="str">
        <f>_xlfn.IFNA(VLOOKUP(F183,'Alle namen en totalen'!B:F,3,FALSE)," ")</f>
        <v>Turncentrum Waterland</v>
      </c>
      <c r="L183" s="7">
        <f>'Input individueel'!J180</f>
        <v>34.450000000000003</v>
      </c>
      <c r="M183">
        <f>'Input individueel'!I180</f>
        <v>11</v>
      </c>
      <c r="N183" s="7">
        <f>IF('Input individueel'!P180=0,'Input individueel'!K180,('Input individueel'!K180+'Input individueel'!P180)/2)</f>
        <v>2.4</v>
      </c>
      <c r="O183" s="7">
        <f>IF('Input individueel'!P180=0,'Input individueel'!L180,('Input individueel'!L180+'Input individueel'!Q180)/2)</f>
        <v>8.5</v>
      </c>
      <c r="P183" s="7">
        <f>IF('Input individueel'!P180=0,'Input individueel'!M180,('Input individueel'!M180+'Input individueel'!R180)/2)</f>
        <v>0</v>
      </c>
      <c r="Q183" s="7">
        <f>IF('Input individueel'!P180=0,'Input individueel'!N180,('Input individueel'!N180+'Input individueel'!S180)/2)</f>
        <v>0</v>
      </c>
      <c r="R183" s="7">
        <f>'Input individueel'!U180</f>
        <v>10.9</v>
      </c>
      <c r="S183">
        <f>'Input individueel'!V180</f>
        <v>5</v>
      </c>
      <c r="T183" s="7">
        <f>'Input individueel'!W180</f>
        <v>2.6</v>
      </c>
      <c r="U183" s="7">
        <f>'Input individueel'!X180</f>
        <v>6.9</v>
      </c>
      <c r="V183" s="7">
        <f>'Input individueel'!Y180</f>
        <v>0</v>
      </c>
      <c r="W183" s="7">
        <f>'Input individueel'!AA180</f>
        <v>9.5</v>
      </c>
      <c r="X183">
        <f>'Input individueel'!AB180</f>
        <v>7</v>
      </c>
      <c r="Y183" s="7">
        <f>'Input individueel'!AC180</f>
        <v>0.4</v>
      </c>
      <c r="Z183" s="7">
        <f>'Input individueel'!AD180</f>
        <v>7.2</v>
      </c>
      <c r="AA183" s="7">
        <f>'Input individueel'!AE180</f>
        <v>4</v>
      </c>
      <c r="AB183" s="7">
        <f>'Input individueel'!AG180</f>
        <v>3.6</v>
      </c>
      <c r="AC183">
        <f>'Input individueel'!AH180</f>
        <v>11</v>
      </c>
      <c r="AD183" s="7">
        <f>'Input individueel'!AI180</f>
        <v>2.9</v>
      </c>
      <c r="AE183" s="7">
        <f>'Input individueel'!AJ180</f>
        <v>7.55</v>
      </c>
      <c r="AF183" s="7">
        <f>'Input individueel'!AK180</f>
        <v>0</v>
      </c>
      <c r="AG183" s="7">
        <f>'Input individueel'!AM180</f>
        <v>10.45</v>
      </c>
      <c r="AH183">
        <f>'Input individueel'!AN180</f>
        <v>4</v>
      </c>
    </row>
    <row r="184" spans="1:34" x14ac:dyDescent="0.3">
      <c r="A184" s="1">
        <f>'Input individueel'!I181</f>
        <v>12</v>
      </c>
      <c r="B184" s="1">
        <f t="shared" si="6"/>
        <v>12</v>
      </c>
      <c r="C184" s="1">
        <f t="shared" si="7"/>
        <v>12</v>
      </c>
      <c r="D184" s="1">
        <f t="shared" si="8"/>
        <v>12</v>
      </c>
      <c r="E184" s="1">
        <f>IF(A184=99,99,'Input individueel'!AH181)</f>
        <v>12</v>
      </c>
      <c r="F184">
        <f>'Input individueel'!C181</f>
        <v>322</v>
      </c>
      <c r="G184" t="str">
        <f>_xlfn.IFNA(VLOOKUP(F184,'Alle namen en totalen'!B:F,5,FALSE)," ")</f>
        <v>W5-B2</v>
      </c>
      <c r="H184" t="str">
        <f>_xlfn.IFNA(VLOOKUP(F184,'Alle namen en totalen'!B:F,2,FALSE)," ")</f>
        <v>Juul de Groot</v>
      </c>
      <c r="I184" t="str">
        <f>_xlfn.IFNA(VLOOKUP(F184,'Alle namen en totalen'!B:F,4,FALSE)," ")</f>
        <v>Jeugd 1 G</v>
      </c>
      <c r="K184" t="str">
        <f>_xlfn.IFNA(VLOOKUP(F184,'Alle namen en totalen'!B:F,3,FALSE)," ")</f>
        <v>Wilskracht</v>
      </c>
      <c r="L184" s="7">
        <f>'Input individueel'!J181</f>
        <v>16.850000000000001</v>
      </c>
      <c r="M184">
        <f>'Input individueel'!I181</f>
        <v>12</v>
      </c>
      <c r="N184" s="7">
        <f>IF('Input individueel'!P181=0,'Input individueel'!K181,('Input individueel'!K181+'Input individueel'!P181)/2)</f>
        <v>0</v>
      </c>
      <c r="O184" s="7">
        <f>IF('Input individueel'!P181=0,'Input individueel'!L181,('Input individueel'!L181+'Input individueel'!Q181)/2)</f>
        <v>0</v>
      </c>
      <c r="P184" s="7">
        <f>IF('Input individueel'!P181=0,'Input individueel'!M181,('Input individueel'!M181+'Input individueel'!R181)/2)</f>
        <v>0</v>
      </c>
      <c r="Q184" s="7">
        <f>IF('Input individueel'!P181=0,'Input individueel'!N181,('Input individueel'!N181+'Input individueel'!S181)/2)</f>
        <v>0</v>
      </c>
      <c r="R184" s="7">
        <f>'Input individueel'!U181</f>
        <v>0</v>
      </c>
      <c r="S184">
        <f>'Input individueel'!V181</f>
        <v>12</v>
      </c>
      <c r="T184" s="7">
        <f>'Input individueel'!W181</f>
        <v>1.5</v>
      </c>
      <c r="U184" s="7">
        <f>'Input individueel'!X181</f>
        <v>5.7</v>
      </c>
      <c r="V184" s="7">
        <f>'Input individueel'!Y181</f>
        <v>0</v>
      </c>
      <c r="W184" s="7">
        <f>'Input individueel'!AA181</f>
        <v>7.2</v>
      </c>
      <c r="X184">
        <f>'Input individueel'!AB181</f>
        <v>12</v>
      </c>
      <c r="Y184" s="7">
        <f>'Input individueel'!AC181</f>
        <v>0.9</v>
      </c>
      <c r="Z184" s="7">
        <f>'Input individueel'!AD181</f>
        <v>4.8</v>
      </c>
      <c r="AA184" s="7">
        <f>'Input individueel'!AE181</f>
        <v>4</v>
      </c>
      <c r="AB184" s="7">
        <f>'Input individueel'!AG181</f>
        <v>1.7</v>
      </c>
      <c r="AC184">
        <f>'Input individueel'!AH181</f>
        <v>12</v>
      </c>
      <c r="AD184" s="7">
        <f>'Input individueel'!AI181</f>
        <v>2.1</v>
      </c>
      <c r="AE184" s="7">
        <f>'Input individueel'!AJ181</f>
        <v>5.85</v>
      </c>
      <c r="AF184" s="7">
        <f>'Input individueel'!AK181</f>
        <v>0</v>
      </c>
      <c r="AG184" s="7">
        <f>'Input individueel'!AM181</f>
        <v>7.95</v>
      </c>
      <c r="AH184">
        <f>'Input individueel'!AN181</f>
        <v>12</v>
      </c>
    </row>
    <row r="185" spans="1:34" x14ac:dyDescent="0.3">
      <c r="A185" s="1">
        <f>'Input individueel'!I182</f>
        <v>99</v>
      </c>
      <c r="B185" s="1">
        <f t="shared" si="6"/>
        <v>99</v>
      </c>
      <c r="C185" s="1">
        <f t="shared" si="7"/>
        <v>99</v>
      </c>
      <c r="D185" s="1">
        <f t="shared" si="8"/>
        <v>99</v>
      </c>
      <c r="E185" s="1">
        <f>IF(A185=99,99,'Input individueel'!AH182)</f>
        <v>99</v>
      </c>
      <c r="F185">
        <f>'Input individueel'!C182</f>
        <v>323</v>
      </c>
      <c r="G185" t="str">
        <f>_xlfn.IFNA(VLOOKUP(F185,'Alle namen en totalen'!B:F,5,FALSE)," ")</f>
        <v>afm</v>
      </c>
      <c r="H185" t="str">
        <f>_xlfn.IFNA(VLOOKUP(F185,'Alle namen en totalen'!B:F,2,FALSE)," ")</f>
        <v>Mia Slutter</v>
      </c>
      <c r="I185" t="str">
        <f>_xlfn.IFNA(VLOOKUP(F185,'Alle namen en totalen'!B:F,4,FALSE)," ")</f>
        <v>Jeugd 1 G</v>
      </c>
      <c r="K185" t="str">
        <f>_xlfn.IFNA(VLOOKUP(F185,'Alle namen en totalen'!B:F,3,FALSE)," ")</f>
        <v>Wilskracht</v>
      </c>
      <c r="L185" s="7">
        <f>'Input individueel'!J182</f>
        <v>0</v>
      </c>
      <c r="M185">
        <f>'Input individueel'!I182</f>
        <v>99</v>
      </c>
      <c r="N185" s="7">
        <f>IF('Input individueel'!P182=0,'Input individueel'!K182,('Input individueel'!K182+'Input individueel'!P182)/2)</f>
        <v>0</v>
      </c>
      <c r="O185" s="7">
        <f>IF('Input individueel'!P182=0,'Input individueel'!L182,('Input individueel'!L182+'Input individueel'!Q182)/2)</f>
        <v>0</v>
      </c>
      <c r="P185" s="7">
        <f>IF('Input individueel'!P182=0,'Input individueel'!M182,('Input individueel'!M182+'Input individueel'!R182)/2)</f>
        <v>0</v>
      </c>
      <c r="Q185" s="7">
        <f>IF('Input individueel'!P182=0,'Input individueel'!N182,('Input individueel'!N182+'Input individueel'!S182)/2)</f>
        <v>0</v>
      </c>
      <c r="R185" s="7">
        <f>'Input individueel'!U182</f>
        <v>0</v>
      </c>
      <c r="S185">
        <f>'Input individueel'!V182</f>
        <v>12</v>
      </c>
      <c r="T185" s="7">
        <f>'Input individueel'!W182</f>
        <v>0</v>
      </c>
      <c r="U185" s="7">
        <f>'Input individueel'!X182</f>
        <v>0</v>
      </c>
      <c r="V185" s="7">
        <f>'Input individueel'!Y182</f>
        <v>0</v>
      </c>
      <c r="W185" s="7">
        <f>'Input individueel'!AA182</f>
        <v>0</v>
      </c>
      <c r="X185">
        <f>'Input individueel'!AB182</f>
        <v>13</v>
      </c>
      <c r="Y185" s="7">
        <f>'Input individueel'!AC182</f>
        <v>0</v>
      </c>
      <c r="Z185" s="7">
        <f>'Input individueel'!AD182</f>
        <v>0</v>
      </c>
      <c r="AA185" s="7">
        <f>'Input individueel'!AE182</f>
        <v>0</v>
      </c>
      <c r="AB185" s="7">
        <f>'Input individueel'!AG182</f>
        <v>0</v>
      </c>
      <c r="AC185">
        <f>'Input individueel'!AH182</f>
        <v>13</v>
      </c>
      <c r="AD185" s="7">
        <f>'Input individueel'!AI182</f>
        <v>0</v>
      </c>
      <c r="AE185" s="7">
        <f>'Input individueel'!AJ182</f>
        <v>0</v>
      </c>
      <c r="AF185" s="7">
        <f>'Input individueel'!AK182</f>
        <v>0</v>
      </c>
      <c r="AG185" s="7">
        <f>'Input individueel'!AM182</f>
        <v>0</v>
      </c>
      <c r="AH185">
        <f>'Input individueel'!AN182</f>
        <v>13</v>
      </c>
    </row>
    <row r="186" spans="1:34" x14ac:dyDescent="0.3">
      <c r="A186" s="1">
        <f>'Input individueel'!I183</f>
        <v>99</v>
      </c>
      <c r="B186" s="1">
        <f t="shared" si="6"/>
        <v>99</v>
      </c>
      <c r="C186" s="1">
        <f t="shared" si="7"/>
        <v>99</v>
      </c>
      <c r="D186" s="1">
        <f t="shared" si="8"/>
        <v>99</v>
      </c>
      <c r="E186" s="1">
        <f>IF(A186=99,99,'Input individueel'!AH183)</f>
        <v>99</v>
      </c>
      <c r="F186">
        <f>'Input individueel'!C183</f>
        <v>334</v>
      </c>
      <c r="G186" t="str">
        <f>_xlfn.IFNA(VLOOKUP(F186,'Alle namen en totalen'!B:F,5,FALSE)," ")</f>
        <v>W5-B2</v>
      </c>
      <c r="H186" t="str">
        <f>_xlfn.IFNA(VLOOKUP(F186,'Alle namen en totalen'!B:F,2,FALSE)," ")</f>
        <v>Bliss Tuip</v>
      </c>
      <c r="I186" t="str">
        <f>_xlfn.IFNA(VLOOKUP(F186,'Alle namen en totalen'!B:F,4,FALSE)," ")</f>
        <v>Jeugd 1 G</v>
      </c>
      <c r="K186" t="str">
        <f>_xlfn.IFNA(VLOOKUP(F186,'Alle namen en totalen'!B:F,3,FALSE)," ")</f>
        <v>Sint Mauritius</v>
      </c>
      <c r="L186" s="7">
        <f>'Input individueel'!J183</f>
        <v>0</v>
      </c>
      <c r="M186">
        <f>'Input individueel'!I183</f>
        <v>99</v>
      </c>
      <c r="N186" s="7">
        <f>IF('Input individueel'!P183=0,'Input individueel'!K183,('Input individueel'!K183+'Input individueel'!P183)/2)</f>
        <v>0</v>
      </c>
      <c r="O186" s="7">
        <f>IF('Input individueel'!P183=0,'Input individueel'!L183,('Input individueel'!L183+'Input individueel'!Q183)/2)</f>
        <v>0</v>
      </c>
      <c r="P186" s="7">
        <f>IF('Input individueel'!P183=0,'Input individueel'!M183,('Input individueel'!M183+'Input individueel'!R183)/2)</f>
        <v>0</v>
      </c>
      <c r="Q186" s="7">
        <f>IF('Input individueel'!P183=0,'Input individueel'!N183,('Input individueel'!N183+'Input individueel'!S183)/2)</f>
        <v>0</v>
      </c>
      <c r="R186" s="7">
        <f>'Input individueel'!U183</f>
        <v>0</v>
      </c>
      <c r="S186">
        <f>'Input individueel'!V183</f>
        <v>12</v>
      </c>
      <c r="T186" s="7">
        <f>'Input individueel'!W183</f>
        <v>0</v>
      </c>
      <c r="U186" s="7">
        <f>'Input individueel'!X183</f>
        <v>0</v>
      </c>
      <c r="V186" s="7">
        <f>'Input individueel'!Y183</f>
        <v>0</v>
      </c>
      <c r="W186" s="7">
        <f>'Input individueel'!AA183</f>
        <v>0</v>
      </c>
      <c r="X186">
        <f>'Input individueel'!AB183</f>
        <v>13</v>
      </c>
      <c r="Y186" s="7">
        <f>'Input individueel'!AC183</f>
        <v>0</v>
      </c>
      <c r="Z186" s="7">
        <f>'Input individueel'!AD183</f>
        <v>0</v>
      </c>
      <c r="AA186" s="7">
        <f>'Input individueel'!AE183</f>
        <v>0</v>
      </c>
      <c r="AB186" s="7">
        <f>'Input individueel'!AG183</f>
        <v>0</v>
      </c>
      <c r="AC186">
        <f>'Input individueel'!AH183</f>
        <v>13</v>
      </c>
      <c r="AD186" s="7">
        <f>'Input individueel'!AI183</f>
        <v>0</v>
      </c>
      <c r="AE186" s="7">
        <f>'Input individueel'!AJ183</f>
        <v>0</v>
      </c>
      <c r="AF186" s="7">
        <f>'Input individueel'!AK183</f>
        <v>0</v>
      </c>
      <c r="AG186" s="7">
        <f>'Input individueel'!AM183</f>
        <v>0</v>
      </c>
      <c r="AH186">
        <f>'Input individueel'!AN183</f>
        <v>13</v>
      </c>
    </row>
    <row r="187" spans="1:34" x14ac:dyDescent="0.3">
      <c r="A187" s="1">
        <f>'Input individueel'!I184</f>
        <v>99</v>
      </c>
      <c r="B187" s="1">
        <f t="shared" si="6"/>
        <v>99</v>
      </c>
      <c r="C187" s="1">
        <f t="shared" si="7"/>
        <v>99</v>
      </c>
      <c r="D187" s="1">
        <f t="shared" si="8"/>
        <v>99</v>
      </c>
      <c r="E187" s="1">
        <f>IF(A187=99,99,'Input individueel'!AH184)</f>
        <v>99</v>
      </c>
      <c r="F187">
        <f>'Input individueel'!C184</f>
        <v>341</v>
      </c>
      <c r="G187" t="str">
        <f>_xlfn.IFNA(VLOOKUP(F187,'Alle namen en totalen'!B:F,5,FALSE)," ")</f>
        <v>W5-B2</v>
      </c>
      <c r="H187" t="str">
        <f>_xlfn.IFNA(VLOOKUP(F187,'Alle namen en totalen'!B:F,2,FALSE)," ")</f>
        <v>Eva Beijne</v>
      </c>
      <c r="I187" t="str">
        <f>_xlfn.IFNA(VLOOKUP(F187,'Alle namen en totalen'!B:F,4,FALSE)," ")</f>
        <v>Jeugd 1 G</v>
      </c>
      <c r="K187" t="str">
        <f>_xlfn.IFNA(VLOOKUP(F187,'Alle namen en totalen'!B:F,3,FALSE)," ")</f>
        <v>Turncentrum Waterland</v>
      </c>
      <c r="L187" s="7">
        <f>'Input individueel'!J184</f>
        <v>0</v>
      </c>
      <c r="M187">
        <f>'Input individueel'!I184</f>
        <v>99</v>
      </c>
      <c r="N187" s="7">
        <f>IF('Input individueel'!P184=0,'Input individueel'!K184,('Input individueel'!K184+'Input individueel'!P184)/2)</f>
        <v>0</v>
      </c>
      <c r="O187" s="7">
        <f>IF('Input individueel'!P184=0,'Input individueel'!L184,('Input individueel'!L184+'Input individueel'!Q184)/2)</f>
        <v>0</v>
      </c>
      <c r="P187" s="7">
        <f>IF('Input individueel'!P184=0,'Input individueel'!M184,('Input individueel'!M184+'Input individueel'!R184)/2)</f>
        <v>0</v>
      </c>
      <c r="Q187" s="7">
        <f>IF('Input individueel'!P184=0,'Input individueel'!N184,('Input individueel'!N184+'Input individueel'!S184)/2)</f>
        <v>0</v>
      </c>
      <c r="R187" s="7">
        <f>'Input individueel'!U184</f>
        <v>0</v>
      </c>
      <c r="S187">
        <f>'Input individueel'!V184</f>
        <v>12</v>
      </c>
      <c r="T187" s="7">
        <f>'Input individueel'!W184</f>
        <v>0</v>
      </c>
      <c r="U187" s="7">
        <f>'Input individueel'!X184</f>
        <v>0</v>
      </c>
      <c r="V187" s="7">
        <f>'Input individueel'!Y184</f>
        <v>0</v>
      </c>
      <c r="W187" s="7">
        <f>'Input individueel'!AA184</f>
        <v>0</v>
      </c>
      <c r="X187">
        <f>'Input individueel'!AB184</f>
        <v>13</v>
      </c>
      <c r="Y187" s="7">
        <f>'Input individueel'!AC184</f>
        <v>0</v>
      </c>
      <c r="Z187" s="7">
        <f>'Input individueel'!AD184</f>
        <v>0</v>
      </c>
      <c r="AA187" s="7">
        <f>'Input individueel'!AE184</f>
        <v>0</v>
      </c>
      <c r="AB187" s="7">
        <f>'Input individueel'!AG184</f>
        <v>0</v>
      </c>
      <c r="AC187">
        <f>'Input individueel'!AH184</f>
        <v>13</v>
      </c>
      <c r="AD187" s="7">
        <f>'Input individueel'!AI184</f>
        <v>0</v>
      </c>
      <c r="AE187" s="7">
        <f>'Input individueel'!AJ184</f>
        <v>0</v>
      </c>
      <c r="AF187" s="7">
        <f>'Input individueel'!AK184</f>
        <v>0</v>
      </c>
      <c r="AG187" s="7">
        <f>'Input individueel'!AM184</f>
        <v>0</v>
      </c>
      <c r="AH187">
        <f>'Input individueel'!AN184</f>
        <v>13</v>
      </c>
    </row>
    <row r="188" spans="1:34" x14ac:dyDescent="0.3">
      <c r="A188" s="1">
        <f>'Input individueel'!I185</f>
        <v>99</v>
      </c>
      <c r="B188" s="1">
        <f t="shared" si="6"/>
        <v>99</v>
      </c>
      <c r="C188" s="1">
        <f t="shared" si="7"/>
        <v>99</v>
      </c>
      <c r="D188" s="1">
        <f t="shared" si="8"/>
        <v>99</v>
      </c>
      <c r="E188" s="1">
        <f>IF(A188=99,99,'Input individueel'!AH185)</f>
        <v>99</v>
      </c>
      <c r="F188">
        <f>'Input individueel'!C185</f>
        <v>344</v>
      </c>
      <c r="G188" t="str">
        <f>_xlfn.IFNA(VLOOKUP(F188,'Alle namen en totalen'!B:F,5,FALSE)," ")</f>
        <v>W5-B2</v>
      </c>
      <c r="H188" t="str">
        <f>_xlfn.IFNA(VLOOKUP(F188,'Alle namen en totalen'!B:F,2,FALSE)," ")</f>
        <v>Fenna Hoogterp</v>
      </c>
      <c r="I188" t="str">
        <f>_xlfn.IFNA(VLOOKUP(F188,'Alle namen en totalen'!B:F,4,FALSE)," ")</f>
        <v>Jeugd 2 G</v>
      </c>
      <c r="K188" t="str">
        <f>_xlfn.IFNA(VLOOKUP(F188,'Alle namen en totalen'!B:F,3,FALSE)," ")</f>
        <v>Turncentrum Waterland</v>
      </c>
      <c r="L188" s="7">
        <f>'Input individueel'!J185</f>
        <v>0</v>
      </c>
      <c r="M188">
        <f>'Input individueel'!I185</f>
        <v>99</v>
      </c>
      <c r="N188" s="7">
        <f>IF('Input individueel'!P185=0,'Input individueel'!K185,('Input individueel'!K185+'Input individueel'!P185)/2)</f>
        <v>0</v>
      </c>
      <c r="O188" s="7">
        <f>IF('Input individueel'!P185=0,'Input individueel'!L185,('Input individueel'!L185+'Input individueel'!Q185)/2)</f>
        <v>0</v>
      </c>
      <c r="P188" s="7">
        <f>IF('Input individueel'!P185=0,'Input individueel'!M185,('Input individueel'!M185+'Input individueel'!R185)/2)</f>
        <v>0</v>
      </c>
      <c r="Q188" s="7">
        <f>IF('Input individueel'!P185=0,'Input individueel'!N185,('Input individueel'!N185+'Input individueel'!S185)/2)</f>
        <v>0</v>
      </c>
      <c r="R188" s="7">
        <f>'Input individueel'!U185</f>
        <v>0</v>
      </c>
      <c r="S188">
        <f>'Input individueel'!V185</f>
        <v>12</v>
      </c>
      <c r="T188" s="7">
        <f>'Input individueel'!W185</f>
        <v>0</v>
      </c>
      <c r="U188" s="7">
        <f>'Input individueel'!X185</f>
        <v>0</v>
      </c>
      <c r="V188" s="7">
        <f>'Input individueel'!Y185</f>
        <v>0</v>
      </c>
      <c r="W188" s="7">
        <f>'Input individueel'!AA185</f>
        <v>0</v>
      </c>
      <c r="X188">
        <f>'Input individueel'!AB185</f>
        <v>13</v>
      </c>
      <c r="Y188" s="7">
        <f>'Input individueel'!AC185</f>
        <v>0</v>
      </c>
      <c r="Z188" s="7">
        <f>'Input individueel'!AD185</f>
        <v>0</v>
      </c>
      <c r="AA188" s="7">
        <f>'Input individueel'!AE185</f>
        <v>0</v>
      </c>
      <c r="AB188" s="7">
        <f>'Input individueel'!AG185</f>
        <v>0</v>
      </c>
      <c r="AC188">
        <f>'Input individueel'!AH185</f>
        <v>13</v>
      </c>
      <c r="AD188" s="7">
        <f>'Input individueel'!AI185</f>
        <v>0</v>
      </c>
      <c r="AE188" s="7">
        <f>'Input individueel'!AJ185</f>
        <v>0</v>
      </c>
      <c r="AF188" s="7">
        <f>'Input individueel'!AK185</f>
        <v>0</v>
      </c>
      <c r="AG188" s="7">
        <f>'Input individueel'!AM185</f>
        <v>0</v>
      </c>
      <c r="AH188">
        <f>'Input individueel'!AN185</f>
        <v>13</v>
      </c>
    </row>
    <row r="189" spans="1:34" x14ac:dyDescent="0.3">
      <c r="A189" s="1">
        <f>'Input individueel'!I186</f>
        <v>1</v>
      </c>
      <c r="B189" s="1">
        <f t="shared" si="6"/>
        <v>1</v>
      </c>
      <c r="C189" s="1">
        <f t="shared" si="7"/>
        <v>6</v>
      </c>
      <c r="D189" s="1">
        <f t="shared" si="8"/>
        <v>1</v>
      </c>
      <c r="E189" s="1">
        <f>IF(A189=99,99,'Input individueel'!AH186)</f>
        <v>1</v>
      </c>
      <c r="F189">
        <f>'Input individueel'!C186</f>
        <v>332</v>
      </c>
      <c r="G189" t="str">
        <f>_xlfn.IFNA(VLOOKUP(F189,'Alle namen en totalen'!B:F,5,FALSE)," ")</f>
        <v>W6-B2</v>
      </c>
      <c r="H189" t="str">
        <f>_xlfn.IFNA(VLOOKUP(F189,'Alle namen en totalen'!B:F,2,FALSE)," ")</f>
        <v>Tessa De Boer</v>
      </c>
      <c r="I189" t="str">
        <f>_xlfn.IFNA(VLOOKUP(F189,'Alle namen en totalen'!B:F,4,FALSE)," ")</f>
        <v>Jeugd 1 G</v>
      </c>
      <c r="K189" t="str">
        <f>_xlfn.IFNA(VLOOKUP(F189,'Alle namen en totalen'!B:F,3,FALSE)," ")</f>
        <v>Swift</v>
      </c>
      <c r="L189" s="7">
        <f>'Input individueel'!J186</f>
        <v>44.7</v>
      </c>
      <c r="M189">
        <f>'Input individueel'!I186</f>
        <v>1</v>
      </c>
      <c r="N189" s="7">
        <f>IF('Input individueel'!P186=0,'Input individueel'!K186,('Input individueel'!K186+'Input individueel'!P186)/2)</f>
        <v>2.4</v>
      </c>
      <c r="O189" s="7">
        <f>IF('Input individueel'!P186=0,'Input individueel'!L186,('Input individueel'!L186+'Input individueel'!Q186)/2)</f>
        <v>9.0500000000000007</v>
      </c>
      <c r="P189" s="7">
        <f>IF('Input individueel'!P186=0,'Input individueel'!M186,('Input individueel'!M186+'Input individueel'!R186)/2)</f>
        <v>0</v>
      </c>
      <c r="Q189" s="7">
        <f>IF('Input individueel'!P186=0,'Input individueel'!N186,('Input individueel'!N186+'Input individueel'!S186)/2)</f>
        <v>0</v>
      </c>
      <c r="R189" s="7">
        <f>'Input individueel'!U186</f>
        <v>11.45</v>
      </c>
      <c r="S189">
        <f>'Input individueel'!V186</f>
        <v>1</v>
      </c>
      <c r="T189" s="7">
        <f>'Input individueel'!W186</f>
        <v>2.7</v>
      </c>
      <c r="U189" s="7">
        <f>'Input individueel'!X186</f>
        <v>8.0500000000000007</v>
      </c>
      <c r="V189" s="7">
        <f>'Input individueel'!Y186</f>
        <v>0</v>
      </c>
      <c r="W189" s="7">
        <f>'Input individueel'!AA186</f>
        <v>10.75</v>
      </c>
      <c r="X189">
        <f>'Input individueel'!AB186</f>
        <v>6</v>
      </c>
      <c r="Y189" s="7">
        <f>'Input individueel'!AC186</f>
        <v>2.8</v>
      </c>
      <c r="Z189" s="7">
        <f>'Input individueel'!AD186</f>
        <v>8.35</v>
      </c>
      <c r="AA189" s="7">
        <f>'Input individueel'!AE186</f>
        <v>0</v>
      </c>
      <c r="AB189" s="7">
        <f>'Input individueel'!AG186</f>
        <v>11.15</v>
      </c>
      <c r="AC189">
        <f>'Input individueel'!AH186</f>
        <v>1</v>
      </c>
      <c r="AD189" s="7">
        <f>'Input individueel'!AI186</f>
        <v>2.9</v>
      </c>
      <c r="AE189" s="7">
        <f>'Input individueel'!AJ186</f>
        <v>8.4499999999999993</v>
      </c>
      <c r="AF189" s="7">
        <f>'Input individueel'!AK186</f>
        <v>0</v>
      </c>
      <c r="AG189" s="7">
        <f>'Input individueel'!AM186</f>
        <v>11.35</v>
      </c>
      <c r="AH189">
        <f>'Input individueel'!AN186</f>
        <v>3</v>
      </c>
    </row>
    <row r="190" spans="1:34" x14ac:dyDescent="0.3">
      <c r="A190" s="1">
        <f>'Input individueel'!I187</f>
        <v>2</v>
      </c>
      <c r="B190" s="1">
        <f t="shared" si="6"/>
        <v>2</v>
      </c>
      <c r="C190" s="1">
        <f t="shared" si="7"/>
        <v>2</v>
      </c>
      <c r="D190" s="1">
        <f t="shared" si="8"/>
        <v>6</v>
      </c>
      <c r="E190" s="1">
        <f>IF(A190=99,99,'Input individueel'!AH187)</f>
        <v>6</v>
      </c>
      <c r="F190">
        <f>'Input individueel'!C187</f>
        <v>325</v>
      </c>
      <c r="G190" t="str">
        <f>_xlfn.IFNA(VLOOKUP(F190,'Alle namen en totalen'!B:F,5,FALSE)," ")</f>
        <v>W6-B2</v>
      </c>
      <c r="H190" t="str">
        <f>_xlfn.IFNA(VLOOKUP(F190,'Alle namen en totalen'!B:F,2,FALSE)," ")</f>
        <v>Isa Bakker</v>
      </c>
      <c r="I190" t="str">
        <f>_xlfn.IFNA(VLOOKUP(F190,'Alle namen en totalen'!B:F,4,FALSE)," ")</f>
        <v>Jeugd 2 G</v>
      </c>
      <c r="K190" t="str">
        <f>_xlfn.IFNA(VLOOKUP(F190,'Alle namen en totalen'!B:F,3,FALSE)," ")</f>
        <v>LH</v>
      </c>
      <c r="L190" s="7">
        <f>'Input individueel'!J187</f>
        <v>44.1</v>
      </c>
      <c r="M190">
        <f>'Input individueel'!I187</f>
        <v>2</v>
      </c>
      <c r="N190" s="7">
        <f>IF('Input individueel'!P187=0,'Input individueel'!K187,('Input individueel'!K187+'Input individueel'!P187)/2)</f>
        <v>2.4</v>
      </c>
      <c r="O190" s="7">
        <f>IF('Input individueel'!P187=0,'Input individueel'!L187,('Input individueel'!L187+'Input individueel'!Q187)/2)</f>
        <v>9</v>
      </c>
      <c r="P190" s="7">
        <f>IF('Input individueel'!P187=0,'Input individueel'!M187,('Input individueel'!M187+'Input individueel'!R187)/2)</f>
        <v>0</v>
      </c>
      <c r="Q190" s="7">
        <f>IF('Input individueel'!P187=0,'Input individueel'!N187,('Input individueel'!N187+'Input individueel'!S187)/2)</f>
        <v>0</v>
      </c>
      <c r="R190" s="7">
        <f>'Input individueel'!U187</f>
        <v>11.4</v>
      </c>
      <c r="S190">
        <f>'Input individueel'!V187</f>
        <v>2</v>
      </c>
      <c r="T190" s="7">
        <f>'Input individueel'!W187</f>
        <v>2.8</v>
      </c>
      <c r="U190" s="7">
        <f>'Input individueel'!X187</f>
        <v>8.1999999999999993</v>
      </c>
      <c r="V190" s="7">
        <f>'Input individueel'!Y187</f>
        <v>0</v>
      </c>
      <c r="W190" s="7">
        <f>'Input individueel'!AA187</f>
        <v>11</v>
      </c>
      <c r="X190">
        <f>'Input individueel'!AB187</f>
        <v>2</v>
      </c>
      <c r="Y190" s="7">
        <f>'Input individueel'!AC187</f>
        <v>2.7</v>
      </c>
      <c r="Z190" s="7">
        <f>'Input individueel'!AD187</f>
        <v>7.55</v>
      </c>
      <c r="AA190" s="7">
        <f>'Input individueel'!AE187</f>
        <v>0</v>
      </c>
      <c r="AB190" s="7">
        <f>'Input individueel'!AG187</f>
        <v>10.25</v>
      </c>
      <c r="AC190">
        <f>'Input individueel'!AH187</f>
        <v>6</v>
      </c>
      <c r="AD190" s="7">
        <f>'Input individueel'!AI187</f>
        <v>2.9</v>
      </c>
      <c r="AE190" s="7">
        <f>'Input individueel'!AJ187</f>
        <v>8.5500000000000007</v>
      </c>
      <c r="AF190" s="7">
        <f>'Input individueel'!AK187</f>
        <v>0</v>
      </c>
      <c r="AG190" s="7">
        <f>'Input individueel'!AM187</f>
        <v>11.45</v>
      </c>
      <c r="AH190">
        <f>'Input individueel'!AN187</f>
        <v>2</v>
      </c>
    </row>
    <row r="191" spans="1:34" x14ac:dyDescent="0.3">
      <c r="A191" s="1">
        <f>'Input individueel'!I188</f>
        <v>3</v>
      </c>
      <c r="B191" s="1">
        <f t="shared" si="6"/>
        <v>4</v>
      </c>
      <c r="C191" s="1">
        <f t="shared" si="7"/>
        <v>4</v>
      </c>
      <c r="D191" s="1">
        <f t="shared" si="8"/>
        <v>2</v>
      </c>
      <c r="E191" s="1">
        <f>IF(A191=99,99,'Input individueel'!AH188)</f>
        <v>2</v>
      </c>
      <c r="F191">
        <f>'Input individueel'!C188</f>
        <v>329</v>
      </c>
      <c r="G191" t="str">
        <f>_xlfn.IFNA(VLOOKUP(F191,'Alle namen en totalen'!B:F,5,FALSE)," ")</f>
        <v>W6-B2</v>
      </c>
      <c r="H191" t="str">
        <f>_xlfn.IFNA(VLOOKUP(F191,'Alle namen en totalen'!B:F,2,FALSE)," ")</f>
        <v>Malou Raithel</v>
      </c>
      <c r="I191" t="str">
        <f>_xlfn.IFNA(VLOOKUP(F191,'Alle namen en totalen'!B:F,4,FALSE)," ")</f>
        <v>Jeugd 1 G</v>
      </c>
      <c r="K191" t="str">
        <f>_xlfn.IFNA(VLOOKUP(F191,'Alle namen en totalen'!B:F,3,FALSE)," ")</f>
        <v>LH</v>
      </c>
      <c r="L191" s="7">
        <f>'Input individueel'!J188</f>
        <v>43.95</v>
      </c>
      <c r="M191">
        <f>'Input individueel'!I188</f>
        <v>3</v>
      </c>
      <c r="N191" s="7">
        <f>IF('Input individueel'!P188=0,'Input individueel'!K188,('Input individueel'!K188+'Input individueel'!P188)/2)</f>
        <v>2.4</v>
      </c>
      <c r="O191" s="7">
        <f>IF('Input individueel'!P188=0,'Input individueel'!L188,('Input individueel'!L188+'Input individueel'!Q188)/2)</f>
        <v>8.9499999999999993</v>
      </c>
      <c r="P191" s="7">
        <f>IF('Input individueel'!P188=0,'Input individueel'!M188,('Input individueel'!M188+'Input individueel'!R188)/2)</f>
        <v>0</v>
      </c>
      <c r="Q191" s="7">
        <f>IF('Input individueel'!P188=0,'Input individueel'!N188,('Input individueel'!N188+'Input individueel'!S188)/2)</f>
        <v>0</v>
      </c>
      <c r="R191" s="7">
        <f>'Input individueel'!U188</f>
        <v>11.35</v>
      </c>
      <c r="S191">
        <f>'Input individueel'!V188</f>
        <v>4</v>
      </c>
      <c r="T191" s="7">
        <f>'Input individueel'!W188</f>
        <v>2.7</v>
      </c>
      <c r="U191" s="7">
        <f>'Input individueel'!X188</f>
        <v>8.1</v>
      </c>
      <c r="V191" s="7">
        <f>'Input individueel'!Y188</f>
        <v>0</v>
      </c>
      <c r="W191" s="7">
        <f>'Input individueel'!AA188</f>
        <v>10.8</v>
      </c>
      <c r="X191">
        <f>'Input individueel'!AB188</f>
        <v>4</v>
      </c>
      <c r="Y191" s="7">
        <f>'Input individueel'!AC188</f>
        <v>2.8</v>
      </c>
      <c r="Z191" s="7">
        <f>'Input individueel'!AD188</f>
        <v>8.3000000000000007</v>
      </c>
      <c r="AA191" s="7">
        <f>'Input individueel'!AE188</f>
        <v>0</v>
      </c>
      <c r="AB191" s="7">
        <f>'Input individueel'!AG188</f>
        <v>11.1</v>
      </c>
      <c r="AC191">
        <f>'Input individueel'!AH188</f>
        <v>2</v>
      </c>
      <c r="AD191" s="7">
        <f>'Input individueel'!AI188</f>
        <v>2.8</v>
      </c>
      <c r="AE191" s="7">
        <f>'Input individueel'!AJ188</f>
        <v>7.9</v>
      </c>
      <c r="AF191" s="7">
        <f>'Input individueel'!AK188</f>
        <v>0</v>
      </c>
      <c r="AG191" s="7">
        <f>'Input individueel'!AM188</f>
        <v>10.7</v>
      </c>
      <c r="AH191">
        <f>'Input individueel'!AN188</f>
        <v>9</v>
      </c>
    </row>
    <row r="192" spans="1:34" x14ac:dyDescent="0.3">
      <c r="A192" s="1">
        <f>'Input individueel'!I189</f>
        <v>4</v>
      </c>
      <c r="B192" s="1">
        <f t="shared" si="6"/>
        <v>8</v>
      </c>
      <c r="C192" s="1">
        <f t="shared" si="7"/>
        <v>3</v>
      </c>
      <c r="D192" s="1">
        <f t="shared" si="8"/>
        <v>4</v>
      </c>
      <c r="E192" s="1">
        <f>IF(A192=99,99,'Input individueel'!AH189)</f>
        <v>4</v>
      </c>
      <c r="F192">
        <f>'Input individueel'!C189</f>
        <v>316</v>
      </c>
      <c r="G192" t="str">
        <f>_xlfn.IFNA(VLOOKUP(F192,'Alle namen en totalen'!B:F,5,FALSE)," ")</f>
        <v>W6-B2</v>
      </c>
      <c r="H192" t="str">
        <f>_xlfn.IFNA(VLOOKUP(F192,'Alle namen en totalen'!B:F,2,FALSE)," ")</f>
        <v>Floortje van Duijn</v>
      </c>
      <c r="I192" t="str">
        <f>_xlfn.IFNA(VLOOKUP(F192,'Alle namen en totalen'!B:F,4,FALSE)," ")</f>
        <v>Jeugd 1 G</v>
      </c>
      <c r="K192" t="str">
        <f>_xlfn.IFNA(VLOOKUP(F192,'Alle namen en totalen'!B:F,3,FALSE)," ")</f>
        <v>K&amp;V</v>
      </c>
      <c r="L192" s="7">
        <f>'Input individueel'!J189</f>
        <v>43.8</v>
      </c>
      <c r="M192">
        <f>'Input individueel'!I189</f>
        <v>4</v>
      </c>
      <c r="N192" s="7">
        <f>IF('Input individueel'!P189=0,'Input individueel'!K189,('Input individueel'!K189+'Input individueel'!P189)/2)</f>
        <v>1.6</v>
      </c>
      <c r="O192" s="7">
        <f>IF('Input individueel'!P189=0,'Input individueel'!L189,('Input individueel'!L189+'Input individueel'!Q189)/2)</f>
        <v>9.3000000000000007</v>
      </c>
      <c r="P192" s="7">
        <f>IF('Input individueel'!P189=0,'Input individueel'!M189,('Input individueel'!M189+'Input individueel'!R189)/2)</f>
        <v>0</v>
      </c>
      <c r="Q192" s="7">
        <f>IF('Input individueel'!P189=0,'Input individueel'!N189,('Input individueel'!N189+'Input individueel'!S189)/2)</f>
        <v>0</v>
      </c>
      <c r="R192" s="7">
        <f>'Input individueel'!U189</f>
        <v>10.9</v>
      </c>
      <c r="S192">
        <f>'Input individueel'!V189</f>
        <v>8</v>
      </c>
      <c r="T192" s="7">
        <f>'Input individueel'!W189</f>
        <v>2.7</v>
      </c>
      <c r="U192" s="7">
        <f>'Input individueel'!X189</f>
        <v>8.1999999999999993</v>
      </c>
      <c r="V192" s="7">
        <f>'Input individueel'!Y189</f>
        <v>0</v>
      </c>
      <c r="W192" s="7">
        <f>'Input individueel'!AA189</f>
        <v>10.9</v>
      </c>
      <c r="X192">
        <f>'Input individueel'!AB189</f>
        <v>3</v>
      </c>
      <c r="Y192" s="7">
        <f>'Input individueel'!AC189</f>
        <v>2.7</v>
      </c>
      <c r="Z192" s="7">
        <f>'Input individueel'!AD189</f>
        <v>7.65</v>
      </c>
      <c r="AA192" s="7">
        <f>'Input individueel'!AE189</f>
        <v>0</v>
      </c>
      <c r="AB192" s="7">
        <f>'Input individueel'!AG189</f>
        <v>10.35</v>
      </c>
      <c r="AC192">
        <f>'Input individueel'!AH189</f>
        <v>4</v>
      </c>
      <c r="AD192" s="7">
        <f>'Input individueel'!AI189</f>
        <v>2.8</v>
      </c>
      <c r="AE192" s="7">
        <f>'Input individueel'!AJ189</f>
        <v>8.85</v>
      </c>
      <c r="AF192" s="7">
        <f>'Input individueel'!AK189</f>
        <v>0</v>
      </c>
      <c r="AG192" s="7">
        <f>'Input individueel'!AM189</f>
        <v>11.65</v>
      </c>
      <c r="AH192">
        <f>'Input individueel'!AN189</f>
        <v>1</v>
      </c>
    </row>
    <row r="193" spans="1:34" x14ac:dyDescent="0.3">
      <c r="A193" s="1">
        <f>'Input individueel'!I190</f>
        <v>5</v>
      </c>
      <c r="B193" s="1">
        <f t="shared" si="6"/>
        <v>6</v>
      </c>
      <c r="C193" s="1">
        <f t="shared" si="7"/>
        <v>1</v>
      </c>
      <c r="D193" s="1">
        <f t="shared" si="8"/>
        <v>4</v>
      </c>
      <c r="E193" s="1">
        <f>IF(A193=99,99,'Input individueel'!AH190)</f>
        <v>4</v>
      </c>
      <c r="F193">
        <f>'Input individueel'!C190</f>
        <v>318</v>
      </c>
      <c r="G193" t="str">
        <f>_xlfn.IFNA(VLOOKUP(F193,'Alle namen en totalen'!B:F,5,FALSE)," ")</f>
        <v>W6-B2</v>
      </c>
      <c r="H193" t="str">
        <f>_xlfn.IFNA(VLOOKUP(F193,'Alle namen en totalen'!B:F,2,FALSE)," ")</f>
        <v>Josie Habers</v>
      </c>
      <c r="I193" t="str">
        <f>_xlfn.IFNA(VLOOKUP(F193,'Alle namen en totalen'!B:F,4,FALSE)," ")</f>
        <v>Jeugd 2 G</v>
      </c>
      <c r="K193" t="str">
        <f>_xlfn.IFNA(VLOOKUP(F193,'Alle namen en totalen'!B:F,3,FALSE)," ")</f>
        <v>K&amp;V</v>
      </c>
      <c r="L193" s="7">
        <f>'Input individueel'!J190</f>
        <v>43.35</v>
      </c>
      <c r="M193">
        <f>'Input individueel'!I190</f>
        <v>5</v>
      </c>
      <c r="N193" s="7">
        <f>IF('Input individueel'!P190=0,'Input individueel'!K190,('Input individueel'!K190+'Input individueel'!P190)/2)</f>
        <v>2.4</v>
      </c>
      <c r="O193" s="7">
        <f>IF('Input individueel'!P190=0,'Input individueel'!L190,('Input individueel'!L190+'Input individueel'!Q190)/2)</f>
        <v>8.85</v>
      </c>
      <c r="P193" s="7">
        <f>IF('Input individueel'!P190=0,'Input individueel'!M190,('Input individueel'!M190+'Input individueel'!R190)/2)</f>
        <v>0</v>
      </c>
      <c r="Q193" s="7">
        <f>IF('Input individueel'!P190=0,'Input individueel'!N190,('Input individueel'!N190+'Input individueel'!S190)/2)</f>
        <v>0</v>
      </c>
      <c r="R193" s="7">
        <f>'Input individueel'!U190</f>
        <v>11.25</v>
      </c>
      <c r="S193">
        <f>'Input individueel'!V190</f>
        <v>6</v>
      </c>
      <c r="T193" s="7">
        <f>'Input individueel'!W190</f>
        <v>2.7</v>
      </c>
      <c r="U193" s="7">
        <f>'Input individueel'!X190</f>
        <v>8.5500000000000007</v>
      </c>
      <c r="V193" s="7">
        <f>'Input individueel'!Y190</f>
        <v>0</v>
      </c>
      <c r="W193" s="7">
        <f>'Input individueel'!AA190</f>
        <v>11.25</v>
      </c>
      <c r="X193">
        <f>'Input individueel'!AB190</f>
        <v>1</v>
      </c>
      <c r="Y193" s="7">
        <f>'Input individueel'!AC190</f>
        <v>2.7</v>
      </c>
      <c r="Z193" s="7">
        <f>'Input individueel'!AD190</f>
        <v>7.65</v>
      </c>
      <c r="AA193" s="7">
        <f>'Input individueel'!AE190</f>
        <v>0</v>
      </c>
      <c r="AB193" s="7">
        <f>'Input individueel'!AG190</f>
        <v>10.35</v>
      </c>
      <c r="AC193">
        <f>'Input individueel'!AH190</f>
        <v>4</v>
      </c>
      <c r="AD193" s="7">
        <f>'Input individueel'!AI190</f>
        <v>2.2999999999999998</v>
      </c>
      <c r="AE193" s="7">
        <f>'Input individueel'!AJ190</f>
        <v>8.1999999999999993</v>
      </c>
      <c r="AF193" s="7">
        <f>'Input individueel'!AK190</f>
        <v>0</v>
      </c>
      <c r="AG193" s="7">
        <f>'Input individueel'!AM190</f>
        <v>10.5</v>
      </c>
      <c r="AH193">
        <f>'Input individueel'!AN190</f>
        <v>10</v>
      </c>
    </row>
    <row r="194" spans="1:34" x14ac:dyDescent="0.3">
      <c r="A194" s="1">
        <f>'Input individueel'!I191</f>
        <v>6</v>
      </c>
      <c r="B194" s="1">
        <f t="shared" si="6"/>
        <v>11</v>
      </c>
      <c r="C194" s="1">
        <f t="shared" si="7"/>
        <v>8</v>
      </c>
      <c r="D194" s="1">
        <f t="shared" si="8"/>
        <v>3</v>
      </c>
      <c r="E194" s="1">
        <f>IF(A194=99,99,'Input individueel'!AH191)</f>
        <v>3</v>
      </c>
      <c r="F194">
        <f>'Input individueel'!C191</f>
        <v>331</v>
      </c>
      <c r="G194" t="str">
        <f>_xlfn.IFNA(VLOOKUP(F194,'Alle namen en totalen'!B:F,5,FALSE)," ")</f>
        <v>W6-B2</v>
      </c>
      <c r="H194" t="str">
        <f>_xlfn.IFNA(VLOOKUP(F194,'Alle namen en totalen'!B:F,2,FALSE)," ")</f>
        <v>Sofie De Lange</v>
      </c>
      <c r="I194" t="str">
        <f>_xlfn.IFNA(VLOOKUP(F194,'Alle namen en totalen'!B:F,4,FALSE)," ")</f>
        <v>Jeugd 1 G</v>
      </c>
      <c r="K194" t="str">
        <f>_xlfn.IFNA(VLOOKUP(F194,'Alle namen en totalen'!B:F,3,FALSE)," ")</f>
        <v>Swift</v>
      </c>
      <c r="L194" s="7">
        <f>'Input individueel'!J191</f>
        <v>42.8</v>
      </c>
      <c r="M194">
        <f>'Input individueel'!I191</f>
        <v>6</v>
      </c>
      <c r="N194" s="7">
        <f>IF('Input individueel'!P191=0,'Input individueel'!K191,('Input individueel'!K191+'Input individueel'!P191)/2)</f>
        <v>1.6</v>
      </c>
      <c r="O194" s="7">
        <f>IF('Input individueel'!P191=0,'Input individueel'!L191,('Input individueel'!L191+'Input individueel'!Q191)/2)</f>
        <v>9.1</v>
      </c>
      <c r="P194" s="7">
        <f>IF('Input individueel'!P191=0,'Input individueel'!M191,('Input individueel'!M191+'Input individueel'!R191)/2)</f>
        <v>0</v>
      </c>
      <c r="Q194" s="7">
        <f>IF('Input individueel'!P191=0,'Input individueel'!N191,('Input individueel'!N191+'Input individueel'!S191)/2)</f>
        <v>0</v>
      </c>
      <c r="R194" s="7">
        <f>'Input individueel'!U191</f>
        <v>10.7</v>
      </c>
      <c r="S194">
        <f>'Input individueel'!V191</f>
        <v>11</v>
      </c>
      <c r="T194" s="7">
        <f>'Input individueel'!W191</f>
        <v>2.6</v>
      </c>
      <c r="U194" s="7">
        <f>'Input individueel'!X191</f>
        <v>7.8</v>
      </c>
      <c r="V194" s="7">
        <f>'Input individueel'!Y191</f>
        <v>0</v>
      </c>
      <c r="W194" s="7">
        <f>'Input individueel'!AA191</f>
        <v>10.4</v>
      </c>
      <c r="X194">
        <f>'Input individueel'!AB191</f>
        <v>8</v>
      </c>
      <c r="Y194" s="7">
        <f>'Input individueel'!AC191</f>
        <v>2.7</v>
      </c>
      <c r="Z194" s="7">
        <f>'Input individueel'!AD191</f>
        <v>8.15</v>
      </c>
      <c r="AA194" s="7">
        <f>'Input individueel'!AE191</f>
        <v>0</v>
      </c>
      <c r="AB194" s="7">
        <f>'Input individueel'!AG191</f>
        <v>10.85</v>
      </c>
      <c r="AC194">
        <f>'Input individueel'!AH191</f>
        <v>3</v>
      </c>
      <c r="AD194" s="7">
        <f>'Input individueel'!AI191</f>
        <v>2.8</v>
      </c>
      <c r="AE194" s="7">
        <f>'Input individueel'!AJ191</f>
        <v>8.0500000000000007</v>
      </c>
      <c r="AF194" s="7">
        <f>'Input individueel'!AK191</f>
        <v>0</v>
      </c>
      <c r="AG194" s="7">
        <f>'Input individueel'!AM191</f>
        <v>10.85</v>
      </c>
      <c r="AH194">
        <f>'Input individueel'!AN191</f>
        <v>7</v>
      </c>
    </row>
    <row r="195" spans="1:34" x14ac:dyDescent="0.3">
      <c r="A195" s="1">
        <f>'Input individueel'!I192</f>
        <v>7</v>
      </c>
      <c r="B195" s="1">
        <f t="shared" si="6"/>
        <v>4</v>
      </c>
      <c r="C195" s="1">
        <f t="shared" si="7"/>
        <v>4</v>
      </c>
      <c r="D195" s="1">
        <f t="shared" si="8"/>
        <v>7</v>
      </c>
      <c r="E195" s="1">
        <f>IF(A195=99,99,'Input individueel'!AH192)</f>
        <v>7</v>
      </c>
      <c r="F195">
        <f>'Input individueel'!C192</f>
        <v>320</v>
      </c>
      <c r="G195" t="str">
        <f>_xlfn.IFNA(VLOOKUP(F195,'Alle namen en totalen'!B:F,5,FALSE)," ")</f>
        <v>W6-B2</v>
      </c>
      <c r="H195" t="str">
        <f>_xlfn.IFNA(VLOOKUP(F195,'Alle namen en totalen'!B:F,2,FALSE)," ")</f>
        <v>Lety Aragones Gomez</v>
      </c>
      <c r="I195" t="str">
        <f>_xlfn.IFNA(VLOOKUP(F195,'Alle namen en totalen'!B:F,4,FALSE)," ")</f>
        <v>Jeugd 1 G</v>
      </c>
      <c r="K195" t="str">
        <f>_xlfn.IFNA(VLOOKUP(F195,'Alle namen en totalen'!B:F,3,FALSE)," ")</f>
        <v>K&amp;V</v>
      </c>
      <c r="L195" s="7">
        <f>'Input individueel'!J192</f>
        <v>42.45</v>
      </c>
      <c r="M195">
        <f>'Input individueel'!I192</f>
        <v>7</v>
      </c>
      <c r="N195" s="7">
        <f>IF('Input individueel'!P192=0,'Input individueel'!K192,('Input individueel'!K192+'Input individueel'!P192)/2)</f>
        <v>2.4</v>
      </c>
      <c r="O195" s="7">
        <f>IF('Input individueel'!P192=0,'Input individueel'!L192,('Input individueel'!L192+'Input individueel'!Q192)/2)</f>
        <v>8.9499999999999993</v>
      </c>
      <c r="P195" s="7">
        <f>IF('Input individueel'!P192=0,'Input individueel'!M192,('Input individueel'!M192+'Input individueel'!R192)/2)</f>
        <v>0</v>
      </c>
      <c r="Q195" s="7">
        <f>IF('Input individueel'!P192=0,'Input individueel'!N192,('Input individueel'!N192+'Input individueel'!S192)/2)</f>
        <v>0</v>
      </c>
      <c r="R195" s="7">
        <f>'Input individueel'!U192</f>
        <v>11.35</v>
      </c>
      <c r="S195">
        <f>'Input individueel'!V192</f>
        <v>4</v>
      </c>
      <c r="T195" s="7">
        <f>'Input individueel'!W192</f>
        <v>2.7</v>
      </c>
      <c r="U195" s="7">
        <f>'Input individueel'!X192</f>
        <v>8.1</v>
      </c>
      <c r="V195" s="7">
        <f>'Input individueel'!Y192</f>
        <v>0</v>
      </c>
      <c r="W195" s="7">
        <f>'Input individueel'!AA192</f>
        <v>10.8</v>
      </c>
      <c r="X195">
        <f>'Input individueel'!AB192</f>
        <v>4</v>
      </c>
      <c r="Y195" s="7">
        <f>'Input individueel'!AC192</f>
        <v>2.7</v>
      </c>
      <c r="Z195" s="7">
        <f>'Input individueel'!AD192</f>
        <v>7.5</v>
      </c>
      <c r="AA195" s="7">
        <f>'Input individueel'!AE192</f>
        <v>0</v>
      </c>
      <c r="AB195" s="7">
        <f>'Input individueel'!AG192</f>
        <v>10.199999999999999</v>
      </c>
      <c r="AC195">
        <f>'Input individueel'!AH192</f>
        <v>7</v>
      </c>
      <c r="AD195" s="7">
        <f>'Input individueel'!AI192</f>
        <v>2.2999999999999998</v>
      </c>
      <c r="AE195" s="7">
        <f>'Input individueel'!AJ192</f>
        <v>7.8</v>
      </c>
      <c r="AF195" s="7">
        <f>'Input individueel'!AK192</f>
        <v>0</v>
      </c>
      <c r="AG195" s="7">
        <f>'Input individueel'!AM192</f>
        <v>10.1</v>
      </c>
      <c r="AH195">
        <f>'Input individueel'!AN192</f>
        <v>12</v>
      </c>
    </row>
    <row r="196" spans="1:34" x14ac:dyDescent="0.3">
      <c r="A196" s="1">
        <f>'Input individueel'!I193</f>
        <v>8</v>
      </c>
      <c r="B196" s="1">
        <f t="shared" si="6"/>
        <v>7</v>
      </c>
      <c r="C196" s="1">
        <f t="shared" si="7"/>
        <v>9</v>
      </c>
      <c r="D196" s="1">
        <f t="shared" si="8"/>
        <v>8</v>
      </c>
      <c r="E196" s="1">
        <f>IF(A196=99,99,'Input individueel'!AH193)</f>
        <v>8</v>
      </c>
      <c r="F196">
        <f>'Input individueel'!C193</f>
        <v>327</v>
      </c>
      <c r="G196" t="str">
        <f>_xlfn.IFNA(VLOOKUP(F196,'Alle namen en totalen'!B:F,5,FALSE)," ")</f>
        <v>W6-B2</v>
      </c>
      <c r="H196" t="str">
        <f>_xlfn.IFNA(VLOOKUP(F196,'Alle namen en totalen'!B:F,2,FALSE)," ")</f>
        <v>Robin Berkhout</v>
      </c>
      <c r="I196" t="str">
        <f>_xlfn.IFNA(VLOOKUP(F196,'Alle namen en totalen'!B:F,4,FALSE)," ")</f>
        <v>Jeugd 1 G</v>
      </c>
      <c r="K196" t="str">
        <f>_xlfn.IFNA(VLOOKUP(F196,'Alle namen en totalen'!B:F,3,FALSE)," ")</f>
        <v>LH</v>
      </c>
      <c r="L196" s="7">
        <f>'Input individueel'!J193</f>
        <v>42.2</v>
      </c>
      <c r="M196">
        <f>'Input individueel'!I193</f>
        <v>8</v>
      </c>
      <c r="N196" s="7">
        <f>IF('Input individueel'!P193=0,'Input individueel'!K193,('Input individueel'!K193+'Input individueel'!P193)/2)</f>
        <v>2.4</v>
      </c>
      <c r="O196" s="7">
        <f>IF('Input individueel'!P193=0,'Input individueel'!L193,('Input individueel'!L193+'Input individueel'!Q193)/2)</f>
        <v>8.65</v>
      </c>
      <c r="P196" s="7">
        <f>IF('Input individueel'!P193=0,'Input individueel'!M193,('Input individueel'!M193+'Input individueel'!R193)/2)</f>
        <v>0</v>
      </c>
      <c r="Q196" s="7">
        <f>IF('Input individueel'!P193=0,'Input individueel'!N193,('Input individueel'!N193+'Input individueel'!S193)/2)</f>
        <v>0</v>
      </c>
      <c r="R196" s="7">
        <f>'Input individueel'!U193</f>
        <v>11.05</v>
      </c>
      <c r="S196">
        <f>'Input individueel'!V193</f>
        <v>7</v>
      </c>
      <c r="T196" s="7">
        <f>'Input individueel'!W193</f>
        <v>2.2000000000000002</v>
      </c>
      <c r="U196" s="7">
        <f>'Input individueel'!X193</f>
        <v>8</v>
      </c>
      <c r="V196" s="7">
        <f>'Input individueel'!Y193</f>
        <v>0</v>
      </c>
      <c r="W196" s="7">
        <f>'Input individueel'!AA193</f>
        <v>10.199999999999999</v>
      </c>
      <c r="X196">
        <f>'Input individueel'!AB193</f>
        <v>9</v>
      </c>
      <c r="Y196" s="7">
        <f>'Input individueel'!AC193</f>
        <v>2.7</v>
      </c>
      <c r="Z196" s="7">
        <f>'Input individueel'!AD193</f>
        <v>7.2</v>
      </c>
      <c r="AA196" s="7">
        <f>'Input individueel'!AE193</f>
        <v>0</v>
      </c>
      <c r="AB196" s="7">
        <f>'Input individueel'!AG193</f>
        <v>9.9</v>
      </c>
      <c r="AC196">
        <f>'Input individueel'!AH193</f>
        <v>8</v>
      </c>
      <c r="AD196" s="7">
        <f>'Input individueel'!AI193</f>
        <v>2.9</v>
      </c>
      <c r="AE196" s="7">
        <f>'Input individueel'!AJ193</f>
        <v>8.15</v>
      </c>
      <c r="AF196" s="7">
        <f>'Input individueel'!AK193</f>
        <v>0</v>
      </c>
      <c r="AG196" s="7">
        <f>'Input individueel'!AM193</f>
        <v>11.05</v>
      </c>
      <c r="AH196">
        <f>'Input individueel'!AN193</f>
        <v>6</v>
      </c>
    </row>
    <row r="197" spans="1:34" x14ac:dyDescent="0.3">
      <c r="A197" s="1">
        <f>'Input individueel'!I194</f>
        <v>9</v>
      </c>
      <c r="B197" s="1">
        <f t="shared" si="6"/>
        <v>2</v>
      </c>
      <c r="C197" s="1">
        <f t="shared" si="7"/>
        <v>11</v>
      </c>
      <c r="D197" s="1">
        <f t="shared" si="8"/>
        <v>10</v>
      </c>
      <c r="E197" s="1">
        <f>IF(A197=99,99,'Input individueel'!AH194)</f>
        <v>10</v>
      </c>
      <c r="F197">
        <f>'Input individueel'!C194</f>
        <v>330</v>
      </c>
      <c r="G197" t="str">
        <f>_xlfn.IFNA(VLOOKUP(F197,'Alle namen en totalen'!B:F,5,FALSE)," ")</f>
        <v>W6-B2</v>
      </c>
      <c r="H197" t="str">
        <f>_xlfn.IFNA(VLOOKUP(F197,'Alle namen en totalen'!B:F,2,FALSE)," ")</f>
        <v>Isabeau Van Petten</v>
      </c>
      <c r="I197" t="str">
        <f>_xlfn.IFNA(VLOOKUP(F197,'Alle namen en totalen'!B:F,4,FALSE)," ")</f>
        <v>Jeugd 1 G</v>
      </c>
      <c r="K197" t="str">
        <f>_xlfn.IFNA(VLOOKUP(F197,'Alle namen en totalen'!B:F,3,FALSE)," ")</f>
        <v>Swift</v>
      </c>
      <c r="L197" s="7">
        <f>'Input individueel'!J194</f>
        <v>41.85</v>
      </c>
      <c r="M197">
        <f>'Input individueel'!I194</f>
        <v>9</v>
      </c>
      <c r="N197" s="7">
        <f>IF('Input individueel'!P194=0,'Input individueel'!K194,('Input individueel'!K194+'Input individueel'!P194)/2)</f>
        <v>2</v>
      </c>
      <c r="O197" s="7">
        <f>IF('Input individueel'!P194=0,'Input individueel'!L194,('Input individueel'!L194+'Input individueel'!Q194)/2)</f>
        <v>9.4</v>
      </c>
      <c r="P197" s="7">
        <f>IF('Input individueel'!P194=0,'Input individueel'!M194,('Input individueel'!M194+'Input individueel'!R194)/2)</f>
        <v>0</v>
      </c>
      <c r="Q197" s="7">
        <f>IF('Input individueel'!P194=0,'Input individueel'!N194,('Input individueel'!N194+'Input individueel'!S194)/2)</f>
        <v>0</v>
      </c>
      <c r="R197" s="7">
        <f>'Input individueel'!U194</f>
        <v>11.4</v>
      </c>
      <c r="S197">
        <f>'Input individueel'!V194</f>
        <v>2</v>
      </c>
      <c r="T197" s="7">
        <f>'Input individueel'!W194</f>
        <v>2.6</v>
      </c>
      <c r="U197" s="7">
        <f>'Input individueel'!X194</f>
        <v>7.3</v>
      </c>
      <c r="V197" s="7">
        <f>'Input individueel'!Y194</f>
        <v>0</v>
      </c>
      <c r="W197" s="7">
        <f>'Input individueel'!AA194</f>
        <v>9.9</v>
      </c>
      <c r="X197">
        <f>'Input individueel'!AB194</f>
        <v>11</v>
      </c>
      <c r="Y197" s="7">
        <f>'Input individueel'!AC194</f>
        <v>1.7</v>
      </c>
      <c r="Z197" s="7">
        <f>'Input individueel'!AD194</f>
        <v>7.75</v>
      </c>
      <c r="AA197" s="7">
        <f>'Input individueel'!AE194</f>
        <v>0</v>
      </c>
      <c r="AB197" s="7">
        <f>'Input individueel'!AG194</f>
        <v>9.4499999999999993</v>
      </c>
      <c r="AC197">
        <f>'Input individueel'!AH194</f>
        <v>10</v>
      </c>
      <c r="AD197" s="7">
        <f>'Input individueel'!AI194</f>
        <v>2.6</v>
      </c>
      <c r="AE197" s="7">
        <f>'Input individueel'!AJ194</f>
        <v>8.5</v>
      </c>
      <c r="AF197" s="7">
        <f>'Input individueel'!AK194</f>
        <v>0</v>
      </c>
      <c r="AG197" s="7">
        <f>'Input individueel'!AM194</f>
        <v>11.1</v>
      </c>
      <c r="AH197">
        <f>'Input individueel'!AN194</f>
        <v>5</v>
      </c>
    </row>
    <row r="198" spans="1:34" x14ac:dyDescent="0.3">
      <c r="A198" s="1">
        <f>'Input individueel'!I195</f>
        <v>10</v>
      </c>
      <c r="B198" s="1">
        <f t="shared" ref="B198:B261" si="9">IF(A198=99,99,S198)</f>
        <v>8</v>
      </c>
      <c r="C198" s="1">
        <f t="shared" ref="C198:C261" si="10">IF(A198=99,99,X198)</f>
        <v>7</v>
      </c>
      <c r="D198" s="1">
        <f t="shared" ref="D198:D261" si="11">IF(A198=99,99,AC198)</f>
        <v>9</v>
      </c>
      <c r="E198" s="1">
        <f>IF(A198=99,99,'Input individueel'!AH195)</f>
        <v>9</v>
      </c>
      <c r="F198">
        <f>'Input individueel'!C195</f>
        <v>319</v>
      </c>
      <c r="G198" t="str">
        <f>_xlfn.IFNA(VLOOKUP(F198,'Alle namen en totalen'!B:F,5,FALSE)," ")</f>
        <v>W6-B2</v>
      </c>
      <c r="H198" t="str">
        <f>_xlfn.IFNA(VLOOKUP(F198,'Alle namen en totalen'!B:F,2,FALSE)," ")</f>
        <v>Graciela Solana Plugge</v>
      </c>
      <c r="I198" t="str">
        <f>_xlfn.IFNA(VLOOKUP(F198,'Alle namen en totalen'!B:F,4,FALSE)," ")</f>
        <v>Jeugd 2 G</v>
      </c>
      <c r="K198" t="str">
        <f>_xlfn.IFNA(VLOOKUP(F198,'Alle namen en totalen'!B:F,3,FALSE)," ")</f>
        <v>K&amp;V</v>
      </c>
      <c r="L198" s="7">
        <f>'Input individueel'!J195</f>
        <v>41.6</v>
      </c>
      <c r="M198">
        <f>'Input individueel'!I195</f>
        <v>10</v>
      </c>
      <c r="N198" s="7">
        <f>IF('Input individueel'!P195=0,'Input individueel'!K195,('Input individueel'!K195+'Input individueel'!P195)/2)</f>
        <v>1.6</v>
      </c>
      <c r="O198" s="7">
        <f>IF('Input individueel'!P195=0,'Input individueel'!L195,('Input individueel'!L195+'Input individueel'!Q195)/2)</f>
        <v>9.3000000000000007</v>
      </c>
      <c r="P198" s="7">
        <f>IF('Input individueel'!P195=0,'Input individueel'!M195,('Input individueel'!M195+'Input individueel'!R195)/2)</f>
        <v>0</v>
      </c>
      <c r="Q198" s="7">
        <f>IF('Input individueel'!P195=0,'Input individueel'!N195,('Input individueel'!N195+'Input individueel'!S195)/2)</f>
        <v>0</v>
      </c>
      <c r="R198" s="7">
        <f>'Input individueel'!U195</f>
        <v>10.9</v>
      </c>
      <c r="S198">
        <f>'Input individueel'!V195</f>
        <v>8</v>
      </c>
      <c r="T198" s="7">
        <f>'Input individueel'!W195</f>
        <v>2.7</v>
      </c>
      <c r="U198" s="7">
        <f>'Input individueel'!X195</f>
        <v>7.9</v>
      </c>
      <c r="V198" s="7">
        <f>'Input individueel'!Y195</f>
        <v>0</v>
      </c>
      <c r="W198" s="7">
        <f>'Input individueel'!AA195</f>
        <v>10.6</v>
      </c>
      <c r="X198">
        <f>'Input individueel'!AB195</f>
        <v>7</v>
      </c>
      <c r="Y198" s="7">
        <f>'Input individueel'!AC195</f>
        <v>2.7</v>
      </c>
      <c r="Z198" s="7">
        <f>'Input individueel'!AD195</f>
        <v>6.9</v>
      </c>
      <c r="AA198" s="7">
        <f>'Input individueel'!AE195</f>
        <v>0</v>
      </c>
      <c r="AB198" s="7">
        <f>'Input individueel'!AG195</f>
        <v>9.6</v>
      </c>
      <c r="AC198">
        <f>'Input individueel'!AH195</f>
        <v>9</v>
      </c>
      <c r="AD198" s="7">
        <f>'Input individueel'!AI195</f>
        <v>2.7</v>
      </c>
      <c r="AE198" s="7">
        <f>'Input individueel'!AJ195</f>
        <v>7.8</v>
      </c>
      <c r="AF198" s="7">
        <f>'Input individueel'!AK195</f>
        <v>0</v>
      </c>
      <c r="AG198" s="7">
        <f>'Input individueel'!AM195</f>
        <v>10.5</v>
      </c>
      <c r="AH198">
        <f>'Input individueel'!AN195</f>
        <v>10</v>
      </c>
    </row>
    <row r="199" spans="1:34" x14ac:dyDescent="0.3">
      <c r="A199" s="1">
        <f>'Input individueel'!I196</f>
        <v>11</v>
      </c>
      <c r="B199" s="1">
        <f t="shared" si="9"/>
        <v>12</v>
      </c>
      <c r="C199" s="1">
        <f t="shared" si="10"/>
        <v>13</v>
      </c>
      <c r="D199" s="1">
        <f t="shared" si="11"/>
        <v>11</v>
      </c>
      <c r="E199" s="1">
        <f>IF(A199=99,99,'Input individueel'!AH196)</f>
        <v>11</v>
      </c>
      <c r="F199">
        <f>'Input individueel'!C196</f>
        <v>317</v>
      </c>
      <c r="G199" t="str">
        <f>_xlfn.IFNA(VLOOKUP(F199,'Alle namen en totalen'!B:F,5,FALSE)," ")</f>
        <v>W6-B2</v>
      </c>
      <c r="H199" t="str">
        <f>_xlfn.IFNA(VLOOKUP(F199,'Alle namen en totalen'!B:F,2,FALSE)," ")</f>
        <v>Rona den Dulk</v>
      </c>
      <c r="I199" t="str">
        <f>_xlfn.IFNA(VLOOKUP(F199,'Alle namen en totalen'!B:F,4,FALSE)," ")</f>
        <v>Jeugd 2 G</v>
      </c>
      <c r="K199" t="str">
        <f>_xlfn.IFNA(VLOOKUP(F199,'Alle namen en totalen'!B:F,3,FALSE)," ")</f>
        <v>K&amp;V</v>
      </c>
      <c r="L199" s="7">
        <f>'Input individueel'!J196</f>
        <v>39.6</v>
      </c>
      <c r="M199">
        <f>'Input individueel'!I196</f>
        <v>11</v>
      </c>
      <c r="N199" s="7">
        <f>IF('Input individueel'!P196=0,'Input individueel'!K196,('Input individueel'!K196+'Input individueel'!P196)/2)</f>
        <v>1.6</v>
      </c>
      <c r="O199" s="7">
        <f>IF('Input individueel'!P196=0,'Input individueel'!L196,('Input individueel'!L196+'Input individueel'!Q196)/2)</f>
        <v>8.9499999999999993</v>
      </c>
      <c r="P199" s="7">
        <f>IF('Input individueel'!P196=0,'Input individueel'!M196,('Input individueel'!M196+'Input individueel'!R196)/2)</f>
        <v>0</v>
      </c>
      <c r="Q199" s="7">
        <f>IF('Input individueel'!P196=0,'Input individueel'!N196,('Input individueel'!N196+'Input individueel'!S196)/2)</f>
        <v>0</v>
      </c>
      <c r="R199" s="7">
        <f>'Input individueel'!U196</f>
        <v>10.55</v>
      </c>
      <c r="S199">
        <f>'Input individueel'!V196</f>
        <v>12</v>
      </c>
      <c r="T199" s="7">
        <f>'Input individueel'!W196</f>
        <v>2.2000000000000002</v>
      </c>
      <c r="U199" s="7">
        <f>'Input individueel'!X196</f>
        <v>6.9</v>
      </c>
      <c r="V199" s="7">
        <f>'Input individueel'!Y196</f>
        <v>0</v>
      </c>
      <c r="W199" s="7">
        <f>'Input individueel'!AA196</f>
        <v>9.1</v>
      </c>
      <c r="X199">
        <f>'Input individueel'!AB196</f>
        <v>13</v>
      </c>
      <c r="Y199" s="7">
        <f>'Input individueel'!AC196</f>
        <v>2.7</v>
      </c>
      <c r="Z199" s="7">
        <f>'Input individueel'!AD196</f>
        <v>6.45</v>
      </c>
      <c r="AA199" s="7">
        <f>'Input individueel'!AE196</f>
        <v>0</v>
      </c>
      <c r="AB199" s="7">
        <f>'Input individueel'!AG196</f>
        <v>9.15</v>
      </c>
      <c r="AC199">
        <f>'Input individueel'!AH196</f>
        <v>11</v>
      </c>
      <c r="AD199" s="7">
        <f>'Input individueel'!AI196</f>
        <v>2.8</v>
      </c>
      <c r="AE199" s="7">
        <f>'Input individueel'!AJ196</f>
        <v>8</v>
      </c>
      <c r="AF199" s="7">
        <f>'Input individueel'!AK196</f>
        <v>0</v>
      </c>
      <c r="AG199" s="7">
        <f>'Input individueel'!AM196</f>
        <v>10.8</v>
      </c>
      <c r="AH199">
        <f>'Input individueel'!AN196</f>
        <v>8</v>
      </c>
    </row>
    <row r="200" spans="1:34" x14ac:dyDescent="0.3">
      <c r="A200" s="1">
        <f>'Input individueel'!I197</f>
        <v>12</v>
      </c>
      <c r="B200" s="1">
        <f t="shared" si="9"/>
        <v>10</v>
      </c>
      <c r="C200" s="1">
        <f t="shared" si="10"/>
        <v>10</v>
      </c>
      <c r="D200" s="1">
        <f t="shared" si="11"/>
        <v>12</v>
      </c>
      <c r="E200" s="1">
        <f>IF(A200=99,99,'Input individueel'!AH197)</f>
        <v>12</v>
      </c>
      <c r="F200">
        <f>'Input individueel'!C197</f>
        <v>328</v>
      </c>
      <c r="G200" t="str">
        <f>_xlfn.IFNA(VLOOKUP(F200,'Alle namen en totalen'!B:F,5,FALSE)," ")</f>
        <v>W6-B2</v>
      </c>
      <c r="H200" t="str">
        <f>_xlfn.IFNA(VLOOKUP(F200,'Alle namen en totalen'!B:F,2,FALSE)," ")</f>
        <v>Mette Venniker</v>
      </c>
      <c r="I200" t="str">
        <f>_xlfn.IFNA(VLOOKUP(F200,'Alle namen en totalen'!B:F,4,FALSE)," ")</f>
        <v>Jeugd 1 G</v>
      </c>
      <c r="K200" t="str">
        <f>_xlfn.IFNA(VLOOKUP(F200,'Alle namen en totalen'!B:F,3,FALSE)," ")</f>
        <v>LH</v>
      </c>
      <c r="L200" s="7">
        <f>'Input individueel'!J197</f>
        <v>39.450000000000003</v>
      </c>
      <c r="M200">
        <f>'Input individueel'!I197</f>
        <v>12</v>
      </c>
      <c r="N200" s="7">
        <f>IF('Input individueel'!P197=0,'Input individueel'!K197,('Input individueel'!K197+'Input individueel'!P197)/2)</f>
        <v>2.4</v>
      </c>
      <c r="O200" s="7">
        <f>IF('Input individueel'!P197=0,'Input individueel'!L197,('Input individueel'!L197+'Input individueel'!Q197)/2)</f>
        <v>8.4499999999999993</v>
      </c>
      <c r="P200" s="7">
        <f>IF('Input individueel'!P197=0,'Input individueel'!M197,('Input individueel'!M197+'Input individueel'!R197)/2)</f>
        <v>0</v>
      </c>
      <c r="Q200" s="7">
        <f>IF('Input individueel'!P197=0,'Input individueel'!N197,('Input individueel'!N197+'Input individueel'!S197)/2)</f>
        <v>0</v>
      </c>
      <c r="R200" s="7">
        <f>'Input individueel'!U197</f>
        <v>10.85</v>
      </c>
      <c r="S200">
        <f>'Input individueel'!V197</f>
        <v>10</v>
      </c>
      <c r="T200" s="7">
        <f>'Input individueel'!W197</f>
        <v>2.2000000000000002</v>
      </c>
      <c r="U200" s="7">
        <f>'Input individueel'!X197</f>
        <v>7.75</v>
      </c>
      <c r="V200" s="7">
        <f>'Input individueel'!Y197</f>
        <v>0</v>
      </c>
      <c r="W200" s="7">
        <f>'Input individueel'!AA197</f>
        <v>9.9499999999999993</v>
      </c>
      <c r="X200">
        <f>'Input individueel'!AB197</f>
        <v>10</v>
      </c>
      <c r="Y200" s="7">
        <f>'Input individueel'!AC197</f>
        <v>2.7</v>
      </c>
      <c r="Z200" s="7">
        <f>'Input individueel'!AD197</f>
        <v>5.7</v>
      </c>
      <c r="AA200" s="7">
        <f>'Input individueel'!AE197</f>
        <v>1</v>
      </c>
      <c r="AB200" s="7">
        <f>'Input individueel'!AG197</f>
        <v>7.4</v>
      </c>
      <c r="AC200">
        <f>'Input individueel'!AH197</f>
        <v>12</v>
      </c>
      <c r="AD200" s="7">
        <f>'Input individueel'!AI197</f>
        <v>2.7</v>
      </c>
      <c r="AE200" s="7">
        <f>'Input individueel'!AJ197</f>
        <v>8.5500000000000007</v>
      </c>
      <c r="AF200" s="7">
        <f>'Input individueel'!AK197</f>
        <v>0</v>
      </c>
      <c r="AG200" s="7">
        <f>'Input individueel'!AM197</f>
        <v>11.25</v>
      </c>
      <c r="AH200">
        <f>'Input individueel'!AN197</f>
        <v>4</v>
      </c>
    </row>
    <row r="201" spans="1:34" x14ac:dyDescent="0.3">
      <c r="A201" s="1">
        <f>'Input individueel'!I198</f>
        <v>13</v>
      </c>
      <c r="B201" s="1">
        <f t="shared" si="9"/>
        <v>12</v>
      </c>
      <c r="C201" s="1">
        <f t="shared" si="10"/>
        <v>12</v>
      </c>
      <c r="D201" s="1">
        <f t="shared" si="11"/>
        <v>12</v>
      </c>
      <c r="E201" s="1">
        <f>IF(A201=99,99,'Input individueel'!AH198)</f>
        <v>12</v>
      </c>
      <c r="F201">
        <f>'Input individueel'!C198</f>
        <v>326</v>
      </c>
      <c r="G201" t="str">
        <f>_xlfn.IFNA(VLOOKUP(F201,'Alle namen en totalen'!B:F,5,FALSE)," ")</f>
        <v>W6-B2</v>
      </c>
      <c r="H201" t="str">
        <f>_xlfn.IFNA(VLOOKUP(F201,'Alle namen en totalen'!B:F,2,FALSE)," ")</f>
        <v>Meis Liedorp</v>
      </c>
      <c r="I201" t="str">
        <f>_xlfn.IFNA(VLOOKUP(F201,'Alle namen en totalen'!B:F,4,FALSE)," ")</f>
        <v>Jeugd 1 G</v>
      </c>
      <c r="K201" t="str">
        <f>_xlfn.IFNA(VLOOKUP(F201,'Alle namen en totalen'!B:F,3,FALSE)," ")</f>
        <v>LH</v>
      </c>
      <c r="L201" s="7">
        <f>'Input individueel'!J198</f>
        <v>37.15</v>
      </c>
      <c r="M201">
        <f>'Input individueel'!I198</f>
        <v>13</v>
      </c>
      <c r="N201" s="7">
        <f>IF('Input individueel'!P198=0,'Input individueel'!K198,('Input individueel'!K198+'Input individueel'!P198)/2)</f>
        <v>1.6</v>
      </c>
      <c r="O201" s="7">
        <f>IF('Input individueel'!P198=0,'Input individueel'!L198,('Input individueel'!L198+'Input individueel'!Q198)/2)</f>
        <v>8.9499999999999993</v>
      </c>
      <c r="P201" s="7">
        <f>IF('Input individueel'!P198=0,'Input individueel'!M198,('Input individueel'!M198+'Input individueel'!R198)/2)</f>
        <v>0</v>
      </c>
      <c r="Q201" s="7">
        <f>IF('Input individueel'!P198=0,'Input individueel'!N198,('Input individueel'!N198+'Input individueel'!S198)/2)</f>
        <v>0</v>
      </c>
      <c r="R201" s="7">
        <f>'Input individueel'!U198</f>
        <v>10.55</v>
      </c>
      <c r="S201">
        <f>'Input individueel'!V198</f>
        <v>12</v>
      </c>
      <c r="T201" s="7">
        <f>'Input individueel'!W198</f>
        <v>2.1</v>
      </c>
      <c r="U201" s="7">
        <f>'Input individueel'!X198</f>
        <v>7.05</v>
      </c>
      <c r="V201" s="7">
        <f>'Input individueel'!Y198</f>
        <v>0</v>
      </c>
      <c r="W201" s="7">
        <f>'Input individueel'!AA198</f>
        <v>9.15</v>
      </c>
      <c r="X201">
        <f>'Input individueel'!AB198</f>
        <v>12</v>
      </c>
      <c r="Y201" s="7">
        <f>'Input individueel'!AC198</f>
        <v>2.2000000000000002</v>
      </c>
      <c r="Z201" s="7">
        <f>'Input individueel'!AD198</f>
        <v>5.2</v>
      </c>
      <c r="AA201" s="7">
        <f>'Input individueel'!AE198</f>
        <v>0</v>
      </c>
      <c r="AB201" s="7">
        <f>'Input individueel'!AG198</f>
        <v>7.4</v>
      </c>
      <c r="AC201">
        <f>'Input individueel'!AH198</f>
        <v>12</v>
      </c>
      <c r="AD201" s="7">
        <f>'Input individueel'!AI198</f>
        <v>2.7</v>
      </c>
      <c r="AE201" s="7">
        <f>'Input individueel'!AJ198</f>
        <v>7.35</v>
      </c>
      <c r="AF201" s="7">
        <f>'Input individueel'!AK198</f>
        <v>0</v>
      </c>
      <c r="AG201" s="7">
        <f>'Input individueel'!AM198</f>
        <v>10.050000000000001</v>
      </c>
      <c r="AH201">
        <f>'Input individueel'!AN198</f>
        <v>13</v>
      </c>
    </row>
    <row r="202" spans="1:34" x14ac:dyDescent="0.3">
      <c r="A202" s="1">
        <f>'Input individueel'!I199</f>
        <v>99</v>
      </c>
      <c r="B202" s="1">
        <f t="shared" si="9"/>
        <v>99</v>
      </c>
      <c r="C202" s="1">
        <f t="shared" si="10"/>
        <v>99</v>
      </c>
      <c r="D202" s="1">
        <f t="shared" si="11"/>
        <v>99</v>
      </c>
      <c r="E202" s="1">
        <f>IF(A202=99,99,'Input individueel'!AH199)</f>
        <v>99</v>
      </c>
      <c r="F202">
        <f>'Input individueel'!C199</f>
        <v>333</v>
      </c>
      <c r="G202" t="str">
        <f>_xlfn.IFNA(VLOOKUP(F202,'Alle namen en totalen'!B:F,5,FALSE)," ")</f>
        <v>W6-B2</v>
      </c>
      <c r="H202" t="str">
        <f>_xlfn.IFNA(VLOOKUP(F202,'Alle namen en totalen'!B:F,2,FALSE)," ")</f>
        <v>Ize Nijman</v>
      </c>
      <c r="I202" t="str">
        <f>_xlfn.IFNA(VLOOKUP(F202,'Alle namen en totalen'!B:F,4,FALSE)," ")</f>
        <v>Jeugd 2 G</v>
      </c>
      <c r="K202" t="str">
        <f>_xlfn.IFNA(VLOOKUP(F202,'Alle namen en totalen'!B:F,3,FALSE)," ")</f>
        <v>Swift</v>
      </c>
      <c r="L202" s="7">
        <f>'Input individueel'!J199</f>
        <v>0</v>
      </c>
      <c r="M202">
        <f>'Input individueel'!I199</f>
        <v>99</v>
      </c>
      <c r="N202" s="7">
        <f>IF('Input individueel'!P199=0,'Input individueel'!K199,('Input individueel'!K199+'Input individueel'!P199)/2)</f>
        <v>0</v>
      </c>
      <c r="O202" s="7">
        <f>IF('Input individueel'!P199=0,'Input individueel'!L199,('Input individueel'!L199+'Input individueel'!Q199)/2)</f>
        <v>0</v>
      </c>
      <c r="P202" s="7">
        <f>IF('Input individueel'!P199=0,'Input individueel'!M199,('Input individueel'!M199+'Input individueel'!R199)/2)</f>
        <v>0</v>
      </c>
      <c r="Q202" s="7">
        <f>IF('Input individueel'!P199=0,'Input individueel'!N199,('Input individueel'!N199+'Input individueel'!S199)/2)</f>
        <v>0</v>
      </c>
      <c r="R202" s="7">
        <f>'Input individueel'!U199</f>
        <v>0</v>
      </c>
      <c r="S202">
        <f>'Input individueel'!V199</f>
        <v>14</v>
      </c>
      <c r="T202" s="7">
        <f>'Input individueel'!W199</f>
        <v>0</v>
      </c>
      <c r="U202" s="7">
        <f>'Input individueel'!X199</f>
        <v>0</v>
      </c>
      <c r="V202" s="7">
        <f>'Input individueel'!Y199</f>
        <v>0</v>
      </c>
      <c r="W202" s="7">
        <f>'Input individueel'!AA199</f>
        <v>0</v>
      </c>
      <c r="X202">
        <f>'Input individueel'!AB199</f>
        <v>14</v>
      </c>
      <c r="Y202" s="7">
        <f>'Input individueel'!AC199</f>
        <v>0</v>
      </c>
      <c r="Z202" s="7">
        <f>'Input individueel'!AD199</f>
        <v>0</v>
      </c>
      <c r="AA202" s="7">
        <f>'Input individueel'!AE199</f>
        <v>0</v>
      </c>
      <c r="AB202" s="7">
        <f>'Input individueel'!AG199</f>
        <v>0</v>
      </c>
      <c r="AC202">
        <f>'Input individueel'!AH199</f>
        <v>14</v>
      </c>
      <c r="AD202" s="7">
        <f>'Input individueel'!AI199</f>
        <v>0</v>
      </c>
      <c r="AE202" s="7">
        <f>'Input individueel'!AJ199</f>
        <v>0</v>
      </c>
      <c r="AF202" s="7">
        <f>'Input individueel'!AK199</f>
        <v>0</v>
      </c>
      <c r="AG202" s="7">
        <f>'Input individueel'!AM199</f>
        <v>0</v>
      </c>
      <c r="AH202">
        <f>'Input individueel'!AN199</f>
        <v>14</v>
      </c>
    </row>
    <row r="203" spans="1:34" x14ac:dyDescent="0.3">
      <c r="A203" s="1">
        <f>'Input individueel'!I200</f>
        <v>99</v>
      </c>
      <c r="B203" s="1">
        <f t="shared" si="9"/>
        <v>99</v>
      </c>
      <c r="C203" s="1">
        <f t="shared" si="10"/>
        <v>99</v>
      </c>
      <c r="D203" s="1">
        <f t="shared" si="11"/>
        <v>99</v>
      </c>
      <c r="E203" s="1">
        <f>IF(A203=99,99,'Input individueel'!AH200)</f>
        <v>99</v>
      </c>
      <c r="F203">
        <f>'Input individueel'!C200</f>
        <v>348</v>
      </c>
      <c r="G203" t="str">
        <f>_xlfn.IFNA(VLOOKUP(F203,'Alle namen en totalen'!B:F,5,FALSE)," ")</f>
        <v>afm</v>
      </c>
      <c r="H203" t="str">
        <f>_xlfn.IFNA(VLOOKUP(F203,'Alle namen en totalen'!B:F,2,FALSE)," ")</f>
        <v>Nikki Bark</v>
      </c>
      <c r="I203" t="str">
        <f>_xlfn.IFNA(VLOOKUP(F203,'Alle namen en totalen'!B:F,4,FALSE)," ")</f>
        <v>Jeugd 1 G</v>
      </c>
      <c r="K203" t="str">
        <f>_xlfn.IFNA(VLOOKUP(F203,'Alle namen en totalen'!B:F,3,FALSE)," ")</f>
        <v>Ilpenstein</v>
      </c>
      <c r="L203" s="7">
        <f>'Input individueel'!J200</f>
        <v>0</v>
      </c>
      <c r="M203">
        <f>'Input individueel'!I200</f>
        <v>99</v>
      </c>
      <c r="N203" s="7">
        <f>IF('Input individueel'!P200=0,'Input individueel'!K200,('Input individueel'!K200+'Input individueel'!P200)/2)</f>
        <v>0</v>
      </c>
      <c r="O203" s="7">
        <f>IF('Input individueel'!P200=0,'Input individueel'!L200,('Input individueel'!L200+'Input individueel'!Q200)/2)</f>
        <v>0</v>
      </c>
      <c r="P203" s="7">
        <f>IF('Input individueel'!P200=0,'Input individueel'!M200,('Input individueel'!M200+'Input individueel'!R200)/2)</f>
        <v>0</v>
      </c>
      <c r="Q203" s="7">
        <f>IF('Input individueel'!P200=0,'Input individueel'!N200,('Input individueel'!N200+'Input individueel'!S200)/2)</f>
        <v>0</v>
      </c>
      <c r="R203" s="7">
        <f>'Input individueel'!U200</f>
        <v>0</v>
      </c>
      <c r="S203">
        <f>'Input individueel'!V200</f>
        <v>14</v>
      </c>
      <c r="T203" s="7">
        <f>'Input individueel'!W200</f>
        <v>0</v>
      </c>
      <c r="U203" s="7">
        <f>'Input individueel'!X200</f>
        <v>0</v>
      </c>
      <c r="V203" s="7">
        <f>'Input individueel'!Y200</f>
        <v>0</v>
      </c>
      <c r="W203" s="7">
        <f>'Input individueel'!AA200</f>
        <v>0</v>
      </c>
      <c r="X203">
        <f>'Input individueel'!AB200</f>
        <v>14</v>
      </c>
      <c r="Y203" s="7">
        <f>'Input individueel'!AC200</f>
        <v>0</v>
      </c>
      <c r="Z203" s="7">
        <f>'Input individueel'!AD200</f>
        <v>0</v>
      </c>
      <c r="AA203" s="7">
        <f>'Input individueel'!AE200</f>
        <v>0</v>
      </c>
      <c r="AB203" s="7">
        <f>'Input individueel'!AG200</f>
        <v>0</v>
      </c>
      <c r="AC203">
        <f>'Input individueel'!AH200</f>
        <v>14</v>
      </c>
      <c r="AD203" s="7">
        <f>'Input individueel'!AI200</f>
        <v>0</v>
      </c>
      <c r="AE203" s="7">
        <f>'Input individueel'!AJ200</f>
        <v>0</v>
      </c>
      <c r="AF203" s="7">
        <f>'Input individueel'!AK200</f>
        <v>0</v>
      </c>
      <c r="AG203" s="7">
        <f>'Input individueel'!AM200</f>
        <v>0</v>
      </c>
      <c r="AH203">
        <f>'Input individueel'!AN200</f>
        <v>14</v>
      </c>
    </row>
    <row r="204" spans="1:34" x14ac:dyDescent="0.3">
      <c r="A204" s="1">
        <f>'Input individueel'!I201</f>
        <v>1</v>
      </c>
      <c r="B204" s="1">
        <f t="shared" si="9"/>
        <v>9</v>
      </c>
      <c r="C204" s="1">
        <f t="shared" si="10"/>
        <v>3</v>
      </c>
      <c r="D204" s="1">
        <f t="shared" si="11"/>
        <v>2</v>
      </c>
      <c r="E204" s="1">
        <f>IF(A204=99,99,'Input individueel'!AH201)</f>
        <v>2</v>
      </c>
      <c r="F204">
        <f>'Input individueel'!C201</f>
        <v>654</v>
      </c>
      <c r="G204" t="str">
        <f>_xlfn.IFNA(VLOOKUP(F204,'Alle namen en totalen'!B:F,5,FALSE)," ")</f>
        <v>W6-B1</v>
      </c>
      <c r="H204" t="str">
        <f>_xlfn.IFNA(VLOOKUP(F204,'Alle namen en totalen'!B:F,2,FALSE)," ")</f>
        <v>Fiene Zwart</v>
      </c>
      <c r="I204" t="str">
        <f>_xlfn.IFNA(VLOOKUP(F204,'Alle namen en totalen'!B:F,4,FALSE)," ")</f>
        <v>MB 6 Pup 1</v>
      </c>
      <c r="K204" t="str">
        <f>_xlfn.IFNA(VLOOKUP(F204,'Alle namen en totalen'!B:F,3,FALSE)," ")</f>
        <v>DEV</v>
      </c>
      <c r="L204" s="7">
        <f>'Input individueel'!J201</f>
        <v>49.274999999999999</v>
      </c>
      <c r="M204">
        <f>'Input individueel'!I201</f>
        <v>1</v>
      </c>
      <c r="N204" s="7">
        <f>IF('Input individueel'!P201=0,'Input individueel'!K201,('Input individueel'!K201+'Input individueel'!P201)/2)</f>
        <v>3.5</v>
      </c>
      <c r="O204" s="7">
        <f>IF('Input individueel'!P201=0,'Input individueel'!L201,('Input individueel'!L201+'Input individueel'!Q201)/2)</f>
        <v>9.4749999999999996</v>
      </c>
      <c r="P204" s="7">
        <f>IF('Input individueel'!P201=0,'Input individueel'!M201,('Input individueel'!M201+'Input individueel'!R201)/2)</f>
        <v>0</v>
      </c>
      <c r="Q204" s="7">
        <f>IF('Input individueel'!P201=0,'Input individueel'!N201,('Input individueel'!N201+'Input individueel'!S201)/2)</f>
        <v>0.3</v>
      </c>
      <c r="R204" s="7">
        <f>'Input individueel'!U201</f>
        <v>13.275</v>
      </c>
      <c r="S204">
        <f>'Input individueel'!V201</f>
        <v>9</v>
      </c>
      <c r="T204" s="7">
        <f>'Input individueel'!W201</f>
        <v>3.5</v>
      </c>
      <c r="U204" s="7">
        <f>'Input individueel'!X201</f>
        <v>7.9</v>
      </c>
      <c r="V204" s="7">
        <f>'Input individueel'!Y201</f>
        <v>0</v>
      </c>
      <c r="W204" s="7">
        <f>'Input individueel'!AA201</f>
        <v>11.4</v>
      </c>
      <c r="X204">
        <f>'Input individueel'!AB201</f>
        <v>3</v>
      </c>
      <c r="Y204" s="7">
        <f>'Input individueel'!AC201</f>
        <v>3.7</v>
      </c>
      <c r="Z204" s="7">
        <f>'Input individueel'!AD201</f>
        <v>8.35</v>
      </c>
      <c r="AA204" s="7">
        <f>'Input individueel'!AE201</f>
        <v>0</v>
      </c>
      <c r="AB204" s="7">
        <f>'Input individueel'!AG201</f>
        <v>12.05</v>
      </c>
      <c r="AC204">
        <f>'Input individueel'!AH201</f>
        <v>2</v>
      </c>
      <c r="AD204" s="7">
        <f>'Input individueel'!AI201</f>
        <v>4.3</v>
      </c>
      <c r="AE204" s="7">
        <f>'Input individueel'!AJ201</f>
        <v>8.25</v>
      </c>
      <c r="AF204" s="7">
        <f>'Input individueel'!AK201</f>
        <v>0</v>
      </c>
      <c r="AG204" s="7">
        <f>'Input individueel'!AM201</f>
        <v>12.55</v>
      </c>
      <c r="AH204">
        <f>'Input individueel'!AN201</f>
        <v>2</v>
      </c>
    </row>
    <row r="205" spans="1:34" x14ac:dyDescent="0.3">
      <c r="A205" s="1">
        <f>'Input individueel'!I202</f>
        <v>2</v>
      </c>
      <c r="B205" s="1">
        <f t="shared" si="9"/>
        <v>10</v>
      </c>
      <c r="C205" s="1">
        <f t="shared" si="10"/>
        <v>5</v>
      </c>
      <c r="D205" s="1">
        <f t="shared" si="11"/>
        <v>6</v>
      </c>
      <c r="E205" s="1">
        <f>IF(A205=99,99,'Input individueel'!AH202)</f>
        <v>6</v>
      </c>
      <c r="F205">
        <f>'Input individueel'!C202</f>
        <v>652</v>
      </c>
      <c r="G205" t="str">
        <f>_xlfn.IFNA(VLOOKUP(F205,'Alle namen en totalen'!B:F,5,FALSE)," ")</f>
        <v>W6-B1</v>
      </c>
      <c r="H205" t="str">
        <f>_xlfn.IFNA(VLOOKUP(F205,'Alle namen en totalen'!B:F,2,FALSE)," ")</f>
        <v>Femme Maria Bes</v>
      </c>
      <c r="I205" t="str">
        <f>_xlfn.IFNA(VLOOKUP(F205,'Alle namen en totalen'!B:F,4,FALSE)," ")</f>
        <v>MB 6 Pup 1</v>
      </c>
      <c r="K205" t="str">
        <f>_xlfn.IFNA(VLOOKUP(F205,'Alle namen en totalen'!B:F,3,FALSE)," ")</f>
        <v>K&amp;V</v>
      </c>
      <c r="L205" s="7">
        <f>'Input individueel'!J202</f>
        <v>48.3</v>
      </c>
      <c r="M205">
        <f>'Input individueel'!I202</f>
        <v>2</v>
      </c>
      <c r="N205" s="7">
        <f>IF('Input individueel'!P202=0,'Input individueel'!K202,('Input individueel'!K202+'Input individueel'!P202)/2)</f>
        <v>4</v>
      </c>
      <c r="O205" s="7">
        <f>IF('Input individueel'!P202=0,'Input individueel'!L202,('Input individueel'!L202+'Input individueel'!Q202)/2)</f>
        <v>8.8999999999999986</v>
      </c>
      <c r="P205" s="7">
        <f>IF('Input individueel'!P202=0,'Input individueel'!M202,('Input individueel'!M202+'Input individueel'!R202)/2)</f>
        <v>0</v>
      </c>
      <c r="Q205" s="7">
        <f>IF('Input individueel'!P202=0,'Input individueel'!N202,('Input individueel'!N202+'Input individueel'!S202)/2)</f>
        <v>0.3</v>
      </c>
      <c r="R205" s="7">
        <f>'Input individueel'!U202</f>
        <v>13.2</v>
      </c>
      <c r="S205">
        <f>'Input individueel'!V202</f>
        <v>10</v>
      </c>
      <c r="T205" s="7">
        <f>'Input individueel'!W202</f>
        <v>4</v>
      </c>
      <c r="U205" s="7">
        <f>'Input individueel'!X202</f>
        <v>7.1</v>
      </c>
      <c r="V205" s="7">
        <f>'Input individueel'!Y202</f>
        <v>0</v>
      </c>
      <c r="W205" s="7">
        <f>'Input individueel'!AA202</f>
        <v>11.1</v>
      </c>
      <c r="X205">
        <f>'Input individueel'!AB202</f>
        <v>5</v>
      </c>
      <c r="Y205" s="7">
        <f>'Input individueel'!AC202</f>
        <v>3.7</v>
      </c>
      <c r="Z205" s="7">
        <f>'Input individueel'!AD202</f>
        <v>7.55</v>
      </c>
      <c r="AA205" s="7">
        <f>'Input individueel'!AE202</f>
        <v>0</v>
      </c>
      <c r="AB205" s="7">
        <f>'Input individueel'!AG202</f>
        <v>11.25</v>
      </c>
      <c r="AC205">
        <f>'Input individueel'!AH202</f>
        <v>6</v>
      </c>
      <c r="AD205" s="7">
        <f>'Input individueel'!AI202</f>
        <v>4.3</v>
      </c>
      <c r="AE205" s="7">
        <f>'Input individueel'!AJ202</f>
        <v>8.4499999999999993</v>
      </c>
      <c r="AF205" s="7">
        <f>'Input individueel'!AK202</f>
        <v>0</v>
      </c>
      <c r="AG205" s="7">
        <f>'Input individueel'!AM202</f>
        <v>12.75</v>
      </c>
      <c r="AH205">
        <f>'Input individueel'!AN202</f>
        <v>1</v>
      </c>
    </row>
    <row r="206" spans="1:34" x14ac:dyDescent="0.3">
      <c r="A206" s="1">
        <f>'Input individueel'!I203</f>
        <v>3</v>
      </c>
      <c r="B206" s="1">
        <f t="shared" si="9"/>
        <v>8</v>
      </c>
      <c r="C206" s="1">
        <f t="shared" si="10"/>
        <v>3</v>
      </c>
      <c r="D206" s="1">
        <f t="shared" si="11"/>
        <v>8</v>
      </c>
      <c r="E206" s="1">
        <f>IF(A206=99,99,'Input individueel'!AH203)</f>
        <v>8</v>
      </c>
      <c r="F206">
        <f>'Input individueel'!C203</f>
        <v>667</v>
      </c>
      <c r="G206" t="str">
        <f>_xlfn.IFNA(VLOOKUP(F206,'Alle namen en totalen'!B:F,5,FALSE)," ")</f>
        <v>W6-B1</v>
      </c>
      <c r="H206" t="str">
        <f>_xlfn.IFNA(VLOOKUP(F206,'Alle namen en totalen'!B:F,2,FALSE)," ")</f>
        <v>Adila Konjo</v>
      </c>
      <c r="I206" t="str">
        <f>_xlfn.IFNA(VLOOKUP(F206,'Alle namen en totalen'!B:F,4,FALSE)," ")</f>
        <v>MB 6 Pup 1</v>
      </c>
      <c r="K206" t="str">
        <f>_xlfn.IFNA(VLOOKUP(F206,'Alle namen en totalen'!B:F,3,FALSE)," ")</f>
        <v>Swift</v>
      </c>
      <c r="L206" s="7">
        <f>'Input individueel'!J203</f>
        <v>47.9</v>
      </c>
      <c r="M206">
        <f>'Input individueel'!I203</f>
        <v>3</v>
      </c>
      <c r="N206" s="7">
        <f>IF('Input individueel'!P203=0,'Input individueel'!K203,('Input individueel'!K203+'Input individueel'!P203)/2)</f>
        <v>4</v>
      </c>
      <c r="O206" s="7">
        <f>IF('Input individueel'!P203=0,'Input individueel'!L203,('Input individueel'!L203+'Input individueel'!Q203)/2)</f>
        <v>9</v>
      </c>
      <c r="P206" s="7">
        <f>IF('Input individueel'!P203=0,'Input individueel'!M203,('Input individueel'!M203+'Input individueel'!R203)/2)</f>
        <v>0</v>
      </c>
      <c r="Q206" s="7">
        <f>IF('Input individueel'!P203=0,'Input individueel'!N203,('Input individueel'!N203+'Input individueel'!S203)/2)</f>
        <v>0.3</v>
      </c>
      <c r="R206" s="7">
        <f>'Input individueel'!U203</f>
        <v>13.3</v>
      </c>
      <c r="S206">
        <f>'Input individueel'!V203</f>
        <v>8</v>
      </c>
      <c r="T206" s="7">
        <f>'Input individueel'!W203</f>
        <v>4.3</v>
      </c>
      <c r="U206" s="7">
        <f>'Input individueel'!X203</f>
        <v>7.1</v>
      </c>
      <c r="V206" s="7">
        <f>'Input individueel'!Y203</f>
        <v>0</v>
      </c>
      <c r="W206" s="7">
        <f>'Input individueel'!AA203</f>
        <v>11.4</v>
      </c>
      <c r="X206">
        <f>'Input individueel'!AB203</f>
        <v>3</v>
      </c>
      <c r="Y206" s="7">
        <f>'Input individueel'!AC203</f>
        <v>3.7</v>
      </c>
      <c r="Z206" s="7">
        <f>'Input individueel'!AD203</f>
        <v>7.5</v>
      </c>
      <c r="AA206" s="7">
        <f>'Input individueel'!AE203</f>
        <v>0</v>
      </c>
      <c r="AB206" s="7">
        <f>'Input individueel'!AG203</f>
        <v>11.2</v>
      </c>
      <c r="AC206">
        <f>'Input individueel'!AH203</f>
        <v>8</v>
      </c>
      <c r="AD206" s="7">
        <f>'Input individueel'!AI203</f>
        <v>4</v>
      </c>
      <c r="AE206" s="7">
        <f>'Input individueel'!AJ203</f>
        <v>8</v>
      </c>
      <c r="AF206" s="7">
        <f>'Input individueel'!AK203</f>
        <v>0</v>
      </c>
      <c r="AG206" s="7">
        <f>'Input individueel'!AM203</f>
        <v>12</v>
      </c>
      <c r="AH206">
        <f>'Input individueel'!AN203</f>
        <v>8</v>
      </c>
    </row>
    <row r="207" spans="1:34" x14ac:dyDescent="0.3">
      <c r="A207" s="1">
        <f>'Input individueel'!I204</f>
        <v>4</v>
      </c>
      <c r="B207" s="1">
        <f t="shared" si="9"/>
        <v>5</v>
      </c>
      <c r="C207" s="1">
        <f t="shared" si="10"/>
        <v>1</v>
      </c>
      <c r="D207" s="1">
        <f t="shared" si="11"/>
        <v>15</v>
      </c>
      <c r="E207" s="1">
        <f>IF(A207=99,99,'Input individueel'!AH204)</f>
        <v>15</v>
      </c>
      <c r="F207">
        <f>'Input individueel'!C204</f>
        <v>655</v>
      </c>
      <c r="G207" t="str">
        <f>_xlfn.IFNA(VLOOKUP(F207,'Alle namen en totalen'!B:F,5,FALSE)," ")</f>
        <v>W6-B1</v>
      </c>
      <c r="H207" t="str">
        <f>_xlfn.IFNA(VLOOKUP(F207,'Alle namen en totalen'!B:F,2,FALSE)," ")</f>
        <v>Lisa Sahertian</v>
      </c>
      <c r="I207" t="str">
        <f>_xlfn.IFNA(VLOOKUP(F207,'Alle namen en totalen'!B:F,4,FALSE)," ")</f>
        <v>MB 6 Pup 1</v>
      </c>
      <c r="K207" t="str">
        <f>_xlfn.IFNA(VLOOKUP(F207,'Alle namen en totalen'!B:F,3,FALSE)," ")</f>
        <v>DEV</v>
      </c>
      <c r="L207" s="7">
        <f>'Input individueel'!J204</f>
        <v>47.7</v>
      </c>
      <c r="M207">
        <f>'Input individueel'!I204</f>
        <v>4</v>
      </c>
      <c r="N207" s="7">
        <f>IF('Input individueel'!P204=0,'Input individueel'!K204,('Input individueel'!K204+'Input individueel'!P204)/2)</f>
        <v>4</v>
      </c>
      <c r="O207" s="7">
        <f>IF('Input individueel'!P204=0,'Input individueel'!L204,('Input individueel'!L204+'Input individueel'!Q204)/2)</f>
        <v>9.0500000000000007</v>
      </c>
      <c r="P207" s="7">
        <f>IF('Input individueel'!P204=0,'Input individueel'!M204,('Input individueel'!M204+'Input individueel'!R204)/2)</f>
        <v>0</v>
      </c>
      <c r="Q207" s="7">
        <f>IF('Input individueel'!P204=0,'Input individueel'!N204,('Input individueel'!N204+'Input individueel'!S204)/2)</f>
        <v>0.3</v>
      </c>
      <c r="R207" s="7">
        <f>'Input individueel'!U204</f>
        <v>13.35</v>
      </c>
      <c r="S207">
        <f>'Input individueel'!V204</f>
        <v>5</v>
      </c>
      <c r="T207" s="7">
        <f>'Input individueel'!W204</f>
        <v>3.7</v>
      </c>
      <c r="U207" s="7">
        <f>'Input individueel'!X204</f>
        <v>8.65</v>
      </c>
      <c r="V207" s="7">
        <f>'Input individueel'!Y204</f>
        <v>0</v>
      </c>
      <c r="W207" s="7">
        <f>'Input individueel'!AA204</f>
        <v>12.35</v>
      </c>
      <c r="X207">
        <f>'Input individueel'!AB204</f>
        <v>1</v>
      </c>
      <c r="Y207" s="7">
        <f>'Input individueel'!AC204</f>
        <v>3.4</v>
      </c>
      <c r="Z207" s="7">
        <f>'Input individueel'!AD204</f>
        <v>6.65</v>
      </c>
      <c r="AA207" s="7">
        <f>'Input individueel'!AE204</f>
        <v>0</v>
      </c>
      <c r="AB207" s="7">
        <f>'Input individueel'!AG204</f>
        <v>10.050000000000001</v>
      </c>
      <c r="AC207">
        <f>'Input individueel'!AH204</f>
        <v>15</v>
      </c>
      <c r="AD207" s="7">
        <f>'Input individueel'!AI204</f>
        <v>4.3</v>
      </c>
      <c r="AE207" s="7">
        <f>'Input individueel'!AJ204</f>
        <v>7.65</v>
      </c>
      <c r="AF207" s="7">
        <f>'Input individueel'!AK204</f>
        <v>0</v>
      </c>
      <c r="AG207" s="7">
        <f>'Input individueel'!AM204</f>
        <v>11.95</v>
      </c>
      <c r="AH207">
        <f>'Input individueel'!AN204</f>
        <v>9</v>
      </c>
    </row>
    <row r="208" spans="1:34" x14ac:dyDescent="0.3">
      <c r="A208" s="1">
        <f>'Input individueel'!I205</f>
        <v>5</v>
      </c>
      <c r="B208" s="1">
        <f t="shared" si="9"/>
        <v>2</v>
      </c>
      <c r="C208" s="1">
        <f t="shared" si="10"/>
        <v>7</v>
      </c>
      <c r="D208" s="1">
        <f t="shared" si="11"/>
        <v>1</v>
      </c>
      <c r="E208" s="1">
        <f>IF(A208=99,99,'Input individueel'!AH205)</f>
        <v>1</v>
      </c>
      <c r="F208">
        <f>'Input individueel'!C205</f>
        <v>656</v>
      </c>
      <c r="G208" t="str">
        <f>_xlfn.IFNA(VLOOKUP(F208,'Alle namen en totalen'!B:F,5,FALSE)," ")</f>
        <v>W6-B1</v>
      </c>
      <c r="H208" t="str">
        <f>_xlfn.IFNA(VLOOKUP(F208,'Alle namen en totalen'!B:F,2,FALSE)," ")</f>
        <v>Alanza Muñoz Ples</v>
      </c>
      <c r="I208" t="str">
        <f>_xlfn.IFNA(VLOOKUP(F208,'Alle namen en totalen'!B:F,4,FALSE)," ")</f>
        <v>MB 6 Pup 1</v>
      </c>
      <c r="K208" t="str">
        <f>_xlfn.IFNA(VLOOKUP(F208,'Alle namen en totalen'!B:F,3,FALSE)," ")</f>
        <v>DEV</v>
      </c>
      <c r="L208" s="7">
        <f>'Input individueel'!J205</f>
        <v>47.475000000000001</v>
      </c>
      <c r="M208">
        <f>'Input individueel'!I205</f>
        <v>5</v>
      </c>
      <c r="N208" s="7">
        <f>IF('Input individueel'!P205=0,'Input individueel'!K205,('Input individueel'!K205+'Input individueel'!P205)/2)</f>
        <v>4</v>
      </c>
      <c r="O208" s="7">
        <f>IF('Input individueel'!P205=0,'Input individueel'!L205,('Input individueel'!L205+'Input individueel'!Q205)/2)</f>
        <v>9.2249999999999996</v>
      </c>
      <c r="P208" s="7">
        <f>IF('Input individueel'!P205=0,'Input individueel'!M205,('Input individueel'!M205+'Input individueel'!R205)/2)</f>
        <v>0</v>
      </c>
      <c r="Q208" s="7">
        <f>IF('Input individueel'!P205=0,'Input individueel'!N205,('Input individueel'!N205+'Input individueel'!S205)/2)</f>
        <v>0.3</v>
      </c>
      <c r="R208" s="7">
        <f>'Input individueel'!U205</f>
        <v>13.525</v>
      </c>
      <c r="S208">
        <f>'Input individueel'!V205</f>
        <v>2</v>
      </c>
      <c r="T208" s="7">
        <f>'Input individueel'!W205</f>
        <v>2.9</v>
      </c>
      <c r="U208" s="7">
        <f>'Input individueel'!X205</f>
        <v>6.8</v>
      </c>
      <c r="V208" s="7">
        <f>'Input individueel'!Y205</f>
        <v>0</v>
      </c>
      <c r="W208" s="7">
        <f>'Input individueel'!AA205</f>
        <v>9.6999999999999993</v>
      </c>
      <c r="X208">
        <f>'Input individueel'!AB205</f>
        <v>7</v>
      </c>
      <c r="Y208" s="7">
        <f>'Input individueel'!AC205</f>
        <v>4</v>
      </c>
      <c r="Z208" s="7">
        <f>'Input individueel'!AD205</f>
        <v>8.1999999999999993</v>
      </c>
      <c r="AA208" s="7">
        <f>'Input individueel'!AE205</f>
        <v>0</v>
      </c>
      <c r="AB208" s="7">
        <f>'Input individueel'!AG205</f>
        <v>12.2</v>
      </c>
      <c r="AC208">
        <f>'Input individueel'!AH205</f>
        <v>1</v>
      </c>
      <c r="AD208" s="7">
        <f>'Input individueel'!AI205</f>
        <v>4.3</v>
      </c>
      <c r="AE208" s="7">
        <f>'Input individueel'!AJ205</f>
        <v>7.75</v>
      </c>
      <c r="AF208" s="7">
        <f>'Input individueel'!AK205</f>
        <v>0</v>
      </c>
      <c r="AG208" s="7">
        <f>'Input individueel'!AM205</f>
        <v>12.05</v>
      </c>
      <c r="AH208">
        <f>'Input individueel'!AN205</f>
        <v>6</v>
      </c>
    </row>
    <row r="209" spans="1:34" x14ac:dyDescent="0.3">
      <c r="A209" s="1">
        <f>'Input individueel'!I206</f>
        <v>6</v>
      </c>
      <c r="B209" s="1">
        <f>IF(A209=99,99,S209)</f>
        <v>17</v>
      </c>
      <c r="C209" s="1">
        <f>IF(A209=99,99,X209)</f>
        <v>2</v>
      </c>
      <c r="D209" s="1">
        <f>IF(A209=99,99,AC209)</f>
        <v>10</v>
      </c>
      <c r="E209" s="1">
        <f>IF(A209=99,99,'Input individueel'!AH206)</f>
        <v>10</v>
      </c>
      <c r="F209">
        <f>'Input individueel'!C206</f>
        <v>651</v>
      </c>
      <c r="G209" t="str">
        <f>_xlfn.IFNA(VLOOKUP(F209,'Alle namen en totalen'!B:F,5,FALSE)," ")</f>
        <v>W6-B1</v>
      </c>
      <c r="H209" t="str">
        <f>_xlfn.IFNA(VLOOKUP(F209,'Alle namen en totalen'!B:F,2,FALSE)," ")</f>
        <v>Eline Ket</v>
      </c>
      <c r="I209" t="str">
        <f>_xlfn.IFNA(VLOOKUP(F209,'Alle namen en totalen'!B:F,4,FALSE)," ")</f>
        <v>MB 6 Pup 1</v>
      </c>
      <c r="K209" t="str">
        <f>_xlfn.IFNA(VLOOKUP(F209,'Alle namen en totalen'!B:F,3,FALSE)," ")</f>
        <v>K&amp;V</v>
      </c>
      <c r="L209" s="7">
        <f>'Input individueel'!J206</f>
        <v>47.375</v>
      </c>
      <c r="M209">
        <f>'Input individueel'!I206</f>
        <v>6</v>
      </c>
      <c r="N209" s="7">
        <f>IF('Input individueel'!P206=0,'Input individueel'!K206,('Input individueel'!K206+'Input individueel'!P206)/2)</f>
        <v>3.75</v>
      </c>
      <c r="O209" s="7">
        <f>IF('Input individueel'!P206=0,'Input individueel'!L206,('Input individueel'!L206+'Input individueel'!Q206)/2)</f>
        <v>9.1750000000000007</v>
      </c>
      <c r="P209" s="7">
        <f>IF('Input individueel'!P206=0,'Input individueel'!M206,('Input individueel'!M206+'Input individueel'!R206)/2)</f>
        <v>0.25</v>
      </c>
      <c r="Q209" s="7">
        <f>IF('Input individueel'!P206=0,'Input individueel'!N206,('Input individueel'!N206+'Input individueel'!S206)/2)</f>
        <v>0.3</v>
      </c>
      <c r="R209" s="7">
        <f>'Input individueel'!U206</f>
        <v>12.975</v>
      </c>
      <c r="S209">
        <f>'Input individueel'!V206</f>
        <v>17</v>
      </c>
      <c r="T209" s="7">
        <f>'Input individueel'!W206</f>
        <v>3.5</v>
      </c>
      <c r="U209" s="7">
        <f>'Input individueel'!X206</f>
        <v>8.35</v>
      </c>
      <c r="V209" s="7">
        <f>'Input individueel'!Y206</f>
        <v>0</v>
      </c>
      <c r="W209" s="7">
        <f>'Input individueel'!AA206</f>
        <v>11.85</v>
      </c>
      <c r="X209">
        <f>'Input individueel'!AB206</f>
        <v>2</v>
      </c>
      <c r="Y209" s="7">
        <f>'Input individueel'!AC206</f>
        <v>3.1</v>
      </c>
      <c r="Z209" s="7">
        <f>'Input individueel'!AD206</f>
        <v>7.85</v>
      </c>
      <c r="AA209" s="7">
        <f>'Input individueel'!AE206</f>
        <v>0</v>
      </c>
      <c r="AB209" s="7">
        <f>'Input individueel'!AG206</f>
        <v>10.95</v>
      </c>
      <c r="AC209">
        <f>'Input individueel'!AH206</f>
        <v>10</v>
      </c>
      <c r="AD209" s="7">
        <f>'Input individueel'!AI206</f>
        <v>4.3</v>
      </c>
      <c r="AE209" s="7">
        <f>'Input individueel'!AJ206</f>
        <v>7.3</v>
      </c>
      <c r="AF209" s="7">
        <f>'Input individueel'!AK206</f>
        <v>0</v>
      </c>
      <c r="AG209" s="7">
        <f>'Input individueel'!AM206</f>
        <v>11.6</v>
      </c>
      <c r="AH209">
        <f>'Input individueel'!AN206</f>
        <v>16</v>
      </c>
    </row>
    <row r="210" spans="1:34" x14ac:dyDescent="0.3">
      <c r="A210" s="1">
        <f>'Input individueel'!I207</f>
        <v>7</v>
      </c>
      <c r="B210" s="1">
        <f>IF(A210=99,99,S210)</f>
        <v>3</v>
      </c>
      <c r="C210" s="1">
        <f>IF(A210=99,99,X210)</f>
        <v>11</v>
      </c>
      <c r="D210" s="1">
        <f>IF(A210=99,99,AC210)</f>
        <v>9</v>
      </c>
      <c r="E210" s="1">
        <f>IF(A210=99,99,'Input individueel'!AH207)</f>
        <v>9</v>
      </c>
      <c r="F210">
        <f>'Input individueel'!C207</f>
        <v>553</v>
      </c>
      <c r="G210" t="str">
        <f>_xlfn.IFNA(VLOOKUP(F210,'Alle namen en totalen'!B:F,5,FALSE)," ")</f>
        <v>W6-B1</v>
      </c>
      <c r="H210" t="str">
        <f>_xlfn.IFNA(VLOOKUP(F210,'Alle namen en totalen'!B:F,2,FALSE)," ")</f>
        <v>Levy Wartenbergh</v>
      </c>
      <c r="I210" t="str">
        <f>_xlfn.IFNA(VLOOKUP(F210,'Alle namen en totalen'!B:F,4,FALSE)," ")</f>
        <v>MB 6 Pup 2</v>
      </c>
      <c r="K210" t="str">
        <f>_xlfn.IFNA(VLOOKUP(F210,'Alle namen en totalen'!B:F,3,FALSE)," ")</f>
        <v>DEV</v>
      </c>
      <c r="L210" s="7">
        <f>'Input individueel'!J207</f>
        <v>45.95</v>
      </c>
      <c r="M210">
        <f>'Input individueel'!I207</f>
        <v>7</v>
      </c>
      <c r="N210" s="7">
        <f>IF('Input individueel'!P207=0,'Input individueel'!K207,('Input individueel'!K207+'Input individueel'!P207)/2)</f>
        <v>4</v>
      </c>
      <c r="O210" s="7">
        <f>IF('Input individueel'!P207=0,'Input individueel'!L207,('Input individueel'!L207+'Input individueel'!Q207)/2)</f>
        <v>9.1999999999999993</v>
      </c>
      <c r="P210" s="7">
        <f>IF('Input individueel'!P207=0,'Input individueel'!M207,('Input individueel'!M207+'Input individueel'!R207)/2)</f>
        <v>0</v>
      </c>
      <c r="Q210" s="7">
        <f>IF('Input individueel'!P207=0,'Input individueel'!N207,('Input individueel'!N207+'Input individueel'!S207)/2)</f>
        <v>0.3</v>
      </c>
      <c r="R210" s="7">
        <f>'Input individueel'!U207</f>
        <v>13.5</v>
      </c>
      <c r="S210">
        <f>'Input individueel'!V207</f>
        <v>3</v>
      </c>
      <c r="T210" s="7">
        <f>'Input individueel'!W207</f>
        <v>2.9</v>
      </c>
      <c r="U210" s="7">
        <f>'Input individueel'!X207</f>
        <v>6.2</v>
      </c>
      <c r="V210" s="7">
        <f>'Input individueel'!Y207</f>
        <v>0</v>
      </c>
      <c r="W210" s="7">
        <f>'Input individueel'!AA207</f>
        <v>9.1</v>
      </c>
      <c r="X210">
        <f>'Input individueel'!AB207</f>
        <v>11</v>
      </c>
      <c r="Y210" s="7">
        <f>'Input individueel'!AC207</f>
        <v>3.7</v>
      </c>
      <c r="Z210" s="7">
        <f>'Input individueel'!AD207</f>
        <v>7.35</v>
      </c>
      <c r="AA210" s="7">
        <f>'Input individueel'!AE207</f>
        <v>0</v>
      </c>
      <c r="AB210" s="7">
        <f>'Input individueel'!AG207</f>
        <v>11.05</v>
      </c>
      <c r="AC210">
        <f>'Input individueel'!AH207</f>
        <v>9</v>
      </c>
      <c r="AD210" s="7">
        <f>'Input individueel'!AI207</f>
        <v>4.3</v>
      </c>
      <c r="AE210" s="7">
        <f>'Input individueel'!AJ207</f>
        <v>8</v>
      </c>
      <c r="AF210" s="7">
        <f>'Input individueel'!AK207</f>
        <v>0</v>
      </c>
      <c r="AG210" s="7">
        <f>'Input individueel'!AM207</f>
        <v>12.3</v>
      </c>
      <c r="AH210">
        <f>'Input individueel'!AN207</f>
        <v>3</v>
      </c>
    </row>
    <row r="211" spans="1:34" x14ac:dyDescent="0.3">
      <c r="A211" s="1">
        <f>'Input individueel'!I208</f>
        <v>8</v>
      </c>
      <c r="B211" s="1">
        <f t="shared" si="9"/>
        <v>10</v>
      </c>
      <c r="C211" s="1">
        <f t="shared" si="10"/>
        <v>8</v>
      </c>
      <c r="D211" s="1">
        <f t="shared" si="11"/>
        <v>11</v>
      </c>
      <c r="E211" s="1">
        <f>IF(A211=99,99,'Input individueel'!AH208)</f>
        <v>11</v>
      </c>
      <c r="F211">
        <f>'Input individueel'!C208</f>
        <v>669</v>
      </c>
      <c r="G211" t="str">
        <f>_xlfn.IFNA(VLOOKUP(F211,'Alle namen en totalen'!B:F,5,FALSE)," ")</f>
        <v>W6-B1</v>
      </c>
      <c r="H211" t="str">
        <f>_xlfn.IFNA(VLOOKUP(F211,'Alle namen en totalen'!B:F,2,FALSE)," ")</f>
        <v>Siërra-River Hoen</v>
      </c>
      <c r="I211" t="str">
        <f>_xlfn.IFNA(VLOOKUP(F211,'Alle namen en totalen'!B:F,4,FALSE)," ")</f>
        <v>MB 6 Pup 1</v>
      </c>
      <c r="K211" t="str">
        <f>_xlfn.IFNA(VLOOKUP(F211,'Alle namen en totalen'!B:F,3,FALSE)," ")</f>
        <v>Swift</v>
      </c>
      <c r="L211" s="7">
        <f>'Input individueel'!J208</f>
        <v>45.9</v>
      </c>
      <c r="M211">
        <f>'Input individueel'!I208</f>
        <v>8</v>
      </c>
      <c r="N211" s="7">
        <f>IF('Input individueel'!P208=0,'Input individueel'!K208,('Input individueel'!K208+'Input individueel'!P208)/2)</f>
        <v>4</v>
      </c>
      <c r="O211" s="7">
        <f>IF('Input individueel'!P208=0,'Input individueel'!L208,('Input individueel'!L208+'Input individueel'!Q208)/2)</f>
        <v>8.9</v>
      </c>
      <c r="P211" s="7">
        <f>IF('Input individueel'!P208=0,'Input individueel'!M208,('Input individueel'!M208+'Input individueel'!R208)/2)</f>
        <v>0</v>
      </c>
      <c r="Q211" s="7">
        <f>IF('Input individueel'!P208=0,'Input individueel'!N208,('Input individueel'!N208+'Input individueel'!S208)/2)</f>
        <v>0.3</v>
      </c>
      <c r="R211" s="7">
        <f>'Input individueel'!U208</f>
        <v>13.2</v>
      </c>
      <c r="S211">
        <f>'Input individueel'!V208</f>
        <v>10</v>
      </c>
      <c r="T211" s="7">
        <f>'Input individueel'!W208</f>
        <v>3.5</v>
      </c>
      <c r="U211" s="7">
        <f>'Input individueel'!X208</f>
        <v>6</v>
      </c>
      <c r="V211" s="7">
        <f>'Input individueel'!Y208</f>
        <v>0</v>
      </c>
      <c r="W211" s="7">
        <f>'Input individueel'!AA208</f>
        <v>9.5</v>
      </c>
      <c r="X211">
        <f>'Input individueel'!AB208</f>
        <v>8</v>
      </c>
      <c r="Y211" s="7">
        <f>'Input individueel'!AC208</f>
        <v>3.7</v>
      </c>
      <c r="Z211" s="7">
        <f>'Input individueel'!AD208</f>
        <v>7.2</v>
      </c>
      <c r="AA211" s="7">
        <f>'Input individueel'!AE208</f>
        <v>0</v>
      </c>
      <c r="AB211" s="7">
        <f>'Input individueel'!AG208</f>
        <v>10.9</v>
      </c>
      <c r="AC211">
        <f>'Input individueel'!AH208</f>
        <v>11</v>
      </c>
      <c r="AD211" s="7">
        <f>'Input individueel'!AI208</f>
        <v>4</v>
      </c>
      <c r="AE211" s="7">
        <f>'Input individueel'!AJ208</f>
        <v>8.3000000000000007</v>
      </c>
      <c r="AF211" s="7">
        <f>'Input individueel'!AK208</f>
        <v>0</v>
      </c>
      <c r="AG211" s="7">
        <f>'Input individueel'!AM208</f>
        <v>12.3</v>
      </c>
      <c r="AH211">
        <f>'Input individueel'!AN208</f>
        <v>3</v>
      </c>
    </row>
    <row r="212" spans="1:34" x14ac:dyDescent="0.3">
      <c r="A212" s="1">
        <f>'Input individueel'!I209</f>
        <v>9</v>
      </c>
      <c r="B212" s="1">
        <f t="shared" si="9"/>
        <v>16</v>
      </c>
      <c r="C212" s="1">
        <f t="shared" si="10"/>
        <v>11</v>
      </c>
      <c r="D212" s="1">
        <f t="shared" si="11"/>
        <v>12</v>
      </c>
      <c r="E212" s="1">
        <f>IF(A212=99,99,'Input individueel'!AH209)</f>
        <v>12</v>
      </c>
      <c r="F212">
        <f>'Input individueel'!C209</f>
        <v>662</v>
      </c>
      <c r="G212" t="str">
        <f>_xlfn.IFNA(VLOOKUP(F212,'Alle namen en totalen'!B:F,5,FALSE)," ")</f>
        <v>W6-B1</v>
      </c>
      <c r="H212" t="str">
        <f>_xlfn.IFNA(VLOOKUP(F212,'Alle namen en totalen'!B:F,2,FALSE)," ")</f>
        <v>Noa Angermann</v>
      </c>
      <c r="I212" t="str">
        <f>_xlfn.IFNA(VLOOKUP(F212,'Alle namen en totalen'!B:F,4,FALSE)," ")</f>
        <v>MB 6 Pup 1</v>
      </c>
      <c r="K212" t="str">
        <f>_xlfn.IFNA(VLOOKUP(F212,'Alle namen en totalen'!B:F,3,FALSE)," ")</f>
        <v>LH</v>
      </c>
      <c r="L212" s="7">
        <f>'Input individueel'!J209</f>
        <v>45</v>
      </c>
      <c r="M212">
        <f>'Input individueel'!I209</f>
        <v>9</v>
      </c>
      <c r="N212" s="7">
        <f>IF('Input individueel'!P209=0,'Input individueel'!K209,('Input individueel'!K209+'Input individueel'!P209)/2)</f>
        <v>3.5</v>
      </c>
      <c r="O212" s="7">
        <f>IF('Input individueel'!P209=0,'Input individueel'!L209,('Input individueel'!L209+'Input individueel'!Q209)/2)</f>
        <v>9.1999999999999993</v>
      </c>
      <c r="P212" s="7">
        <f>IF('Input individueel'!P209=0,'Input individueel'!M209,('Input individueel'!M209+'Input individueel'!R209)/2)</f>
        <v>0</v>
      </c>
      <c r="Q212" s="7">
        <f>IF('Input individueel'!P209=0,'Input individueel'!N209,('Input individueel'!N209+'Input individueel'!S209)/2)</f>
        <v>0.3</v>
      </c>
      <c r="R212" s="7">
        <f>'Input individueel'!U209</f>
        <v>13</v>
      </c>
      <c r="S212">
        <f>'Input individueel'!V209</f>
        <v>16</v>
      </c>
      <c r="T212" s="7">
        <f>'Input individueel'!W209</f>
        <v>2.2000000000000002</v>
      </c>
      <c r="U212" s="7">
        <f>'Input individueel'!X209</f>
        <v>6.9</v>
      </c>
      <c r="V212" s="7">
        <f>'Input individueel'!Y209</f>
        <v>0</v>
      </c>
      <c r="W212" s="7">
        <f>'Input individueel'!AA209</f>
        <v>9.1</v>
      </c>
      <c r="X212">
        <f>'Input individueel'!AB209</f>
        <v>11</v>
      </c>
      <c r="Y212" s="7">
        <f>'Input individueel'!AC209</f>
        <v>3.1</v>
      </c>
      <c r="Z212" s="7">
        <f>'Input individueel'!AD209</f>
        <v>7.75</v>
      </c>
      <c r="AA212" s="7">
        <f>'Input individueel'!AE209</f>
        <v>0</v>
      </c>
      <c r="AB212" s="7">
        <f>'Input individueel'!AG209</f>
        <v>10.85</v>
      </c>
      <c r="AC212">
        <f>'Input individueel'!AH209</f>
        <v>12</v>
      </c>
      <c r="AD212" s="7">
        <f>'Input individueel'!AI209</f>
        <v>4.3</v>
      </c>
      <c r="AE212" s="7">
        <f>'Input individueel'!AJ209</f>
        <v>7.75</v>
      </c>
      <c r="AF212" s="7">
        <f>'Input individueel'!AK209</f>
        <v>0</v>
      </c>
      <c r="AG212" s="7">
        <f>'Input individueel'!AM209</f>
        <v>12.05</v>
      </c>
      <c r="AH212">
        <f>'Input individueel'!AN209</f>
        <v>6</v>
      </c>
    </row>
    <row r="213" spans="1:34" x14ac:dyDescent="0.3">
      <c r="A213" s="1">
        <f>'Input individueel'!I210</f>
        <v>10</v>
      </c>
      <c r="B213" s="1">
        <f t="shared" si="9"/>
        <v>14</v>
      </c>
      <c r="C213" s="1">
        <f t="shared" si="10"/>
        <v>14</v>
      </c>
      <c r="D213" s="1">
        <f t="shared" si="11"/>
        <v>3</v>
      </c>
      <c r="E213" s="1">
        <f>IF(A213=99,99,'Input individueel'!AH210)</f>
        <v>3</v>
      </c>
      <c r="F213">
        <f>'Input individueel'!C210</f>
        <v>668</v>
      </c>
      <c r="G213" t="str">
        <f>_xlfn.IFNA(VLOOKUP(F213,'Alle namen en totalen'!B:F,5,FALSE)," ")</f>
        <v>W6-B1</v>
      </c>
      <c r="H213" t="str">
        <f>_xlfn.IFNA(VLOOKUP(F213,'Alle namen en totalen'!B:F,2,FALSE)," ")</f>
        <v>Mirabella Hoen</v>
      </c>
      <c r="I213" t="str">
        <f>_xlfn.IFNA(VLOOKUP(F213,'Alle namen en totalen'!B:F,4,FALSE)," ")</f>
        <v>MB 6 Pup 1</v>
      </c>
      <c r="K213" t="str">
        <f>_xlfn.IFNA(VLOOKUP(F213,'Alle namen en totalen'!B:F,3,FALSE)," ")</f>
        <v>Swift</v>
      </c>
      <c r="L213" s="7">
        <f>'Input individueel'!J210</f>
        <v>44.875</v>
      </c>
      <c r="M213">
        <f>'Input individueel'!I210</f>
        <v>10</v>
      </c>
      <c r="N213" s="7">
        <f>IF('Input individueel'!P210=0,'Input individueel'!K210,('Input individueel'!K210+'Input individueel'!P210)/2)</f>
        <v>3.75</v>
      </c>
      <c r="O213" s="7">
        <f>IF('Input individueel'!P210=0,'Input individueel'!L210,('Input individueel'!L210+'Input individueel'!Q210)/2)</f>
        <v>9.0749999999999993</v>
      </c>
      <c r="P213" s="7">
        <f>IF('Input individueel'!P210=0,'Input individueel'!M210,('Input individueel'!M210+'Input individueel'!R210)/2)</f>
        <v>0</v>
      </c>
      <c r="Q213" s="7">
        <f>IF('Input individueel'!P210=0,'Input individueel'!N210,('Input individueel'!N210+'Input individueel'!S210)/2)</f>
        <v>0.3</v>
      </c>
      <c r="R213" s="7">
        <f>'Input individueel'!U210</f>
        <v>13.125</v>
      </c>
      <c r="S213">
        <f>'Input individueel'!V210</f>
        <v>14</v>
      </c>
      <c r="T213" s="7">
        <f>'Input individueel'!W210</f>
        <v>2</v>
      </c>
      <c r="U213" s="7">
        <f>'Input individueel'!X210</f>
        <v>6.8</v>
      </c>
      <c r="V213" s="7">
        <f>'Input individueel'!Y210</f>
        <v>0</v>
      </c>
      <c r="W213" s="7">
        <f>'Input individueel'!AA210</f>
        <v>8.8000000000000007</v>
      </c>
      <c r="X213">
        <f>'Input individueel'!AB210</f>
        <v>14</v>
      </c>
      <c r="Y213" s="7">
        <f>'Input individueel'!AC210</f>
        <v>4</v>
      </c>
      <c r="Z213" s="7">
        <f>'Input individueel'!AD210</f>
        <v>7.45</v>
      </c>
      <c r="AA213" s="7">
        <f>'Input individueel'!AE210</f>
        <v>0</v>
      </c>
      <c r="AB213" s="7">
        <f>'Input individueel'!AG210</f>
        <v>11.45</v>
      </c>
      <c r="AC213">
        <f>'Input individueel'!AH210</f>
        <v>3</v>
      </c>
      <c r="AD213" s="7">
        <f>'Input individueel'!AI210</f>
        <v>4</v>
      </c>
      <c r="AE213" s="7">
        <f>'Input individueel'!AJ210</f>
        <v>7.5</v>
      </c>
      <c r="AF213" s="7">
        <f>'Input individueel'!AK210</f>
        <v>0</v>
      </c>
      <c r="AG213" s="7">
        <f>'Input individueel'!AM210</f>
        <v>11.5</v>
      </c>
      <c r="AH213">
        <f>'Input individueel'!AN210</f>
        <v>19</v>
      </c>
    </row>
    <row r="214" spans="1:34" x14ac:dyDescent="0.3">
      <c r="A214" s="1">
        <f>'Input individueel'!I211</f>
        <v>11</v>
      </c>
      <c r="B214" s="1">
        <f t="shared" si="9"/>
        <v>15</v>
      </c>
      <c r="C214" s="1">
        <f t="shared" si="10"/>
        <v>19</v>
      </c>
      <c r="D214" s="1">
        <f t="shared" si="11"/>
        <v>3</v>
      </c>
      <c r="E214" s="1">
        <f>IF(A214=99,99,'Input individueel'!AH211)</f>
        <v>3</v>
      </c>
      <c r="F214">
        <f>'Input individueel'!C211</f>
        <v>657</v>
      </c>
      <c r="G214" t="str">
        <f>_xlfn.IFNA(VLOOKUP(F214,'Alle namen en totalen'!B:F,5,FALSE)," ")</f>
        <v>W6-B1</v>
      </c>
      <c r="H214" t="str">
        <f>_xlfn.IFNA(VLOOKUP(F214,'Alle namen en totalen'!B:F,2,FALSE)," ")</f>
        <v>Rixt Houterman</v>
      </c>
      <c r="I214" t="str">
        <f>_xlfn.IFNA(VLOOKUP(F214,'Alle namen en totalen'!B:F,4,FALSE)," ")</f>
        <v>MB 6 Pup 1</v>
      </c>
      <c r="K214" t="str">
        <f>_xlfn.IFNA(VLOOKUP(F214,'Alle namen en totalen'!B:F,3,FALSE)," ")</f>
        <v>Wilskracht</v>
      </c>
      <c r="L214" s="7">
        <f>'Input individueel'!J211</f>
        <v>44.8</v>
      </c>
      <c r="M214">
        <f>'Input individueel'!I211</f>
        <v>11</v>
      </c>
      <c r="N214" s="7">
        <f>IF('Input individueel'!P211=0,'Input individueel'!K211,('Input individueel'!K211+'Input individueel'!P211)/2)</f>
        <v>3.5</v>
      </c>
      <c r="O214" s="7">
        <f>IF('Input individueel'!P211=0,'Input individueel'!L211,('Input individueel'!L211+'Input individueel'!Q211)/2)</f>
        <v>9.3000000000000007</v>
      </c>
      <c r="P214" s="7">
        <f>IF('Input individueel'!P211=0,'Input individueel'!M211,('Input individueel'!M211+'Input individueel'!R211)/2)</f>
        <v>0</v>
      </c>
      <c r="Q214" s="7">
        <f>IF('Input individueel'!P211=0,'Input individueel'!N211,('Input individueel'!N211+'Input individueel'!S211)/2)</f>
        <v>0.3</v>
      </c>
      <c r="R214" s="7">
        <f>'Input individueel'!U211</f>
        <v>13.1</v>
      </c>
      <c r="S214">
        <f>'Input individueel'!V211</f>
        <v>15</v>
      </c>
      <c r="T214" s="7">
        <f>'Input individueel'!W211</f>
        <v>1.9</v>
      </c>
      <c r="U214" s="7">
        <f>'Input individueel'!X211</f>
        <v>6.05</v>
      </c>
      <c r="V214" s="7">
        <f>'Input individueel'!Y211</f>
        <v>0</v>
      </c>
      <c r="W214" s="7">
        <f>'Input individueel'!AA211</f>
        <v>7.95</v>
      </c>
      <c r="X214">
        <f>'Input individueel'!AB211</f>
        <v>19</v>
      </c>
      <c r="Y214" s="7">
        <f>'Input individueel'!AC211</f>
        <v>3.7</v>
      </c>
      <c r="Z214" s="7">
        <f>'Input individueel'!AD211</f>
        <v>7.75</v>
      </c>
      <c r="AA214" s="7">
        <f>'Input individueel'!AE211</f>
        <v>0</v>
      </c>
      <c r="AB214" s="7">
        <f>'Input individueel'!AG211</f>
        <v>11.45</v>
      </c>
      <c r="AC214">
        <f>'Input individueel'!AH211</f>
        <v>3</v>
      </c>
      <c r="AD214" s="7">
        <f>'Input individueel'!AI211</f>
        <v>4.3</v>
      </c>
      <c r="AE214" s="7">
        <f>'Input individueel'!AJ211</f>
        <v>8</v>
      </c>
      <c r="AF214" s="7">
        <f>'Input individueel'!AK211</f>
        <v>0</v>
      </c>
      <c r="AG214" s="7">
        <f>'Input individueel'!AM211</f>
        <v>12.3</v>
      </c>
      <c r="AH214">
        <f>'Input individueel'!AN211</f>
        <v>3</v>
      </c>
    </row>
    <row r="215" spans="1:34" x14ac:dyDescent="0.3">
      <c r="A215" s="1">
        <f>'Input individueel'!I212</f>
        <v>12</v>
      </c>
      <c r="B215" s="1">
        <f t="shared" si="9"/>
        <v>5</v>
      </c>
      <c r="C215" s="1">
        <f t="shared" si="10"/>
        <v>16</v>
      </c>
      <c r="D215" s="1">
        <f t="shared" si="11"/>
        <v>5</v>
      </c>
      <c r="E215" s="1">
        <f>IF(A215=99,99,'Input individueel'!AH212)</f>
        <v>5</v>
      </c>
      <c r="F215">
        <f>'Input individueel'!C212</f>
        <v>653</v>
      </c>
      <c r="G215" t="str">
        <f>_xlfn.IFNA(VLOOKUP(F215,'Alle namen en totalen'!B:F,5,FALSE)," ")</f>
        <v>W6-B1</v>
      </c>
      <c r="H215" t="str">
        <f>_xlfn.IFNA(VLOOKUP(F215,'Alle namen en totalen'!B:F,2,FALSE)," ")</f>
        <v>Jette Maria Bes</v>
      </c>
      <c r="I215" t="str">
        <f>_xlfn.IFNA(VLOOKUP(F215,'Alle namen en totalen'!B:F,4,FALSE)," ")</f>
        <v>MB 6 Pup 1</v>
      </c>
      <c r="K215" t="str">
        <f>_xlfn.IFNA(VLOOKUP(F215,'Alle namen en totalen'!B:F,3,FALSE)," ")</f>
        <v>K&amp;V</v>
      </c>
      <c r="L215" s="7">
        <f>'Input individueel'!J212</f>
        <v>44.75</v>
      </c>
      <c r="M215">
        <f>'Input individueel'!I212</f>
        <v>12</v>
      </c>
      <c r="N215" s="7">
        <f>IF('Input individueel'!P212=0,'Input individueel'!K212,('Input individueel'!K212+'Input individueel'!P212)/2)</f>
        <v>4</v>
      </c>
      <c r="O215" s="7">
        <f>IF('Input individueel'!P212=0,'Input individueel'!L212,('Input individueel'!L212+'Input individueel'!Q212)/2)</f>
        <v>9.0500000000000007</v>
      </c>
      <c r="P215" s="7">
        <f>IF('Input individueel'!P212=0,'Input individueel'!M212,('Input individueel'!M212+'Input individueel'!R212)/2)</f>
        <v>0</v>
      </c>
      <c r="Q215" s="7">
        <f>IF('Input individueel'!P212=0,'Input individueel'!N212,('Input individueel'!N212+'Input individueel'!S212)/2)</f>
        <v>0.3</v>
      </c>
      <c r="R215" s="7">
        <f>'Input individueel'!U212</f>
        <v>13.35</v>
      </c>
      <c r="S215">
        <f>'Input individueel'!V212</f>
        <v>5</v>
      </c>
      <c r="T215" s="7">
        <f>'Input individueel'!W212</f>
        <v>2.9</v>
      </c>
      <c r="U215" s="7">
        <f>'Input individueel'!X212</f>
        <v>5.3</v>
      </c>
      <c r="V215" s="7">
        <f>'Input individueel'!Y212</f>
        <v>0</v>
      </c>
      <c r="W215" s="7">
        <f>'Input individueel'!AA212</f>
        <v>8.1999999999999993</v>
      </c>
      <c r="X215">
        <f>'Input individueel'!AB212</f>
        <v>16</v>
      </c>
      <c r="Y215" s="7">
        <f>'Input individueel'!AC212</f>
        <v>3.4</v>
      </c>
      <c r="Z215" s="7">
        <f>'Input individueel'!AD212</f>
        <v>7.9</v>
      </c>
      <c r="AA215" s="7">
        <f>'Input individueel'!AE212</f>
        <v>0</v>
      </c>
      <c r="AB215" s="7">
        <f>'Input individueel'!AG212</f>
        <v>11.3</v>
      </c>
      <c r="AC215">
        <f>'Input individueel'!AH212</f>
        <v>5</v>
      </c>
      <c r="AD215" s="7">
        <f>'Input individueel'!AI212</f>
        <v>3.7</v>
      </c>
      <c r="AE215" s="7">
        <f>'Input individueel'!AJ212</f>
        <v>8.1999999999999993</v>
      </c>
      <c r="AF215" s="7">
        <f>'Input individueel'!AK212</f>
        <v>0</v>
      </c>
      <c r="AG215" s="7">
        <f>'Input individueel'!AM212</f>
        <v>11.9</v>
      </c>
      <c r="AH215">
        <f>'Input individueel'!AN212</f>
        <v>10</v>
      </c>
    </row>
    <row r="216" spans="1:34" x14ac:dyDescent="0.3">
      <c r="A216" s="1">
        <f>'Input individueel'!I213</f>
        <v>13</v>
      </c>
      <c r="B216" s="1">
        <f t="shared" si="9"/>
        <v>12</v>
      </c>
      <c r="C216" s="1">
        <f t="shared" si="10"/>
        <v>11</v>
      </c>
      <c r="D216" s="1">
        <f t="shared" si="11"/>
        <v>13</v>
      </c>
      <c r="E216" s="1">
        <f>IF(A216=99,99,'Input individueel'!AH213)</f>
        <v>13</v>
      </c>
      <c r="F216">
        <f>'Input individueel'!C213</f>
        <v>661</v>
      </c>
      <c r="G216" t="str">
        <f>_xlfn.IFNA(VLOOKUP(F216,'Alle namen en totalen'!B:F,5,FALSE)," ")</f>
        <v>W6-B1</v>
      </c>
      <c r="H216" t="str">
        <f>_xlfn.IFNA(VLOOKUP(F216,'Alle namen en totalen'!B:F,2,FALSE)," ")</f>
        <v>Liz Admiraal</v>
      </c>
      <c r="I216" t="str">
        <f>_xlfn.IFNA(VLOOKUP(F216,'Alle namen en totalen'!B:F,4,FALSE)," ")</f>
        <v>MB 6 Pup 1</v>
      </c>
      <c r="K216" t="str">
        <f>_xlfn.IFNA(VLOOKUP(F216,'Alle namen en totalen'!B:F,3,FALSE)," ")</f>
        <v>LH</v>
      </c>
      <c r="L216" s="7">
        <f>'Input individueel'!J213</f>
        <v>44.6</v>
      </c>
      <c r="M216">
        <f>'Input individueel'!I213</f>
        <v>13</v>
      </c>
      <c r="N216" s="7">
        <f>IF('Input individueel'!P213=0,'Input individueel'!K213,('Input individueel'!K213+'Input individueel'!P213)/2)</f>
        <v>3.5</v>
      </c>
      <c r="O216" s="7">
        <f>IF('Input individueel'!P213=0,'Input individueel'!L213,('Input individueel'!L213+'Input individueel'!Q213)/2)</f>
        <v>9.35</v>
      </c>
      <c r="P216" s="7">
        <f>IF('Input individueel'!P213=0,'Input individueel'!M213,('Input individueel'!M213+'Input individueel'!R213)/2)</f>
        <v>0</v>
      </c>
      <c r="Q216" s="7">
        <f>IF('Input individueel'!P213=0,'Input individueel'!N213,('Input individueel'!N213+'Input individueel'!S213)/2)</f>
        <v>0.3</v>
      </c>
      <c r="R216" s="7">
        <f>'Input individueel'!U213</f>
        <v>13.15</v>
      </c>
      <c r="S216">
        <f>'Input individueel'!V213</f>
        <v>12</v>
      </c>
      <c r="T216" s="7">
        <f>'Input individueel'!W213</f>
        <v>2.2999999999999998</v>
      </c>
      <c r="U216" s="7">
        <f>'Input individueel'!X213</f>
        <v>6.8</v>
      </c>
      <c r="V216" s="7">
        <f>'Input individueel'!Y213</f>
        <v>0</v>
      </c>
      <c r="W216" s="7">
        <f>'Input individueel'!AA213</f>
        <v>9.1</v>
      </c>
      <c r="X216">
        <f>'Input individueel'!AB213</f>
        <v>11</v>
      </c>
      <c r="Y216" s="7">
        <f>'Input individueel'!AC213</f>
        <v>3.4</v>
      </c>
      <c r="Z216" s="7">
        <f>'Input individueel'!AD213</f>
        <v>7.25</v>
      </c>
      <c r="AA216" s="7">
        <f>'Input individueel'!AE213</f>
        <v>0</v>
      </c>
      <c r="AB216" s="7">
        <f>'Input individueel'!AG213</f>
        <v>10.65</v>
      </c>
      <c r="AC216">
        <f>'Input individueel'!AH213</f>
        <v>13</v>
      </c>
      <c r="AD216" s="7">
        <f>'Input individueel'!AI213</f>
        <v>4</v>
      </c>
      <c r="AE216" s="7">
        <f>'Input individueel'!AJ213</f>
        <v>7.7</v>
      </c>
      <c r="AF216" s="7">
        <f>'Input individueel'!AK213</f>
        <v>0</v>
      </c>
      <c r="AG216" s="7">
        <f>'Input individueel'!AM213</f>
        <v>11.7</v>
      </c>
      <c r="AH216">
        <f>'Input individueel'!AN213</f>
        <v>14</v>
      </c>
    </row>
    <row r="217" spans="1:34" x14ac:dyDescent="0.3">
      <c r="A217" s="1">
        <f>'Input individueel'!I214</f>
        <v>14</v>
      </c>
      <c r="B217" s="1">
        <f t="shared" si="9"/>
        <v>1</v>
      </c>
      <c r="C217" s="1">
        <f t="shared" si="10"/>
        <v>9</v>
      </c>
      <c r="D217" s="1">
        <f t="shared" si="11"/>
        <v>17</v>
      </c>
      <c r="E217" s="1">
        <f>IF(A217=99,99,'Input individueel'!AH214)</f>
        <v>17</v>
      </c>
      <c r="F217">
        <f>'Input individueel'!C214</f>
        <v>452</v>
      </c>
      <c r="G217" t="str">
        <f>_xlfn.IFNA(VLOOKUP(F217,'Alle namen en totalen'!B:F,5,FALSE)," ")</f>
        <v>W6-B1</v>
      </c>
      <c r="H217" t="str">
        <f>_xlfn.IFNA(VLOOKUP(F217,'Alle namen en totalen'!B:F,2,FALSE)," ")</f>
        <v>Merel Honingh</v>
      </c>
      <c r="I217" t="str">
        <f>_xlfn.IFNA(VLOOKUP(F217,'Alle namen en totalen'!B:F,4,FALSE)," ")</f>
        <v>MB 6 Pup 3</v>
      </c>
      <c r="K217" t="str">
        <f>_xlfn.IFNA(VLOOKUP(F217,'Alle namen en totalen'!B:F,3,FALSE)," ")</f>
        <v>Wilskracht</v>
      </c>
      <c r="L217" s="7">
        <f>'Input individueel'!J214</f>
        <v>44.15</v>
      </c>
      <c r="M217">
        <f>'Input individueel'!I214</f>
        <v>14</v>
      </c>
      <c r="N217" s="7">
        <f>IF('Input individueel'!P214=0,'Input individueel'!K214,('Input individueel'!K214+'Input individueel'!P214)/2)</f>
        <v>4</v>
      </c>
      <c r="O217" s="7">
        <f>IF('Input individueel'!P214=0,'Input individueel'!L214,('Input individueel'!L214+'Input individueel'!Q214)/2)</f>
        <v>9.3000000000000007</v>
      </c>
      <c r="P217" s="7">
        <f>IF('Input individueel'!P214=0,'Input individueel'!M214,('Input individueel'!M214+'Input individueel'!R214)/2)</f>
        <v>0</v>
      </c>
      <c r="Q217" s="7">
        <f>IF('Input individueel'!P214=0,'Input individueel'!N214,('Input individueel'!N214+'Input individueel'!S214)/2)</f>
        <v>0.3</v>
      </c>
      <c r="R217" s="7">
        <f>'Input individueel'!U214</f>
        <v>13.6</v>
      </c>
      <c r="S217">
        <f>'Input individueel'!V214</f>
        <v>1</v>
      </c>
      <c r="T217" s="7">
        <f>'Input individueel'!W214</f>
        <v>2.5</v>
      </c>
      <c r="U217" s="7">
        <f>'Input individueel'!X214</f>
        <v>6.95</v>
      </c>
      <c r="V217" s="7">
        <f>'Input individueel'!Y214</f>
        <v>0</v>
      </c>
      <c r="W217" s="7">
        <f>'Input individueel'!AA214</f>
        <v>9.4499999999999993</v>
      </c>
      <c r="X217">
        <f>'Input individueel'!AB214</f>
        <v>9</v>
      </c>
      <c r="Y217" s="7">
        <f>'Input individueel'!AC214</f>
        <v>2.7</v>
      </c>
      <c r="Z217" s="7">
        <f>'Input individueel'!AD214</f>
        <v>6.65</v>
      </c>
      <c r="AA217" s="7">
        <f>'Input individueel'!AE214</f>
        <v>0</v>
      </c>
      <c r="AB217" s="7">
        <f>'Input individueel'!AG214</f>
        <v>9.35</v>
      </c>
      <c r="AC217">
        <f>'Input individueel'!AH214</f>
        <v>17</v>
      </c>
      <c r="AD217" s="7">
        <f>'Input individueel'!AI214</f>
        <v>4</v>
      </c>
      <c r="AE217" s="7">
        <f>'Input individueel'!AJ214</f>
        <v>7.75</v>
      </c>
      <c r="AF217" s="7">
        <f>'Input individueel'!AK214</f>
        <v>0</v>
      </c>
      <c r="AG217" s="7">
        <f>'Input individueel'!AM214</f>
        <v>11.75</v>
      </c>
      <c r="AH217">
        <f>'Input individueel'!AN214</f>
        <v>11</v>
      </c>
    </row>
    <row r="218" spans="1:34" x14ac:dyDescent="0.3">
      <c r="A218" s="1">
        <f>'Input individueel'!I215</f>
        <v>15</v>
      </c>
      <c r="B218" s="1">
        <f t="shared" si="9"/>
        <v>7</v>
      </c>
      <c r="C218" s="1">
        <f t="shared" si="10"/>
        <v>9</v>
      </c>
      <c r="D218" s="1">
        <f t="shared" si="11"/>
        <v>18</v>
      </c>
      <c r="E218" s="1">
        <f>IF(A218=99,99,'Input individueel'!AH215)</f>
        <v>18</v>
      </c>
      <c r="F218">
        <f>'Input individueel'!C215</f>
        <v>453</v>
      </c>
      <c r="G218" t="str">
        <f>_xlfn.IFNA(VLOOKUP(F218,'Alle namen en totalen'!B:F,5,FALSE)," ")</f>
        <v>W6-B1</v>
      </c>
      <c r="H218" t="str">
        <f>_xlfn.IFNA(VLOOKUP(F218,'Alle namen en totalen'!B:F,2,FALSE)," ")</f>
        <v>Louisa de Werd</v>
      </c>
      <c r="I218" t="str">
        <f>_xlfn.IFNA(VLOOKUP(F218,'Alle namen en totalen'!B:F,4,FALSE)," ")</f>
        <v>MB 6 Pup 3</v>
      </c>
      <c r="K218" t="str">
        <f>_xlfn.IFNA(VLOOKUP(F218,'Alle namen en totalen'!B:F,3,FALSE)," ")</f>
        <v>Wilskracht</v>
      </c>
      <c r="L218" s="7">
        <f>'Input individueel'!J215</f>
        <v>43.674999999999997</v>
      </c>
      <c r="M218">
        <f>'Input individueel'!I215</f>
        <v>15</v>
      </c>
      <c r="N218" s="7">
        <f>IF('Input individueel'!P215=0,'Input individueel'!K215,('Input individueel'!K215+'Input individueel'!P215)/2)</f>
        <v>4</v>
      </c>
      <c r="O218" s="7">
        <f>IF('Input individueel'!P215=0,'Input individueel'!L215,('Input individueel'!L215+'Input individueel'!Q215)/2)</f>
        <v>9.0249999999999986</v>
      </c>
      <c r="P218" s="7">
        <f>IF('Input individueel'!P215=0,'Input individueel'!M215,('Input individueel'!M215+'Input individueel'!R215)/2)</f>
        <v>0</v>
      </c>
      <c r="Q218" s="7">
        <f>IF('Input individueel'!P215=0,'Input individueel'!N215,('Input individueel'!N215+'Input individueel'!S215)/2)</f>
        <v>0.3</v>
      </c>
      <c r="R218" s="7">
        <f>'Input individueel'!U215</f>
        <v>13.324999999999999</v>
      </c>
      <c r="S218">
        <f>'Input individueel'!V215</f>
        <v>7</v>
      </c>
      <c r="T218" s="7">
        <f>'Input individueel'!W215</f>
        <v>2.6</v>
      </c>
      <c r="U218" s="7">
        <f>'Input individueel'!X215</f>
        <v>6.85</v>
      </c>
      <c r="V218" s="7">
        <f>'Input individueel'!Y215</f>
        <v>0</v>
      </c>
      <c r="W218" s="7">
        <f>'Input individueel'!AA215</f>
        <v>9.4499999999999993</v>
      </c>
      <c r="X218">
        <f>'Input individueel'!AB215</f>
        <v>9</v>
      </c>
      <c r="Y218" s="7">
        <f>'Input individueel'!AC215</f>
        <v>2.9</v>
      </c>
      <c r="Z218" s="7">
        <f>'Input individueel'!AD215</f>
        <v>6.35</v>
      </c>
      <c r="AA218" s="7">
        <f>'Input individueel'!AE215</f>
        <v>0</v>
      </c>
      <c r="AB218" s="7">
        <f>'Input individueel'!AG215</f>
        <v>9.25</v>
      </c>
      <c r="AC218">
        <f>'Input individueel'!AH215</f>
        <v>18</v>
      </c>
      <c r="AD218" s="7">
        <f>'Input individueel'!AI215</f>
        <v>4.3</v>
      </c>
      <c r="AE218" s="7">
        <f>'Input individueel'!AJ215</f>
        <v>7.35</v>
      </c>
      <c r="AF218" s="7">
        <f>'Input individueel'!AK215</f>
        <v>0</v>
      </c>
      <c r="AG218" s="7">
        <f>'Input individueel'!AM215</f>
        <v>11.65</v>
      </c>
      <c r="AH218">
        <f>'Input individueel'!AN215</f>
        <v>15</v>
      </c>
    </row>
    <row r="219" spans="1:34" x14ac:dyDescent="0.3">
      <c r="A219" s="1">
        <f>'Input individueel'!I216</f>
        <v>16</v>
      </c>
      <c r="B219" s="1">
        <f t="shared" si="9"/>
        <v>20</v>
      </c>
      <c r="C219" s="1">
        <f t="shared" si="10"/>
        <v>6</v>
      </c>
      <c r="D219" s="1">
        <f t="shared" si="11"/>
        <v>22</v>
      </c>
      <c r="E219" s="1">
        <f>IF(A219=99,99,'Input individueel'!AH216)</f>
        <v>22</v>
      </c>
      <c r="F219">
        <f>'Input individueel'!C216</f>
        <v>666</v>
      </c>
      <c r="G219" t="str">
        <f>_xlfn.IFNA(VLOOKUP(F219,'Alle namen en totalen'!B:F,5,FALSE)," ")</f>
        <v>W6-B1</v>
      </c>
      <c r="H219" t="str">
        <f>_xlfn.IFNA(VLOOKUP(F219,'Alle namen en totalen'!B:F,2,FALSE)," ")</f>
        <v>Vajèn de Groot</v>
      </c>
      <c r="I219" t="str">
        <f>_xlfn.IFNA(VLOOKUP(F219,'Alle namen en totalen'!B:F,4,FALSE)," ")</f>
        <v>MB 6 Pup 1</v>
      </c>
      <c r="K219" t="str">
        <f>_xlfn.IFNA(VLOOKUP(F219,'Alle namen en totalen'!B:F,3,FALSE)," ")</f>
        <v>Swift</v>
      </c>
      <c r="L219" s="7">
        <f>'Input individueel'!J216</f>
        <v>43.424999999999997</v>
      </c>
      <c r="M219">
        <f>'Input individueel'!I216</f>
        <v>16</v>
      </c>
      <c r="N219" s="7">
        <f>IF('Input individueel'!P216=0,'Input individueel'!K216,('Input individueel'!K216+'Input individueel'!P216)/2)</f>
        <v>3.5</v>
      </c>
      <c r="O219" s="7">
        <f>IF('Input individueel'!P216=0,'Input individueel'!L216,('Input individueel'!L216+'Input individueel'!Q216)/2)</f>
        <v>8.8249999999999993</v>
      </c>
      <c r="P219" s="7">
        <f>IF('Input individueel'!P216=0,'Input individueel'!M216,('Input individueel'!M216+'Input individueel'!R216)/2)</f>
        <v>0</v>
      </c>
      <c r="Q219" s="7">
        <f>IF('Input individueel'!P216=0,'Input individueel'!N216,('Input individueel'!N216+'Input individueel'!S216)/2)</f>
        <v>0.3</v>
      </c>
      <c r="R219" s="7">
        <f>'Input individueel'!U216</f>
        <v>12.625</v>
      </c>
      <c r="S219">
        <f>'Input individueel'!V216</f>
        <v>20</v>
      </c>
      <c r="T219" s="7">
        <f>'Input individueel'!W216</f>
        <v>2.8</v>
      </c>
      <c r="U219" s="7">
        <f>'Input individueel'!X216</f>
        <v>7.7</v>
      </c>
      <c r="V219" s="7">
        <f>'Input individueel'!Y216</f>
        <v>0</v>
      </c>
      <c r="W219" s="7">
        <f>'Input individueel'!AA216</f>
        <v>10.5</v>
      </c>
      <c r="X219">
        <f>'Input individueel'!AB216</f>
        <v>6</v>
      </c>
      <c r="Y219" s="7">
        <f>'Input individueel'!AC216</f>
        <v>2.6</v>
      </c>
      <c r="Z219" s="7">
        <f>'Input individueel'!AD216</f>
        <v>5.95</v>
      </c>
      <c r="AA219" s="7">
        <f>'Input individueel'!AE216</f>
        <v>0</v>
      </c>
      <c r="AB219" s="7">
        <f>'Input individueel'!AG216</f>
        <v>8.5500000000000007</v>
      </c>
      <c r="AC219">
        <f>'Input individueel'!AH216</f>
        <v>22</v>
      </c>
      <c r="AD219" s="7">
        <f>'Input individueel'!AI216</f>
        <v>4</v>
      </c>
      <c r="AE219" s="7">
        <f>'Input individueel'!AJ216</f>
        <v>7.75</v>
      </c>
      <c r="AF219" s="7">
        <f>'Input individueel'!AK216</f>
        <v>0</v>
      </c>
      <c r="AG219" s="7">
        <f>'Input individueel'!AM216</f>
        <v>11.75</v>
      </c>
      <c r="AH219">
        <f>'Input individueel'!AN216</f>
        <v>11</v>
      </c>
    </row>
    <row r="220" spans="1:34" x14ac:dyDescent="0.3">
      <c r="A220" s="1">
        <f>'Input individueel'!I217</f>
        <v>17</v>
      </c>
      <c r="B220" s="1">
        <f t="shared" si="9"/>
        <v>4</v>
      </c>
      <c r="C220" s="1">
        <f t="shared" si="10"/>
        <v>16</v>
      </c>
      <c r="D220" s="1">
        <f t="shared" si="11"/>
        <v>14</v>
      </c>
      <c r="E220" s="1">
        <f>IF(A220=99,99,'Input individueel'!AH217)</f>
        <v>14</v>
      </c>
      <c r="F220">
        <f>'Input individueel'!C217</f>
        <v>554</v>
      </c>
      <c r="G220" t="str">
        <f>_xlfn.IFNA(VLOOKUP(F220,'Alle namen en totalen'!B:F,5,FALSE)," ")</f>
        <v>W6-B1</v>
      </c>
      <c r="H220" t="str">
        <f>_xlfn.IFNA(VLOOKUP(F220,'Alle namen en totalen'!B:F,2,FALSE)," ")</f>
        <v>Jackie Aalbers</v>
      </c>
      <c r="I220" t="str">
        <f>_xlfn.IFNA(VLOOKUP(F220,'Alle namen en totalen'!B:F,4,FALSE)," ")</f>
        <v>MB 6 Pup 2</v>
      </c>
      <c r="K220" t="str">
        <f>_xlfn.IFNA(VLOOKUP(F220,'Alle namen en totalen'!B:F,3,FALSE)," ")</f>
        <v>Wilskracht</v>
      </c>
      <c r="L220" s="7">
        <f>'Input individueel'!J217</f>
        <v>43.05</v>
      </c>
      <c r="M220">
        <f>'Input individueel'!I217</f>
        <v>17</v>
      </c>
      <c r="N220" s="7">
        <f>IF('Input individueel'!P217=0,'Input individueel'!K217,('Input individueel'!K217+'Input individueel'!P217)/2)</f>
        <v>4</v>
      </c>
      <c r="O220" s="7">
        <f>IF('Input individueel'!P217=0,'Input individueel'!L217,('Input individueel'!L217+'Input individueel'!Q217)/2)</f>
        <v>9.1499999999999986</v>
      </c>
      <c r="P220" s="7">
        <f>IF('Input individueel'!P217=0,'Input individueel'!M217,('Input individueel'!M217+'Input individueel'!R217)/2)</f>
        <v>0</v>
      </c>
      <c r="Q220" s="7">
        <f>IF('Input individueel'!P217=0,'Input individueel'!N217,('Input individueel'!N217+'Input individueel'!S217)/2)</f>
        <v>0.3</v>
      </c>
      <c r="R220" s="7">
        <f>'Input individueel'!U217</f>
        <v>13.45</v>
      </c>
      <c r="S220">
        <f>'Input individueel'!V217</f>
        <v>4</v>
      </c>
      <c r="T220" s="7">
        <f>'Input individueel'!W217</f>
        <v>3.2</v>
      </c>
      <c r="U220" s="7">
        <f>'Input individueel'!X217</f>
        <v>5</v>
      </c>
      <c r="V220" s="7">
        <f>'Input individueel'!Y217</f>
        <v>0</v>
      </c>
      <c r="W220" s="7">
        <f>'Input individueel'!AA217</f>
        <v>8.1999999999999993</v>
      </c>
      <c r="X220">
        <f>'Input individueel'!AB217</f>
        <v>16</v>
      </c>
      <c r="Y220" s="7">
        <f>'Input individueel'!AC217</f>
        <v>3.4</v>
      </c>
      <c r="Z220" s="7">
        <f>'Input individueel'!AD217</f>
        <v>6.95</v>
      </c>
      <c r="AA220" s="7">
        <f>'Input individueel'!AE217</f>
        <v>0</v>
      </c>
      <c r="AB220" s="7">
        <f>'Input individueel'!AG217</f>
        <v>10.35</v>
      </c>
      <c r="AC220">
        <f>'Input individueel'!AH217</f>
        <v>14</v>
      </c>
      <c r="AD220" s="7">
        <f>'Input individueel'!AI217</f>
        <v>4</v>
      </c>
      <c r="AE220" s="7">
        <f>'Input individueel'!AJ217</f>
        <v>7.05</v>
      </c>
      <c r="AF220" s="7">
        <f>'Input individueel'!AK217</f>
        <v>0</v>
      </c>
      <c r="AG220" s="7">
        <f>'Input individueel'!AM217</f>
        <v>11.05</v>
      </c>
      <c r="AH220">
        <f>'Input individueel'!AN217</f>
        <v>20</v>
      </c>
    </row>
    <row r="221" spans="1:34" x14ac:dyDescent="0.3">
      <c r="A221" s="1">
        <f>'Input individueel'!I218</f>
        <v>18</v>
      </c>
      <c r="B221" s="1">
        <f t="shared" si="9"/>
        <v>22</v>
      </c>
      <c r="C221" s="1">
        <f t="shared" si="10"/>
        <v>15</v>
      </c>
      <c r="D221" s="1">
        <f t="shared" si="11"/>
        <v>20</v>
      </c>
      <c r="E221" s="1">
        <f>IF(A221=99,99,'Input individueel'!AH218)</f>
        <v>20</v>
      </c>
      <c r="F221">
        <f>'Input individueel'!C218</f>
        <v>556</v>
      </c>
      <c r="G221" t="str">
        <f>_xlfn.IFNA(VLOOKUP(F221,'Alle namen en totalen'!B:F,5,FALSE)," ")</f>
        <v>W6-B1</v>
      </c>
      <c r="H221" t="str">
        <f>_xlfn.IFNA(VLOOKUP(F221,'Alle namen en totalen'!B:F,2,FALSE)," ")</f>
        <v>Robin van Zelst</v>
      </c>
      <c r="I221" t="str">
        <f>_xlfn.IFNA(VLOOKUP(F221,'Alle namen en totalen'!B:F,4,FALSE)," ")</f>
        <v>MB 6 Pup 2</v>
      </c>
      <c r="K221" t="str">
        <f>_xlfn.IFNA(VLOOKUP(F221,'Alle namen en totalen'!B:F,3,FALSE)," ")</f>
        <v>Ilpenstein</v>
      </c>
      <c r="L221" s="7">
        <f>'Input individueel'!J218</f>
        <v>39.75</v>
      </c>
      <c r="M221">
        <f>'Input individueel'!I218</f>
        <v>18</v>
      </c>
      <c r="N221" s="7">
        <f>IF('Input individueel'!P218=0,'Input individueel'!K218,('Input individueel'!K218+'Input individueel'!P218)/2)</f>
        <v>3</v>
      </c>
      <c r="O221" s="7">
        <f>IF('Input individueel'!P218=0,'Input individueel'!L218,('Input individueel'!L218+'Input individueel'!Q218)/2)</f>
        <v>8.75</v>
      </c>
      <c r="P221" s="7">
        <f>IF('Input individueel'!P218=0,'Input individueel'!M218,('Input individueel'!M218+'Input individueel'!R218)/2)</f>
        <v>0</v>
      </c>
      <c r="Q221" s="7">
        <f>IF('Input individueel'!P218=0,'Input individueel'!N218,('Input individueel'!N218+'Input individueel'!S218)/2)</f>
        <v>0.3</v>
      </c>
      <c r="R221" s="7">
        <f>'Input individueel'!U218</f>
        <v>12.05</v>
      </c>
      <c r="S221">
        <f>'Input individueel'!V218</f>
        <v>22</v>
      </c>
      <c r="T221" s="7">
        <f>'Input individueel'!W218</f>
        <v>2.7</v>
      </c>
      <c r="U221" s="7">
        <f>'Input individueel'!X218</f>
        <v>5.8</v>
      </c>
      <c r="V221" s="7">
        <f>'Input individueel'!Y218</f>
        <v>0</v>
      </c>
      <c r="W221" s="7">
        <f>'Input individueel'!AA218</f>
        <v>8.5</v>
      </c>
      <c r="X221">
        <f>'Input individueel'!AB218</f>
        <v>15</v>
      </c>
      <c r="Y221" s="7">
        <f>'Input individueel'!AC218</f>
        <v>2.6</v>
      </c>
      <c r="Z221" s="7">
        <f>'Input individueel'!AD218</f>
        <v>6.25</v>
      </c>
      <c r="AA221" s="7">
        <f>'Input individueel'!AE218</f>
        <v>0</v>
      </c>
      <c r="AB221" s="7">
        <f>'Input individueel'!AG218</f>
        <v>8.85</v>
      </c>
      <c r="AC221">
        <f>'Input individueel'!AH218</f>
        <v>20</v>
      </c>
      <c r="AD221" s="7">
        <f>'Input individueel'!AI218</f>
        <v>3.4</v>
      </c>
      <c r="AE221" s="7">
        <f>'Input individueel'!AJ218</f>
        <v>6.95</v>
      </c>
      <c r="AF221" s="7">
        <f>'Input individueel'!AK218</f>
        <v>0</v>
      </c>
      <c r="AG221" s="7">
        <f>'Input individueel'!AM218</f>
        <v>10.35</v>
      </c>
      <c r="AH221">
        <f>'Input individueel'!AN218</f>
        <v>22</v>
      </c>
    </row>
    <row r="222" spans="1:34" x14ac:dyDescent="0.3">
      <c r="A222" s="1">
        <f>'Input individueel'!I219</f>
        <v>19</v>
      </c>
      <c r="B222" s="1">
        <f t="shared" si="9"/>
        <v>23</v>
      </c>
      <c r="C222" s="1">
        <f t="shared" si="10"/>
        <v>21</v>
      </c>
      <c r="D222" s="1">
        <f t="shared" si="11"/>
        <v>21</v>
      </c>
      <c r="E222" s="1">
        <f>IF(A222=99,99,'Input individueel'!AH219)</f>
        <v>21</v>
      </c>
      <c r="F222">
        <f>'Input individueel'!C219</f>
        <v>599</v>
      </c>
      <c r="G222" t="str">
        <f>_xlfn.IFNA(VLOOKUP(F222,'Alle namen en totalen'!B:F,5,FALSE)," ")</f>
        <v>W6-B1</v>
      </c>
      <c r="H222" t="str">
        <f>_xlfn.IFNA(VLOOKUP(F222,'Alle namen en totalen'!B:F,2,FALSE)," ")</f>
        <v>Victoria Charlinska</v>
      </c>
      <c r="I222" t="str">
        <f>_xlfn.IFNA(VLOOKUP(F222,'Alle namen en totalen'!B:F,4,FALSE)," ")</f>
        <v>MB 6 Pup 2</v>
      </c>
      <c r="K222" t="str">
        <f>_xlfn.IFNA(VLOOKUP(F222,'Alle namen en totalen'!B:F,3,FALSE)," ")</f>
        <v>K&amp;V</v>
      </c>
      <c r="L222" s="7">
        <f>'Input individueel'!J219</f>
        <v>39.700000000000003</v>
      </c>
      <c r="M222">
        <f>'Input individueel'!I219</f>
        <v>19</v>
      </c>
      <c r="N222" s="7">
        <f>IF('Input individueel'!P219=0,'Input individueel'!K219,('Input individueel'!K219+'Input individueel'!P219)/2)</f>
        <v>3</v>
      </c>
      <c r="O222" s="7">
        <f>IF('Input individueel'!P219=0,'Input individueel'!L219,('Input individueel'!L219+'Input individueel'!Q219)/2)</f>
        <v>9.1000000000000014</v>
      </c>
      <c r="P222" s="7">
        <f>IF('Input individueel'!P219=0,'Input individueel'!M219,('Input individueel'!M219+'Input individueel'!R219)/2)</f>
        <v>0.15</v>
      </c>
      <c r="Q222" s="7">
        <f>IF('Input individueel'!P219=0,'Input individueel'!N219,('Input individueel'!N219+'Input individueel'!S219)/2)</f>
        <v>0</v>
      </c>
      <c r="R222" s="7">
        <f>'Input individueel'!U219</f>
        <v>11.95</v>
      </c>
      <c r="S222">
        <f>'Input individueel'!V219</f>
        <v>23</v>
      </c>
      <c r="T222" s="7">
        <f>'Input individueel'!W219</f>
        <v>1.9</v>
      </c>
      <c r="U222" s="7">
        <f>'Input individueel'!X219</f>
        <v>5.65</v>
      </c>
      <c r="V222" s="7">
        <f>'Input individueel'!Y219</f>
        <v>0</v>
      </c>
      <c r="W222" s="7">
        <f>'Input individueel'!AA219</f>
        <v>7.55</v>
      </c>
      <c r="X222">
        <f>'Input individueel'!AB219</f>
        <v>21</v>
      </c>
      <c r="Y222" s="7">
        <f>'Input individueel'!AC219</f>
        <v>3.4</v>
      </c>
      <c r="Z222" s="7">
        <f>'Input individueel'!AD219</f>
        <v>5.2</v>
      </c>
      <c r="AA222" s="7">
        <f>'Input individueel'!AE219</f>
        <v>0</v>
      </c>
      <c r="AB222" s="7">
        <f>'Input individueel'!AG219</f>
        <v>8.6</v>
      </c>
      <c r="AC222">
        <f>'Input individueel'!AH219</f>
        <v>21</v>
      </c>
      <c r="AD222" s="7">
        <f>'Input individueel'!AI219</f>
        <v>3.7</v>
      </c>
      <c r="AE222" s="7">
        <f>'Input individueel'!AJ219</f>
        <v>7.9</v>
      </c>
      <c r="AF222" s="7">
        <f>'Input individueel'!AK219</f>
        <v>0</v>
      </c>
      <c r="AG222" s="7">
        <f>'Input individueel'!AM219</f>
        <v>11.6</v>
      </c>
      <c r="AH222">
        <f>'Input individueel'!AN219</f>
        <v>16</v>
      </c>
    </row>
    <row r="223" spans="1:34" x14ac:dyDescent="0.3">
      <c r="A223" s="1">
        <f>'Input individueel'!I220</f>
        <v>20</v>
      </c>
      <c r="B223" s="1">
        <f t="shared" si="9"/>
        <v>19</v>
      </c>
      <c r="C223" s="1">
        <f t="shared" si="10"/>
        <v>20</v>
      </c>
      <c r="D223" s="1">
        <f t="shared" si="11"/>
        <v>19</v>
      </c>
      <c r="E223" s="1">
        <f>IF(A223=99,99,'Input individueel'!AH220)</f>
        <v>19</v>
      </c>
      <c r="F223">
        <f>'Input individueel'!C220</f>
        <v>663</v>
      </c>
      <c r="G223" t="str">
        <f>_xlfn.IFNA(VLOOKUP(F223,'Alle namen en totalen'!B:F,5,FALSE)," ")</f>
        <v>W6-B1</v>
      </c>
      <c r="H223" t="str">
        <f>_xlfn.IFNA(VLOOKUP(F223,'Alle namen en totalen'!B:F,2,FALSE)," ")</f>
        <v>Kaisa Hoffmann</v>
      </c>
      <c r="I223" t="str">
        <f>_xlfn.IFNA(VLOOKUP(F223,'Alle namen en totalen'!B:F,4,FALSE)," ")</f>
        <v>MB 6 Pup 1</v>
      </c>
      <c r="K223" t="str">
        <f>_xlfn.IFNA(VLOOKUP(F223,'Alle namen en totalen'!B:F,3,FALSE)," ")</f>
        <v>Ilpenstein</v>
      </c>
      <c r="L223" s="7">
        <f>'Input individueel'!J220</f>
        <v>39.6</v>
      </c>
      <c r="M223">
        <f>'Input individueel'!I220</f>
        <v>20</v>
      </c>
      <c r="N223" s="7">
        <f>IF('Input individueel'!P220=0,'Input individueel'!K220,('Input individueel'!K220+'Input individueel'!P220)/2)</f>
        <v>3.5</v>
      </c>
      <c r="O223" s="7">
        <f>IF('Input individueel'!P220=0,'Input individueel'!L220,('Input individueel'!L220+'Input individueel'!Q220)/2)</f>
        <v>8.9499999999999993</v>
      </c>
      <c r="P223" s="7">
        <f>IF('Input individueel'!P220=0,'Input individueel'!M220,('Input individueel'!M220+'Input individueel'!R220)/2)</f>
        <v>0</v>
      </c>
      <c r="Q223" s="7">
        <f>IF('Input individueel'!P220=0,'Input individueel'!N220,('Input individueel'!N220+'Input individueel'!S220)/2)</f>
        <v>0.3</v>
      </c>
      <c r="R223" s="7">
        <f>'Input individueel'!U220</f>
        <v>12.75</v>
      </c>
      <c r="S223">
        <f>'Input individueel'!V220</f>
        <v>19</v>
      </c>
      <c r="T223" s="7">
        <f>'Input individueel'!W220</f>
        <v>1.9</v>
      </c>
      <c r="U223" s="7">
        <f>'Input individueel'!X220</f>
        <v>5.75</v>
      </c>
      <c r="V223" s="7">
        <f>'Input individueel'!Y220</f>
        <v>0</v>
      </c>
      <c r="W223" s="7">
        <f>'Input individueel'!AA220</f>
        <v>7.65</v>
      </c>
      <c r="X223">
        <f>'Input individueel'!AB220</f>
        <v>20</v>
      </c>
      <c r="Y223" s="7">
        <f>'Input individueel'!AC220</f>
        <v>2.6</v>
      </c>
      <c r="Z223" s="7">
        <f>'Input individueel'!AD220</f>
        <v>6.5</v>
      </c>
      <c r="AA223" s="7">
        <f>'Input individueel'!AE220</f>
        <v>0</v>
      </c>
      <c r="AB223" s="7">
        <f>'Input individueel'!AG220</f>
        <v>9.1</v>
      </c>
      <c r="AC223">
        <f>'Input individueel'!AH220</f>
        <v>19</v>
      </c>
      <c r="AD223" s="7">
        <f>'Input individueel'!AI220</f>
        <v>2.9</v>
      </c>
      <c r="AE223" s="7">
        <f>'Input individueel'!AJ220</f>
        <v>7.2</v>
      </c>
      <c r="AF223" s="7">
        <f>'Input individueel'!AK220</f>
        <v>0</v>
      </c>
      <c r="AG223" s="7">
        <f>'Input individueel'!AM220</f>
        <v>10.1</v>
      </c>
      <c r="AH223">
        <f>'Input individueel'!AN220</f>
        <v>24</v>
      </c>
    </row>
    <row r="224" spans="1:34" x14ac:dyDescent="0.3">
      <c r="A224" s="1">
        <f>'Input individueel'!I221</f>
        <v>21</v>
      </c>
      <c r="B224" s="1">
        <f t="shared" si="9"/>
        <v>12</v>
      </c>
      <c r="C224" s="1">
        <f t="shared" si="10"/>
        <v>16</v>
      </c>
      <c r="D224" s="1">
        <f t="shared" si="11"/>
        <v>24</v>
      </c>
      <c r="E224" s="1">
        <f>IF(A224=99,99,'Input individueel'!AH221)</f>
        <v>24</v>
      </c>
      <c r="F224">
        <f>'Input individueel'!C221</f>
        <v>664</v>
      </c>
      <c r="G224" t="str">
        <f>_xlfn.IFNA(VLOOKUP(F224,'Alle namen en totalen'!B:F,5,FALSE)," ")</f>
        <v>W6-B1</v>
      </c>
      <c r="H224" t="str">
        <f>_xlfn.IFNA(VLOOKUP(F224,'Alle namen en totalen'!B:F,2,FALSE)," ")</f>
        <v>Noa Klaver</v>
      </c>
      <c r="I224" t="str">
        <f>_xlfn.IFNA(VLOOKUP(F224,'Alle namen en totalen'!B:F,4,FALSE)," ")</f>
        <v>MB 6 Pup 1</v>
      </c>
      <c r="K224" t="str">
        <f>_xlfn.IFNA(VLOOKUP(F224,'Alle namen en totalen'!B:F,3,FALSE)," ")</f>
        <v>Ilpenstein</v>
      </c>
      <c r="L224" s="7">
        <f>'Input individueel'!J221</f>
        <v>38.950000000000003</v>
      </c>
      <c r="M224">
        <f>'Input individueel'!I221</f>
        <v>21</v>
      </c>
      <c r="N224" s="7">
        <f>IF('Input individueel'!P221=0,'Input individueel'!K221,('Input individueel'!K221+'Input individueel'!P221)/2)</f>
        <v>4</v>
      </c>
      <c r="O224" s="7">
        <f>IF('Input individueel'!P221=0,'Input individueel'!L221,('Input individueel'!L221+'Input individueel'!Q221)/2)</f>
        <v>8.85</v>
      </c>
      <c r="P224" s="7">
        <f>IF('Input individueel'!P221=0,'Input individueel'!M221,('Input individueel'!M221+'Input individueel'!R221)/2)</f>
        <v>0</v>
      </c>
      <c r="Q224" s="7">
        <f>IF('Input individueel'!P221=0,'Input individueel'!N221,('Input individueel'!N221+'Input individueel'!S221)/2)</f>
        <v>0.3</v>
      </c>
      <c r="R224" s="7">
        <f>'Input individueel'!U221</f>
        <v>13.15</v>
      </c>
      <c r="S224">
        <f>'Input individueel'!V221</f>
        <v>12</v>
      </c>
      <c r="T224" s="7">
        <f>'Input individueel'!W221</f>
        <v>1.9</v>
      </c>
      <c r="U224" s="7">
        <f>'Input individueel'!X221</f>
        <v>6.3</v>
      </c>
      <c r="V224" s="7">
        <f>'Input individueel'!Y221</f>
        <v>0</v>
      </c>
      <c r="W224" s="7">
        <f>'Input individueel'!AA221</f>
        <v>8.1999999999999993</v>
      </c>
      <c r="X224">
        <f>'Input individueel'!AB221</f>
        <v>16</v>
      </c>
      <c r="Y224" s="7">
        <f>'Input individueel'!AC221</f>
        <v>2.4</v>
      </c>
      <c r="Z224" s="7">
        <f>'Input individueel'!AD221</f>
        <v>4.25</v>
      </c>
      <c r="AA224" s="7">
        <f>'Input individueel'!AE221</f>
        <v>0</v>
      </c>
      <c r="AB224" s="7">
        <f>'Input individueel'!AG221</f>
        <v>6.65</v>
      </c>
      <c r="AC224">
        <f>'Input individueel'!AH221</f>
        <v>24</v>
      </c>
      <c r="AD224" s="7">
        <f>'Input individueel'!AI221</f>
        <v>3.4</v>
      </c>
      <c r="AE224" s="7">
        <f>'Input individueel'!AJ221</f>
        <v>7.55</v>
      </c>
      <c r="AF224" s="7">
        <f>'Input individueel'!AK221</f>
        <v>0</v>
      </c>
      <c r="AG224" s="7">
        <f>'Input individueel'!AM221</f>
        <v>10.95</v>
      </c>
      <c r="AH224">
        <f>'Input individueel'!AN221</f>
        <v>21</v>
      </c>
    </row>
    <row r="225" spans="1:34" x14ac:dyDescent="0.3">
      <c r="A225" s="1">
        <f>'Input individueel'!I222</f>
        <v>22</v>
      </c>
      <c r="B225" s="1">
        <f t="shared" si="9"/>
        <v>24</v>
      </c>
      <c r="C225" s="1">
        <f t="shared" si="10"/>
        <v>22</v>
      </c>
      <c r="D225" s="1">
        <f t="shared" si="11"/>
        <v>16</v>
      </c>
      <c r="E225" s="1">
        <f>IF(A225=99,99,'Input individueel'!AH222)</f>
        <v>16</v>
      </c>
      <c r="F225">
        <f>'Input individueel'!C222</f>
        <v>451</v>
      </c>
      <c r="G225" t="str">
        <f>_xlfn.IFNA(VLOOKUP(F225,'Alle namen en totalen'!B:F,5,FALSE)," ")</f>
        <v>W6-B1</v>
      </c>
      <c r="H225" t="str">
        <f>_xlfn.IFNA(VLOOKUP(F225,'Alle namen en totalen'!B:F,2,FALSE)," ")</f>
        <v>Selah Eisenach</v>
      </c>
      <c r="I225" t="str">
        <f>_xlfn.IFNA(VLOOKUP(F225,'Alle namen en totalen'!B:F,4,FALSE)," ")</f>
        <v>MB 6 Pup 3</v>
      </c>
      <c r="K225" t="str">
        <f>_xlfn.IFNA(VLOOKUP(F225,'Alle namen en totalen'!B:F,3,FALSE)," ")</f>
        <v>Wilskracht</v>
      </c>
      <c r="L225" s="7">
        <f>'Input individueel'!J222</f>
        <v>38.774999999999999</v>
      </c>
      <c r="M225">
        <f>'Input individueel'!I222</f>
        <v>22</v>
      </c>
      <c r="N225" s="7">
        <f>IF('Input individueel'!P222=0,'Input individueel'!K222,('Input individueel'!K222+'Input individueel'!P222)/2)</f>
        <v>1.5</v>
      </c>
      <c r="O225" s="7">
        <f>IF('Input individueel'!P222=0,'Input individueel'!L222,('Input individueel'!L222+'Input individueel'!Q222)/2)</f>
        <v>8.7750000000000004</v>
      </c>
      <c r="P225" s="7">
        <f>IF('Input individueel'!P222=0,'Input individueel'!M222,('Input individueel'!M222+'Input individueel'!R222)/2)</f>
        <v>0</v>
      </c>
      <c r="Q225" s="7">
        <f>IF('Input individueel'!P222=0,'Input individueel'!N222,('Input individueel'!N222+'Input individueel'!S222)/2)</f>
        <v>0</v>
      </c>
      <c r="R225" s="7">
        <f>'Input individueel'!U222</f>
        <v>10.275</v>
      </c>
      <c r="S225">
        <f>'Input individueel'!V222</f>
        <v>24</v>
      </c>
      <c r="T225" s="7">
        <f>'Input individueel'!W222</f>
        <v>1.9</v>
      </c>
      <c r="U225" s="7">
        <f>'Input individueel'!X222</f>
        <v>5.0999999999999996</v>
      </c>
      <c r="V225" s="7">
        <f>'Input individueel'!Y222</f>
        <v>0</v>
      </c>
      <c r="W225" s="7">
        <f>'Input individueel'!AA222</f>
        <v>7</v>
      </c>
      <c r="X225">
        <f>'Input individueel'!AB222</f>
        <v>22</v>
      </c>
      <c r="Y225" s="7">
        <f>'Input individueel'!AC222</f>
        <v>2.6</v>
      </c>
      <c r="Z225" s="7">
        <f>'Input individueel'!AD222</f>
        <v>7.15</v>
      </c>
      <c r="AA225" s="7">
        <f>'Input individueel'!AE222</f>
        <v>0</v>
      </c>
      <c r="AB225" s="7">
        <f>'Input individueel'!AG222</f>
        <v>9.75</v>
      </c>
      <c r="AC225">
        <f>'Input individueel'!AH222</f>
        <v>16</v>
      </c>
      <c r="AD225" s="7">
        <f>'Input individueel'!AI222</f>
        <v>4</v>
      </c>
      <c r="AE225" s="7">
        <f>'Input individueel'!AJ222</f>
        <v>7.75</v>
      </c>
      <c r="AF225" s="7">
        <f>'Input individueel'!AK222</f>
        <v>0</v>
      </c>
      <c r="AG225" s="7">
        <f>'Input individueel'!AM222</f>
        <v>11.75</v>
      </c>
      <c r="AH225">
        <f>'Input individueel'!AN222</f>
        <v>11</v>
      </c>
    </row>
    <row r="226" spans="1:34" x14ac:dyDescent="0.3">
      <c r="A226" s="1">
        <f>'Input individueel'!I223</f>
        <v>23</v>
      </c>
      <c r="B226" s="1">
        <f t="shared" si="9"/>
        <v>18</v>
      </c>
      <c r="C226" s="1">
        <f t="shared" si="10"/>
        <v>24</v>
      </c>
      <c r="D226" s="1">
        <f t="shared" si="11"/>
        <v>6</v>
      </c>
      <c r="E226" s="1">
        <f>IF(A226=99,99,'Input individueel'!AH223)</f>
        <v>6</v>
      </c>
      <c r="F226">
        <f>'Input individueel'!C223</f>
        <v>551</v>
      </c>
      <c r="G226" t="str">
        <f>_xlfn.IFNA(VLOOKUP(F226,'Alle namen en totalen'!B:F,5,FALSE)," ")</f>
        <v>W6-B1</v>
      </c>
      <c r="H226" t="str">
        <f>_xlfn.IFNA(VLOOKUP(F226,'Alle namen en totalen'!B:F,2,FALSE)," ")</f>
        <v>Mina Soy</v>
      </c>
      <c r="I226" t="str">
        <f>_xlfn.IFNA(VLOOKUP(F226,'Alle namen en totalen'!B:F,4,FALSE)," ")</f>
        <v>MB 6 Pup 2</v>
      </c>
      <c r="K226" t="str">
        <f>_xlfn.IFNA(VLOOKUP(F226,'Alle namen en totalen'!B:F,3,FALSE)," ")</f>
        <v>K&amp;V</v>
      </c>
      <c r="L226" s="7">
        <f>'Input individueel'!J223</f>
        <v>36.125</v>
      </c>
      <c r="M226">
        <f>'Input individueel'!I223</f>
        <v>23</v>
      </c>
      <c r="N226" s="7">
        <f>IF('Input individueel'!P223=0,'Input individueel'!K223,('Input individueel'!K223+'Input individueel'!P223)/2)</f>
        <v>3.25</v>
      </c>
      <c r="O226" s="7">
        <f>IF('Input individueel'!P223=0,'Input individueel'!L223,('Input individueel'!L223+'Input individueel'!Q223)/2)</f>
        <v>9.375</v>
      </c>
      <c r="P226" s="7">
        <f>IF('Input individueel'!P223=0,'Input individueel'!M223,('Input individueel'!M223+'Input individueel'!R223)/2)</f>
        <v>0</v>
      </c>
      <c r="Q226" s="7">
        <f>IF('Input individueel'!P223=0,'Input individueel'!N223,('Input individueel'!N223+'Input individueel'!S223)/2)</f>
        <v>0.3</v>
      </c>
      <c r="R226" s="7">
        <f>'Input individueel'!U223</f>
        <v>12.925000000000001</v>
      </c>
      <c r="S226">
        <f>'Input individueel'!V223</f>
        <v>18</v>
      </c>
      <c r="T226" s="7">
        <f>'Input individueel'!W223</f>
        <v>1.3</v>
      </c>
      <c r="U226" s="7">
        <f>'Input individueel'!X223</f>
        <v>4.0999999999999996</v>
      </c>
      <c r="V226" s="7">
        <f>'Input individueel'!Y223</f>
        <v>5</v>
      </c>
      <c r="W226" s="7">
        <f>'Input individueel'!AA223</f>
        <v>0.4</v>
      </c>
      <c r="X226">
        <f>'Input individueel'!AB223</f>
        <v>24</v>
      </c>
      <c r="Y226" s="7">
        <f>'Input individueel'!AC223</f>
        <v>4</v>
      </c>
      <c r="Z226" s="7">
        <f>'Input individueel'!AD223</f>
        <v>7.25</v>
      </c>
      <c r="AA226" s="7">
        <f>'Input individueel'!AE223</f>
        <v>0</v>
      </c>
      <c r="AB226" s="7">
        <f>'Input individueel'!AG223</f>
        <v>11.25</v>
      </c>
      <c r="AC226">
        <f>'Input individueel'!AH223</f>
        <v>6</v>
      </c>
      <c r="AD226" s="7">
        <f>'Input individueel'!AI223</f>
        <v>3.7</v>
      </c>
      <c r="AE226" s="7">
        <f>'Input individueel'!AJ223</f>
        <v>7.85</v>
      </c>
      <c r="AF226" s="7">
        <f>'Input individueel'!AK223</f>
        <v>0</v>
      </c>
      <c r="AG226" s="7">
        <f>'Input individueel'!AM223</f>
        <v>11.55</v>
      </c>
      <c r="AH226">
        <f>'Input individueel'!AN223</f>
        <v>18</v>
      </c>
    </row>
    <row r="227" spans="1:34" x14ac:dyDescent="0.3">
      <c r="A227" s="1">
        <f>'Input individueel'!I224</f>
        <v>24</v>
      </c>
      <c r="B227" s="1">
        <f t="shared" si="9"/>
        <v>21</v>
      </c>
      <c r="C227" s="1">
        <f t="shared" si="10"/>
        <v>23</v>
      </c>
      <c r="D227" s="1">
        <f t="shared" si="11"/>
        <v>23</v>
      </c>
      <c r="E227" s="1">
        <f>IF(A227=99,99,'Input individueel'!AH224)</f>
        <v>23</v>
      </c>
      <c r="F227">
        <f>'Input individueel'!C224</f>
        <v>665</v>
      </c>
      <c r="G227" t="str">
        <f>_xlfn.IFNA(VLOOKUP(F227,'Alle namen en totalen'!B:F,5,FALSE)," ")</f>
        <v>W6-B1</v>
      </c>
      <c r="H227" t="str">
        <f>_xlfn.IFNA(VLOOKUP(F227,'Alle namen en totalen'!B:F,2,FALSE)," ")</f>
        <v>Lidewij de Kleuver</v>
      </c>
      <c r="I227" t="str">
        <f>_xlfn.IFNA(VLOOKUP(F227,'Alle namen en totalen'!B:F,4,FALSE)," ")</f>
        <v>MB 6 Pup 1</v>
      </c>
      <c r="K227" t="str">
        <f>_xlfn.IFNA(VLOOKUP(F227,'Alle namen en totalen'!B:F,3,FALSE)," ")</f>
        <v>Ilpenstein</v>
      </c>
      <c r="L227" s="7">
        <f>'Input individueel'!J224</f>
        <v>35.1</v>
      </c>
      <c r="M227">
        <f>'Input individueel'!I224</f>
        <v>24</v>
      </c>
      <c r="N227" s="7">
        <f>IF('Input individueel'!P224=0,'Input individueel'!K224,('Input individueel'!K224+'Input individueel'!P224)/2)</f>
        <v>3.5</v>
      </c>
      <c r="O227" s="7">
        <f>IF('Input individueel'!P224=0,'Input individueel'!L224,('Input individueel'!L224+'Input individueel'!Q224)/2)</f>
        <v>8.5</v>
      </c>
      <c r="P227" s="7">
        <f>IF('Input individueel'!P224=0,'Input individueel'!M224,('Input individueel'!M224+'Input individueel'!R224)/2)</f>
        <v>0</v>
      </c>
      <c r="Q227" s="7">
        <f>IF('Input individueel'!P224=0,'Input individueel'!N224,('Input individueel'!N224+'Input individueel'!S224)/2)</f>
        <v>0.3</v>
      </c>
      <c r="R227" s="7">
        <f>'Input individueel'!U224</f>
        <v>12.3</v>
      </c>
      <c r="S227">
        <f>'Input individueel'!V224</f>
        <v>21</v>
      </c>
      <c r="T227" s="7">
        <f>'Input individueel'!W224</f>
        <v>1.9</v>
      </c>
      <c r="U227" s="7">
        <f>'Input individueel'!X224</f>
        <v>5</v>
      </c>
      <c r="V227" s="7">
        <f>'Input individueel'!Y224</f>
        <v>1</v>
      </c>
      <c r="W227" s="7">
        <f>'Input individueel'!AA224</f>
        <v>5.9</v>
      </c>
      <c r="X227">
        <f>'Input individueel'!AB224</f>
        <v>23</v>
      </c>
      <c r="Y227" s="7">
        <f>'Input individueel'!AC224</f>
        <v>1.5</v>
      </c>
      <c r="Z227" s="7">
        <f>'Input individueel'!AD224</f>
        <v>5.25</v>
      </c>
      <c r="AA227" s="7">
        <f>'Input individueel'!AE224</f>
        <v>0</v>
      </c>
      <c r="AB227" s="7">
        <f>'Input individueel'!AG224</f>
        <v>6.75</v>
      </c>
      <c r="AC227">
        <f>'Input individueel'!AH224</f>
        <v>23</v>
      </c>
      <c r="AD227" s="7">
        <f>'Input individueel'!AI224</f>
        <v>2.4</v>
      </c>
      <c r="AE227" s="7">
        <f>'Input individueel'!AJ224</f>
        <v>7.75</v>
      </c>
      <c r="AF227" s="7">
        <f>'Input individueel'!AK224</f>
        <v>0</v>
      </c>
      <c r="AG227" s="7">
        <f>'Input individueel'!AM224</f>
        <v>10.15</v>
      </c>
      <c r="AH227">
        <f>'Input individueel'!AN224</f>
        <v>23</v>
      </c>
    </row>
    <row r="228" spans="1:34" x14ac:dyDescent="0.3">
      <c r="A228" s="1">
        <f>'Input individueel'!I225</f>
        <v>99</v>
      </c>
      <c r="B228" s="1">
        <f t="shared" si="9"/>
        <v>99</v>
      </c>
      <c r="C228" s="1">
        <f t="shared" si="10"/>
        <v>99</v>
      </c>
      <c r="D228" s="1">
        <f t="shared" si="11"/>
        <v>99</v>
      </c>
      <c r="E228" s="1">
        <f>IF(A228=99,99,'Input individueel'!AH225)</f>
        <v>99</v>
      </c>
      <c r="F228">
        <f>'Input individueel'!C225</f>
        <v>552</v>
      </c>
      <c r="G228" t="str">
        <f>_xlfn.IFNA(VLOOKUP(F228,'Alle namen en totalen'!B:F,5,FALSE)," ")</f>
        <v>afm</v>
      </c>
      <c r="H228" t="str">
        <f>_xlfn.IFNA(VLOOKUP(F228,'Alle namen en totalen'!B:F,2,FALSE)," ")</f>
        <v>Kaylee van Dijk</v>
      </c>
      <c r="I228" t="str">
        <f>_xlfn.IFNA(VLOOKUP(F228,'Alle namen en totalen'!B:F,4,FALSE)," ")</f>
        <v>MB 6 Pup 2</v>
      </c>
      <c r="K228" t="str">
        <f>_xlfn.IFNA(VLOOKUP(F228,'Alle namen en totalen'!B:F,3,FALSE)," ")</f>
        <v>K&amp;V</v>
      </c>
      <c r="L228" s="7">
        <f>'Input individueel'!J225</f>
        <v>0</v>
      </c>
      <c r="M228">
        <f>'Input individueel'!I225</f>
        <v>99</v>
      </c>
      <c r="N228" s="7">
        <f>IF('Input individueel'!P225=0,'Input individueel'!K225,('Input individueel'!K225+'Input individueel'!P225)/2)</f>
        <v>0</v>
      </c>
      <c r="O228" s="7">
        <f>IF('Input individueel'!P225=0,'Input individueel'!L225,('Input individueel'!L225+'Input individueel'!Q225)/2)</f>
        <v>0</v>
      </c>
      <c r="P228" s="7">
        <f>IF('Input individueel'!P225=0,'Input individueel'!M225,('Input individueel'!M225+'Input individueel'!R225)/2)</f>
        <v>0</v>
      </c>
      <c r="Q228" s="7">
        <f>IF('Input individueel'!P225=0,'Input individueel'!N225,('Input individueel'!N225+'Input individueel'!S225)/2)</f>
        <v>0</v>
      </c>
      <c r="R228" s="7">
        <f>'Input individueel'!U225</f>
        <v>0</v>
      </c>
      <c r="S228">
        <f>'Input individueel'!V225</f>
        <v>25</v>
      </c>
      <c r="T228" s="7">
        <f>'Input individueel'!W225</f>
        <v>0</v>
      </c>
      <c r="U228" s="7">
        <f>'Input individueel'!X225</f>
        <v>0</v>
      </c>
      <c r="V228" s="7">
        <f>'Input individueel'!Y225</f>
        <v>0</v>
      </c>
      <c r="W228" s="7">
        <f>'Input individueel'!AA225</f>
        <v>0</v>
      </c>
      <c r="X228">
        <f>'Input individueel'!AB225</f>
        <v>25</v>
      </c>
      <c r="Y228" s="7">
        <f>'Input individueel'!AC225</f>
        <v>0</v>
      </c>
      <c r="Z228" s="7">
        <f>'Input individueel'!AD225</f>
        <v>0</v>
      </c>
      <c r="AA228" s="7">
        <f>'Input individueel'!AE225</f>
        <v>0</v>
      </c>
      <c r="AB228" s="7">
        <f>'Input individueel'!AG225</f>
        <v>0</v>
      </c>
      <c r="AC228">
        <f>'Input individueel'!AH225</f>
        <v>25</v>
      </c>
      <c r="AD228" s="7">
        <f>'Input individueel'!AI225</f>
        <v>0</v>
      </c>
      <c r="AE228" s="7">
        <f>'Input individueel'!AJ225</f>
        <v>0</v>
      </c>
      <c r="AF228" s="7">
        <f>'Input individueel'!AK225</f>
        <v>0</v>
      </c>
      <c r="AG228" s="7">
        <f>'Input individueel'!AM225</f>
        <v>0</v>
      </c>
      <c r="AH228">
        <f>'Input individueel'!AN225</f>
        <v>25</v>
      </c>
    </row>
    <row r="229" spans="1:34" x14ac:dyDescent="0.3">
      <c r="A229" s="1">
        <f>'Input individueel'!I226</f>
        <v>99</v>
      </c>
      <c r="B229" s="1">
        <f t="shared" si="9"/>
        <v>99</v>
      </c>
      <c r="C229" s="1">
        <f t="shared" si="10"/>
        <v>99</v>
      </c>
      <c r="D229" s="1">
        <f t="shared" si="11"/>
        <v>99</v>
      </c>
      <c r="E229" s="1">
        <f>IF(A229=99,99,'Input individueel'!AH226)</f>
        <v>99</v>
      </c>
      <c r="F229">
        <f>'Input individueel'!C226</f>
        <v>555</v>
      </c>
      <c r="G229" t="str">
        <f>_xlfn.IFNA(VLOOKUP(F229,'Alle namen en totalen'!B:F,5,FALSE)," ")</f>
        <v>afm</v>
      </c>
      <c r="H229" t="str">
        <f>_xlfn.IFNA(VLOOKUP(F229,'Alle namen en totalen'!B:F,2,FALSE)," ")</f>
        <v>Romee Vermeulen</v>
      </c>
      <c r="I229" t="str">
        <f>_xlfn.IFNA(VLOOKUP(F229,'Alle namen en totalen'!B:F,4,FALSE)," ")</f>
        <v>MB 6 Pup 2</v>
      </c>
      <c r="K229" t="str">
        <f>_xlfn.IFNA(VLOOKUP(F229,'Alle namen en totalen'!B:F,3,FALSE)," ")</f>
        <v>Wilskracht</v>
      </c>
      <c r="L229" s="7">
        <f>'Input individueel'!J226</f>
        <v>0</v>
      </c>
      <c r="M229">
        <f>'Input individueel'!I226</f>
        <v>99</v>
      </c>
      <c r="N229" s="7">
        <f>IF('Input individueel'!P226=0,'Input individueel'!K226,('Input individueel'!K226+'Input individueel'!P226)/2)</f>
        <v>0</v>
      </c>
      <c r="O229" s="7">
        <f>IF('Input individueel'!P226=0,'Input individueel'!L226,('Input individueel'!L226+'Input individueel'!Q226)/2)</f>
        <v>0</v>
      </c>
      <c r="P229" s="7">
        <f>IF('Input individueel'!P226=0,'Input individueel'!M226,('Input individueel'!M226+'Input individueel'!R226)/2)</f>
        <v>0</v>
      </c>
      <c r="Q229" s="7">
        <f>IF('Input individueel'!P226=0,'Input individueel'!N226,('Input individueel'!N226+'Input individueel'!S226)/2)</f>
        <v>0</v>
      </c>
      <c r="R229" s="7">
        <f>'Input individueel'!U226</f>
        <v>0</v>
      </c>
      <c r="S229">
        <f>'Input individueel'!V226</f>
        <v>25</v>
      </c>
      <c r="T229" s="7">
        <f>'Input individueel'!W226</f>
        <v>0</v>
      </c>
      <c r="U229" s="7">
        <f>'Input individueel'!X226</f>
        <v>0</v>
      </c>
      <c r="V229" s="7">
        <f>'Input individueel'!Y226</f>
        <v>0</v>
      </c>
      <c r="W229" s="7">
        <f>'Input individueel'!AA226</f>
        <v>0</v>
      </c>
      <c r="X229">
        <f>'Input individueel'!AB226</f>
        <v>25</v>
      </c>
      <c r="Y229" s="7">
        <f>'Input individueel'!AC226</f>
        <v>0</v>
      </c>
      <c r="Z229" s="7">
        <f>'Input individueel'!AD226</f>
        <v>0</v>
      </c>
      <c r="AA229" s="7">
        <f>'Input individueel'!AE226</f>
        <v>0</v>
      </c>
      <c r="AB229" s="7">
        <f>'Input individueel'!AG226</f>
        <v>0</v>
      </c>
      <c r="AC229">
        <f>'Input individueel'!AH226</f>
        <v>25</v>
      </c>
      <c r="AD229" s="7">
        <f>'Input individueel'!AI226</f>
        <v>0</v>
      </c>
      <c r="AE229" s="7">
        <f>'Input individueel'!AJ226</f>
        <v>0</v>
      </c>
      <c r="AF229" s="7">
        <f>'Input individueel'!AK226</f>
        <v>0</v>
      </c>
      <c r="AG229" s="7">
        <f>'Input individueel'!AM226</f>
        <v>0</v>
      </c>
      <c r="AH229">
        <f>'Input individueel'!AN226</f>
        <v>25</v>
      </c>
    </row>
    <row r="230" spans="1:34" x14ac:dyDescent="0.3">
      <c r="A230" s="1">
        <f>'Input individueel'!I227</f>
        <v>99</v>
      </c>
      <c r="B230" s="1">
        <f t="shared" si="9"/>
        <v>99</v>
      </c>
      <c r="C230" s="1">
        <f t="shared" si="10"/>
        <v>99</v>
      </c>
      <c r="D230" s="1">
        <f t="shared" si="11"/>
        <v>99</v>
      </c>
      <c r="E230" s="1">
        <f>IF(A230=99,99,'Input individueel'!AH227)</f>
        <v>99</v>
      </c>
      <c r="F230">
        <f>'Input individueel'!C227</f>
        <v>658</v>
      </c>
      <c r="G230" t="str">
        <f>_xlfn.IFNA(VLOOKUP(F230,'Alle namen en totalen'!B:F,5,FALSE)," ")</f>
        <v>W6-B1</v>
      </c>
      <c r="H230" t="str">
        <f>_xlfn.IFNA(VLOOKUP(F230,'Alle namen en totalen'!B:F,2,FALSE)," ")</f>
        <v>Júlia van Loo</v>
      </c>
      <c r="I230" t="str">
        <f>_xlfn.IFNA(VLOOKUP(F230,'Alle namen en totalen'!B:F,4,FALSE)," ")</f>
        <v>MB 6 Pup 1</v>
      </c>
      <c r="K230" t="str">
        <f>_xlfn.IFNA(VLOOKUP(F230,'Alle namen en totalen'!B:F,3,FALSE)," ")</f>
        <v>Wilskracht</v>
      </c>
      <c r="L230" s="7">
        <f>'Input individueel'!J227</f>
        <v>0</v>
      </c>
      <c r="M230">
        <f>'Input individueel'!I227</f>
        <v>99</v>
      </c>
      <c r="N230" s="7">
        <f>IF('Input individueel'!P227=0,'Input individueel'!K227,('Input individueel'!K227+'Input individueel'!P227)/2)</f>
        <v>0</v>
      </c>
      <c r="O230" s="7">
        <f>IF('Input individueel'!P227=0,'Input individueel'!L227,('Input individueel'!L227+'Input individueel'!Q227)/2)</f>
        <v>0</v>
      </c>
      <c r="P230" s="7">
        <f>IF('Input individueel'!P227=0,'Input individueel'!M227,('Input individueel'!M227+'Input individueel'!R227)/2)</f>
        <v>0</v>
      </c>
      <c r="Q230" s="7">
        <f>IF('Input individueel'!P227=0,'Input individueel'!N227,('Input individueel'!N227+'Input individueel'!S227)/2)</f>
        <v>0</v>
      </c>
      <c r="R230" s="7">
        <f>'Input individueel'!U227</f>
        <v>0</v>
      </c>
      <c r="S230">
        <f>'Input individueel'!V227</f>
        <v>25</v>
      </c>
      <c r="T230" s="7">
        <f>'Input individueel'!W227</f>
        <v>0</v>
      </c>
      <c r="U230" s="7">
        <f>'Input individueel'!X227</f>
        <v>0</v>
      </c>
      <c r="V230" s="7">
        <f>'Input individueel'!Y227</f>
        <v>0</v>
      </c>
      <c r="W230" s="7">
        <f>'Input individueel'!AA227</f>
        <v>0</v>
      </c>
      <c r="X230">
        <f>'Input individueel'!AB227</f>
        <v>25</v>
      </c>
      <c r="Y230" s="7">
        <f>'Input individueel'!AC227</f>
        <v>0</v>
      </c>
      <c r="Z230" s="7">
        <f>'Input individueel'!AD227</f>
        <v>0</v>
      </c>
      <c r="AA230" s="7">
        <f>'Input individueel'!AE227</f>
        <v>0</v>
      </c>
      <c r="AB230" s="7">
        <f>'Input individueel'!AG227</f>
        <v>0</v>
      </c>
      <c r="AC230">
        <f>'Input individueel'!AH227</f>
        <v>25</v>
      </c>
      <c r="AD230" s="7">
        <f>'Input individueel'!AI227</f>
        <v>0</v>
      </c>
      <c r="AE230" s="7">
        <f>'Input individueel'!AJ227</f>
        <v>0</v>
      </c>
      <c r="AF230" s="7">
        <f>'Input individueel'!AK227</f>
        <v>0</v>
      </c>
      <c r="AG230" s="7">
        <f>'Input individueel'!AM227</f>
        <v>0</v>
      </c>
      <c r="AH230">
        <f>'Input individueel'!AN227</f>
        <v>25</v>
      </c>
    </row>
    <row r="231" spans="1:34" x14ac:dyDescent="0.3">
      <c r="A231" s="1">
        <f>'Input individueel'!I228</f>
        <v>99</v>
      </c>
      <c r="B231" s="1">
        <f t="shared" si="9"/>
        <v>99</v>
      </c>
      <c r="C231" s="1">
        <f t="shared" si="10"/>
        <v>99</v>
      </c>
      <c r="D231" s="1">
        <f t="shared" si="11"/>
        <v>99</v>
      </c>
      <c r="E231" s="1">
        <f>IF(A231=99,99,'Input individueel'!AH228)</f>
        <v>99</v>
      </c>
      <c r="F231">
        <f>'Input individueel'!C228</f>
        <v>659</v>
      </c>
      <c r="G231" t="str">
        <f>_xlfn.IFNA(VLOOKUP(F231,'Alle namen en totalen'!B:F,5,FALSE)," ")</f>
        <v>afm</v>
      </c>
      <c r="H231" t="str">
        <f>_xlfn.IFNA(VLOOKUP(F231,'Alle namen en totalen'!B:F,2,FALSE)," ")</f>
        <v>Wiep Oosting</v>
      </c>
      <c r="I231" t="str">
        <f>_xlfn.IFNA(VLOOKUP(F231,'Alle namen en totalen'!B:F,4,FALSE)," ")</f>
        <v>MB 6 Pup 1</v>
      </c>
      <c r="K231" t="str">
        <f>_xlfn.IFNA(VLOOKUP(F231,'Alle namen en totalen'!B:F,3,FALSE)," ")</f>
        <v>Wilskracht</v>
      </c>
      <c r="L231" s="7">
        <f>'Input individueel'!J228</f>
        <v>0</v>
      </c>
      <c r="M231">
        <f>'Input individueel'!I228</f>
        <v>99</v>
      </c>
      <c r="N231" s="7">
        <f>IF('Input individueel'!P228=0,'Input individueel'!K228,('Input individueel'!K228+'Input individueel'!P228)/2)</f>
        <v>0</v>
      </c>
      <c r="O231" s="7">
        <f>IF('Input individueel'!P228=0,'Input individueel'!L228,('Input individueel'!L228+'Input individueel'!Q228)/2)</f>
        <v>0</v>
      </c>
      <c r="P231" s="7">
        <f>IF('Input individueel'!P228=0,'Input individueel'!M228,('Input individueel'!M228+'Input individueel'!R228)/2)</f>
        <v>0</v>
      </c>
      <c r="Q231" s="7">
        <f>IF('Input individueel'!P228=0,'Input individueel'!N228,('Input individueel'!N228+'Input individueel'!S228)/2)</f>
        <v>0</v>
      </c>
      <c r="R231" s="7">
        <f>'Input individueel'!U228</f>
        <v>0</v>
      </c>
      <c r="S231">
        <f>'Input individueel'!V228</f>
        <v>25</v>
      </c>
      <c r="T231" s="7">
        <f>'Input individueel'!W228</f>
        <v>0</v>
      </c>
      <c r="U231" s="7">
        <f>'Input individueel'!X228</f>
        <v>0</v>
      </c>
      <c r="V231" s="7">
        <f>'Input individueel'!Y228</f>
        <v>0</v>
      </c>
      <c r="W231" s="7">
        <f>'Input individueel'!AA228</f>
        <v>0</v>
      </c>
      <c r="X231">
        <f>'Input individueel'!AB228</f>
        <v>25</v>
      </c>
      <c r="Y231" s="7">
        <f>'Input individueel'!AC228</f>
        <v>0</v>
      </c>
      <c r="Z231" s="7">
        <f>'Input individueel'!AD228</f>
        <v>0</v>
      </c>
      <c r="AA231" s="7">
        <f>'Input individueel'!AE228</f>
        <v>0</v>
      </c>
      <c r="AB231" s="7">
        <f>'Input individueel'!AG228</f>
        <v>0</v>
      </c>
      <c r="AC231">
        <f>'Input individueel'!AH228</f>
        <v>25</v>
      </c>
      <c r="AD231" s="7">
        <f>'Input individueel'!AI228</f>
        <v>0</v>
      </c>
      <c r="AE231" s="7">
        <f>'Input individueel'!AJ228</f>
        <v>0</v>
      </c>
      <c r="AF231" s="7">
        <f>'Input individueel'!AK228</f>
        <v>0</v>
      </c>
      <c r="AG231" s="7">
        <f>'Input individueel'!AM228</f>
        <v>0</v>
      </c>
      <c r="AH231">
        <f>'Input individueel'!AN228</f>
        <v>25</v>
      </c>
    </row>
    <row r="232" spans="1:34" x14ac:dyDescent="0.3">
      <c r="A232" s="1">
        <f>'Input individueel'!I229</f>
        <v>99</v>
      </c>
      <c r="B232" s="1">
        <f t="shared" si="9"/>
        <v>99</v>
      </c>
      <c r="C232" s="1">
        <f t="shared" si="10"/>
        <v>99</v>
      </c>
      <c r="D232" s="1">
        <f t="shared" si="11"/>
        <v>99</v>
      </c>
      <c r="E232" s="1">
        <f>IF(A232=99,99,'Input individueel'!AH229)</f>
        <v>99</v>
      </c>
      <c r="F232">
        <f>'Input individueel'!C229</f>
        <v>660</v>
      </c>
      <c r="G232" t="str">
        <f>_xlfn.IFNA(VLOOKUP(F232,'Alle namen en totalen'!B:F,5,FALSE)," ")</f>
        <v>W6-B1</v>
      </c>
      <c r="H232" t="str">
        <f>_xlfn.IFNA(VLOOKUP(F232,'Alle namen en totalen'!B:F,2,FALSE)," ")</f>
        <v>Kenza El Youbari</v>
      </c>
      <c r="I232" t="str">
        <f>_xlfn.IFNA(VLOOKUP(F232,'Alle namen en totalen'!B:F,4,FALSE)," ")</f>
        <v>MB 6 Pup 1</v>
      </c>
      <c r="K232" t="str">
        <f>_xlfn.IFNA(VLOOKUP(F232,'Alle namen en totalen'!B:F,3,FALSE)," ")</f>
        <v>Wilskracht</v>
      </c>
      <c r="L232" s="7">
        <f>'Input individueel'!J229</f>
        <v>0</v>
      </c>
      <c r="M232">
        <f>'Input individueel'!I229</f>
        <v>99</v>
      </c>
      <c r="N232" s="7">
        <f>IF('Input individueel'!P229=0,'Input individueel'!K229,('Input individueel'!K229+'Input individueel'!P229)/2)</f>
        <v>0</v>
      </c>
      <c r="O232" s="7">
        <f>IF('Input individueel'!P229=0,'Input individueel'!L229,('Input individueel'!L229+'Input individueel'!Q229)/2)</f>
        <v>0</v>
      </c>
      <c r="P232" s="7">
        <f>IF('Input individueel'!P229=0,'Input individueel'!M229,('Input individueel'!M229+'Input individueel'!R229)/2)</f>
        <v>0</v>
      </c>
      <c r="Q232" s="7">
        <f>IF('Input individueel'!P229=0,'Input individueel'!N229,('Input individueel'!N229+'Input individueel'!S229)/2)</f>
        <v>0</v>
      </c>
      <c r="R232" s="7">
        <f>'Input individueel'!U229</f>
        <v>0</v>
      </c>
      <c r="S232">
        <f>'Input individueel'!V229</f>
        <v>25</v>
      </c>
      <c r="T232" s="7">
        <f>'Input individueel'!W229</f>
        <v>0</v>
      </c>
      <c r="U232" s="7">
        <f>'Input individueel'!X229</f>
        <v>0</v>
      </c>
      <c r="V232" s="7">
        <f>'Input individueel'!Y229</f>
        <v>0</v>
      </c>
      <c r="W232" s="7">
        <f>'Input individueel'!AA229</f>
        <v>0</v>
      </c>
      <c r="X232">
        <f>'Input individueel'!AB229</f>
        <v>25</v>
      </c>
      <c r="Y232" s="7">
        <f>'Input individueel'!AC229</f>
        <v>0</v>
      </c>
      <c r="Z232" s="7">
        <f>'Input individueel'!AD229</f>
        <v>0</v>
      </c>
      <c r="AA232" s="7">
        <f>'Input individueel'!AE229</f>
        <v>0</v>
      </c>
      <c r="AB232" s="7">
        <f>'Input individueel'!AG229</f>
        <v>0</v>
      </c>
      <c r="AC232">
        <f>'Input individueel'!AH229</f>
        <v>25</v>
      </c>
      <c r="AD232" s="7">
        <f>'Input individueel'!AI229</f>
        <v>0</v>
      </c>
      <c r="AE232" s="7">
        <f>'Input individueel'!AJ229</f>
        <v>0</v>
      </c>
      <c r="AF232" s="7">
        <f>'Input individueel'!AK229</f>
        <v>0</v>
      </c>
      <c r="AG232" s="7">
        <f>'Input individueel'!AM229</f>
        <v>0</v>
      </c>
      <c r="AH232">
        <f>'Input individueel'!AN229</f>
        <v>25</v>
      </c>
    </row>
    <row r="233" spans="1:34" x14ac:dyDescent="0.3">
      <c r="A233" s="1">
        <f>'Input individueel'!I230</f>
        <v>0</v>
      </c>
      <c r="B233" s="1">
        <f t="shared" si="9"/>
        <v>0</v>
      </c>
      <c r="C233" s="1">
        <f t="shared" si="10"/>
        <v>0</v>
      </c>
      <c r="D233" s="1">
        <f t="shared" si="11"/>
        <v>0</v>
      </c>
      <c r="E233" s="1">
        <f>IF(A233=99,99,'Input individueel'!AH230)</f>
        <v>0</v>
      </c>
      <c r="F233">
        <f>'Input individueel'!C230</f>
        <v>0</v>
      </c>
      <c r="G233" t="str">
        <f>_xlfn.IFNA(VLOOKUP(F233,'Alle namen en totalen'!B:F,5,FALSE)," ")</f>
        <v xml:space="preserve"> </v>
      </c>
      <c r="H233" t="str">
        <f>_xlfn.IFNA(VLOOKUP(F233,'Alle namen en totalen'!B:F,2,FALSE)," ")</f>
        <v xml:space="preserve"> </v>
      </c>
      <c r="I233" t="str">
        <f>_xlfn.IFNA(VLOOKUP(F233,'Alle namen en totalen'!B:F,4,FALSE)," ")</f>
        <v xml:space="preserve"> </v>
      </c>
      <c r="K233" t="str">
        <f>_xlfn.IFNA(VLOOKUP(F233,'Alle namen en totalen'!B:F,3,FALSE)," ")</f>
        <v xml:space="preserve"> </v>
      </c>
      <c r="L233" s="7">
        <f>'Input individueel'!J230</f>
        <v>0</v>
      </c>
      <c r="M233">
        <f>'Input individueel'!I230</f>
        <v>0</v>
      </c>
      <c r="N233" s="7">
        <f>IF('Input individueel'!P230=0,'Input individueel'!K230,('Input individueel'!K230+'Input individueel'!P230)/2)</f>
        <v>0</v>
      </c>
      <c r="O233" s="7">
        <f>IF('Input individueel'!P230=0,'Input individueel'!L230,('Input individueel'!L230+'Input individueel'!Q230)/2)</f>
        <v>0</v>
      </c>
      <c r="P233" s="7">
        <f>IF('Input individueel'!P230=0,'Input individueel'!M230,('Input individueel'!M230+'Input individueel'!R230)/2)</f>
        <v>0</v>
      </c>
      <c r="Q233" s="7">
        <f>IF('Input individueel'!P230=0,'Input individueel'!N230,('Input individueel'!N230+'Input individueel'!S230)/2)</f>
        <v>0</v>
      </c>
      <c r="R233" s="7">
        <f>'Input individueel'!U230</f>
        <v>0</v>
      </c>
      <c r="S233">
        <f>'Input individueel'!V230</f>
        <v>0</v>
      </c>
      <c r="T233" s="7">
        <f>'Input individueel'!W230</f>
        <v>0</v>
      </c>
      <c r="U233" s="7">
        <f>'Input individueel'!X230</f>
        <v>0</v>
      </c>
      <c r="V233" s="7">
        <f>'Input individueel'!Y230</f>
        <v>0</v>
      </c>
      <c r="W233" s="7">
        <f>'Input individueel'!AA230</f>
        <v>0</v>
      </c>
      <c r="X233">
        <f>'Input individueel'!AB230</f>
        <v>0</v>
      </c>
      <c r="Y233" s="7">
        <f>'Input individueel'!AC230</f>
        <v>0</v>
      </c>
      <c r="Z233" s="7">
        <f>'Input individueel'!AD230</f>
        <v>0</v>
      </c>
      <c r="AA233" s="7">
        <f>'Input individueel'!AE230</f>
        <v>0</v>
      </c>
      <c r="AB233" s="7">
        <f>'Input individueel'!AG230</f>
        <v>0</v>
      </c>
      <c r="AC233">
        <f>'Input individueel'!AH230</f>
        <v>0</v>
      </c>
      <c r="AD233" s="7">
        <f>'Input individueel'!AI230</f>
        <v>0</v>
      </c>
      <c r="AE233" s="7">
        <f>'Input individueel'!AJ230</f>
        <v>0</v>
      </c>
      <c r="AF233" s="7">
        <f>'Input individueel'!AK230</f>
        <v>0</v>
      </c>
      <c r="AG233" s="7">
        <f>'Input individueel'!AM230</f>
        <v>0</v>
      </c>
      <c r="AH233">
        <f>'Input individueel'!AN230</f>
        <v>0</v>
      </c>
    </row>
    <row r="234" spans="1:34" x14ac:dyDescent="0.3">
      <c r="A234" s="1">
        <f>'Input individueel'!I231</f>
        <v>0</v>
      </c>
      <c r="B234" s="1">
        <f t="shared" si="9"/>
        <v>0</v>
      </c>
      <c r="C234" s="1">
        <f t="shared" si="10"/>
        <v>0</v>
      </c>
      <c r="D234" s="1">
        <f t="shared" si="11"/>
        <v>0</v>
      </c>
      <c r="E234" s="1">
        <f>IF(A234=99,99,'Input individueel'!AH231)</f>
        <v>0</v>
      </c>
      <c r="F234">
        <f>'Input individueel'!C231</f>
        <v>0</v>
      </c>
      <c r="G234" t="str">
        <f>_xlfn.IFNA(VLOOKUP(F234,'Alle namen en totalen'!B:F,5,FALSE)," ")</f>
        <v xml:space="preserve"> </v>
      </c>
      <c r="H234" t="str">
        <f>_xlfn.IFNA(VLOOKUP(F234,'Alle namen en totalen'!B:F,2,FALSE)," ")</f>
        <v xml:space="preserve"> </v>
      </c>
      <c r="I234" t="str">
        <f>_xlfn.IFNA(VLOOKUP(F234,'Alle namen en totalen'!B:F,4,FALSE)," ")</f>
        <v xml:space="preserve"> </v>
      </c>
      <c r="K234" t="str">
        <f>_xlfn.IFNA(VLOOKUP(F234,'Alle namen en totalen'!B:F,3,FALSE)," ")</f>
        <v xml:space="preserve"> </v>
      </c>
      <c r="L234" s="7">
        <f>'Input individueel'!J231</f>
        <v>0</v>
      </c>
      <c r="M234">
        <f>'Input individueel'!I231</f>
        <v>0</v>
      </c>
      <c r="N234" s="7">
        <f>IF('Input individueel'!P231=0,'Input individueel'!K231,('Input individueel'!K231+'Input individueel'!P231)/2)</f>
        <v>0</v>
      </c>
      <c r="O234" s="7">
        <f>IF('Input individueel'!P231=0,'Input individueel'!L231,('Input individueel'!L231+'Input individueel'!Q231)/2)</f>
        <v>0</v>
      </c>
      <c r="P234" s="7">
        <f>IF('Input individueel'!P231=0,'Input individueel'!M231,('Input individueel'!M231+'Input individueel'!R231)/2)</f>
        <v>0</v>
      </c>
      <c r="Q234" s="7">
        <f>IF('Input individueel'!P231=0,'Input individueel'!N231,('Input individueel'!N231+'Input individueel'!S231)/2)</f>
        <v>0</v>
      </c>
      <c r="R234" s="7">
        <f>'Input individueel'!U231</f>
        <v>0</v>
      </c>
      <c r="S234">
        <f>'Input individueel'!V231</f>
        <v>0</v>
      </c>
      <c r="T234" s="7">
        <f>'Input individueel'!W231</f>
        <v>0</v>
      </c>
      <c r="U234" s="7">
        <f>'Input individueel'!X231</f>
        <v>0</v>
      </c>
      <c r="V234" s="7">
        <f>'Input individueel'!Y231</f>
        <v>0</v>
      </c>
      <c r="W234" s="7">
        <f>'Input individueel'!AA231</f>
        <v>0</v>
      </c>
      <c r="X234">
        <f>'Input individueel'!AB231</f>
        <v>0</v>
      </c>
      <c r="Y234" s="7">
        <f>'Input individueel'!AC231</f>
        <v>0</v>
      </c>
      <c r="Z234" s="7">
        <f>'Input individueel'!AD231</f>
        <v>0</v>
      </c>
      <c r="AA234" s="7">
        <f>'Input individueel'!AE231</f>
        <v>0</v>
      </c>
      <c r="AB234" s="7">
        <f>'Input individueel'!AG231</f>
        <v>0</v>
      </c>
      <c r="AC234">
        <f>'Input individueel'!AH231</f>
        <v>0</v>
      </c>
      <c r="AD234" s="7">
        <f>'Input individueel'!AI231</f>
        <v>0</v>
      </c>
      <c r="AE234" s="7">
        <f>'Input individueel'!AJ231</f>
        <v>0</v>
      </c>
      <c r="AF234" s="7">
        <f>'Input individueel'!AK231</f>
        <v>0</v>
      </c>
      <c r="AG234" s="7">
        <f>'Input individueel'!AM231</f>
        <v>0</v>
      </c>
      <c r="AH234">
        <f>'Input individueel'!AN231</f>
        <v>0</v>
      </c>
    </row>
    <row r="235" spans="1:34" x14ac:dyDescent="0.3">
      <c r="A235" s="1">
        <f>'Input individueel'!I232</f>
        <v>0</v>
      </c>
      <c r="B235" s="1">
        <f t="shared" si="9"/>
        <v>0</v>
      </c>
      <c r="C235" s="1">
        <f t="shared" si="10"/>
        <v>0</v>
      </c>
      <c r="D235" s="1">
        <f t="shared" si="11"/>
        <v>0</v>
      </c>
      <c r="E235" s="1">
        <f>IF(A235=99,99,'Input individueel'!AH232)</f>
        <v>0</v>
      </c>
      <c r="F235">
        <f>'Input individueel'!C232</f>
        <v>0</v>
      </c>
      <c r="G235" t="str">
        <f>_xlfn.IFNA(VLOOKUP(F235,'Alle namen en totalen'!B:F,5,FALSE)," ")</f>
        <v xml:space="preserve"> </v>
      </c>
      <c r="H235" t="str">
        <f>_xlfn.IFNA(VLOOKUP(F235,'Alle namen en totalen'!B:F,2,FALSE)," ")</f>
        <v xml:space="preserve"> </v>
      </c>
      <c r="I235" t="str">
        <f>_xlfn.IFNA(VLOOKUP(F235,'Alle namen en totalen'!B:F,4,FALSE)," ")</f>
        <v xml:space="preserve"> </v>
      </c>
      <c r="K235" t="str">
        <f>_xlfn.IFNA(VLOOKUP(F235,'Alle namen en totalen'!B:F,3,FALSE)," ")</f>
        <v xml:space="preserve"> </v>
      </c>
      <c r="L235" s="7">
        <f>'Input individueel'!J232</f>
        <v>0</v>
      </c>
      <c r="M235">
        <f>'Input individueel'!I232</f>
        <v>0</v>
      </c>
      <c r="N235" s="7">
        <f>IF('Input individueel'!P232=0,'Input individueel'!K232,('Input individueel'!K232+'Input individueel'!P232)/2)</f>
        <v>0</v>
      </c>
      <c r="O235" s="7">
        <f>IF('Input individueel'!P232=0,'Input individueel'!L232,('Input individueel'!L232+'Input individueel'!Q232)/2)</f>
        <v>0</v>
      </c>
      <c r="P235" s="7">
        <f>IF('Input individueel'!P232=0,'Input individueel'!M232,('Input individueel'!M232+'Input individueel'!R232)/2)</f>
        <v>0</v>
      </c>
      <c r="Q235" s="7">
        <f>IF('Input individueel'!P232=0,'Input individueel'!N232,('Input individueel'!N232+'Input individueel'!S232)/2)</f>
        <v>0</v>
      </c>
      <c r="R235" s="7">
        <f>'Input individueel'!U232</f>
        <v>0</v>
      </c>
      <c r="S235">
        <f>'Input individueel'!V232</f>
        <v>0</v>
      </c>
      <c r="T235" s="7">
        <f>'Input individueel'!W232</f>
        <v>0</v>
      </c>
      <c r="U235" s="7">
        <f>'Input individueel'!X232</f>
        <v>0</v>
      </c>
      <c r="V235" s="7">
        <f>'Input individueel'!Y232</f>
        <v>0</v>
      </c>
      <c r="W235" s="7">
        <f>'Input individueel'!AA232</f>
        <v>0</v>
      </c>
      <c r="X235">
        <f>'Input individueel'!AB232</f>
        <v>0</v>
      </c>
      <c r="Y235" s="7">
        <f>'Input individueel'!AC232</f>
        <v>0</v>
      </c>
      <c r="Z235" s="7">
        <f>'Input individueel'!AD232</f>
        <v>0</v>
      </c>
      <c r="AA235" s="7">
        <f>'Input individueel'!AE232</f>
        <v>0</v>
      </c>
      <c r="AB235" s="7">
        <f>'Input individueel'!AG232</f>
        <v>0</v>
      </c>
      <c r="AC235">
        <f>'Input individueel'!AH232</f>
        <v>0</v>
      </c>
      <c r="AD235" s="7">
        <f>'Input individueel'!AI232</f>
        <v>0</v>
      </c>
      <c r="AE235" s="7">
        <f>'Input individueel'!AJ232</f>
        <v>0</v>
      </c>
      <c r="AF235" s="7">
        <f>'Input individueel'!AK232</f>
        <v>0</v>
      </c>
      <c r="AG235" s="7">
        <f>'Input individueel'!AM232</f>
        <v>0</v>
      </c>
      <c r="AH235">
        <f>'Input individueel'!AN232</f>
        <v>0</v>
      </c>
    </row>
    <row r="236" spans="1:34" x14ac:dyDescent="0.3">
      <c r="A236" s="1">
        <f>'Input individueel'!I233</f>
        <v>0</v>
      </c>
      <c r="B236" s="1">
        <f t="shared" si="9"/>
        <v>0</v>
      </c>
      <c r="C236" s="1">
        <f t="shared" si="10"/>
        <v>0</v>
      </c>
      <c r="D236" s="1">
        <f t="shared" si="11"/>
        <v>0</v>
      </c>
      <c r="E236" s="1">
        <f>IF(A236=99,99,'Input individueel'!AH233)</f>
        <v>0</v>
      </c>
      <c r="F236">
        <f>'Input individueel'!C233</f>
        <v>0</v>
      </c>
      <c r="G236" t="str">
        <f>_xlfn.IFNA(VLOOKUP(F236,'Alle namen en totalen'!B:F,5,FALSE)," ")</f>
        <v xml:space="preserve"> </v>
      </c>
      <c r="H236" t="str">
        <f>_xlfn.IFNA(VLOOKUP(F236,'Alle namen en totalen'!B:F,2,FALSE)," ")</f>
        <v xml:space="preserve"> </v>
      </c>
      <c r="I236" t="str">
        <f>_xlfn.IFNA(VLOOKUP(F236,'Alle namen en totalen'!B:F,4,FALSE)," ")</f>
        <v xml:space="preserve"> </v>
      </c>
      <c r="K236" t="str">
        <f>_xlfn.IFNA(VLOOKUP(F236,'Alle namen en totalen'!B:F,3,FALSE)," ")</f>
        <v xml:space="preserve"> </v>
      </c>
      <c r="L236" s="7">
        <f>'Input individueel'!J233</f>
        <v>0</v>
      </c>
      <c r="M236">
        <f>'Input individueel'!I233</f>
        <v>0</v>
      </c>
      <c r="N236" s="7">
        <f>IF('Input individueel'!P233=0,'Input individueel'!K233,('Input individueel'!K233+'Input individueel'!P233)/2)</f>
        <v>0</v>
      </c>
      <c r="O236" s="7">
        <f>IF('Input individueel'!P233=0,'Input individueel'!L233,('Input individueel'!L233+'Input individueel'!Q233)/2)</f>
        <v>0</v>
      </c>
      <c r="P236" s="7">
        <f>IF('Input individueel'!P233=0,'Input individueel'!M233,('Input individueel'!M233+'Input individueel'!R233)/2)</f>
        <v>0</v>
      </c>
      <c r="Q236" s="7">
        <f>IF('Input individueel'!P233=0,'Input individueel'!N233,('Input individueel'!N233+'Input individueel'!S233)/2)</f>
        <v>0</v>
      </c>
      <c r="R236" s="7">
        <f>'Input individueel'!U233</f>
        <v>0</v>
      </c>
      <c r="S236">
        <f>'Input individueel'!V233</f>
        <v>0</v>
      </c>
      <c r="T236" s="7">
        <f>'Input individueel'!W233</f>
        <v>0</v>
      </c>
      <c r="U236" s="7">
        <f>'Input individueel'!X233</f>
        <v>0</v>
      </c>
      <c r="V236" s="7">
        <f>'Input individueel'!Y233</f>
        <v>0</v>
      </c>
      <c r="W236" s="7">
        <f>'Input individueel'!AA233</f>
        <v>0</v>
      </c>
      <c r="X236">
        <f>'Input individueel'!AB233</f>
        <v>0</v>
      </c>
      <c r="Y236" s="7">
        <f>'Input individueel'!AC233</f>
        <v>0</v>
      </c>
      <c r="Z236" s="7">
        <f>'Input individueel'!AD233</f>
        <v>0</v>
      </c>
      <c r="AA236" s="7">
        <f>'Input individueel'!AE233</f>
        <v>0</v>
      </c>
      <c r="AB236" s="7">
        <f>'Input individueel'!AG233</f>
        <v>0</v>
      </c>
      <c r="AC236">
        <f>'Input individueel'!AH233</f>
        <v>0</v>
      </c>
      <c r="AD236" s="7">
        <f>'Input individueel'!AI233</f>
        <v>0</v>
      </c>
      <c r="AE236" s="7">
        <f>'Input individueel'!AJ233</f>
        <v>0</v>
      </c>
      <c r="AF236" s="7">
        <f>'Input individueel'!AK233</f>
        <v>0</v>
      </c>
      <c r="AG236" s="7">
        <f>'Input individueel'!AM233</f>
        <v>0</v>
      </c>
      <c r="AH236">
        <f>'Input individueel'!AN233</f>
        <v>0</v>
      </c>
    </row>
    <row r="237" spans="1:34" x14ac:dyDescent="0.3">
      <c r="A237" s="1">
        <f>'Input individueel'!I235</f>
        <v>0</v>
      </c>
      <c r="B237" s="1">
        <f t="shared" si="9"/>
        <v>0</v>
      </c>
      <c r="C237" s="1">
        <f t="shared" si="10"/>
        <v>0</v>
      </c>
      <c r="D237" s="1">
        <f t="shared" si="11"/>
        <v>0</v>
      </c>
      <c r="E237" s="1">
        <f>IF(A237=99,99,'Input individueel'!AH235)</f>
        <v>0</v>
      </c>
      <c r="F237">
        <f>'Input individueel'!C234</f>
        <v>0</v>
      </c>
      <c r="G237" t="str">
        <f>_xlfn.IFNA(VLOOKUP(F237,'Alle namen en totalen'!B:F,5,FALSE)," ")</f>
        <v xml:space="preserve"> </v>
      </c>
      <c r="H237" t="str">
        <f>_xlfn.IFNA(VLOOKUP(F237,'Alle namen en totalen'!B:F,2,FALSE)," ")</f>
        <v xml:space="preserve"> </v>
      </c>
      <c r="I237" t="str">
        <f>_xlfn.IFNA(VLOOKUP(F237,'Alle namen en totalen'!B:F,4,FALSE)," ")</f>
        <v xml:space="preserve"> </v>
      </c>
      <c r="K237" t="str">
        <f>_xlfn.IFNA(VLOOKUP(F237,'Alle namen en totalen'!B:F,3,FALSE)," ")</f>
        <v xml:space="preserve"> </v>
      </c>
      <c r="L237" s="7">
        <f>'Input individueel'!J234</f>
        <v>0</v>
      </c>
      <c r="M237">
        <f>'Input individueel'!I234</f>
        <v>0</v>
      </c>
      <c r="N237" s="7">
        <f>IF('Input individueel'!P234=0,'Input individueel'!K234,('Input individueel'!K234+'Input individueel'!P234)/2)</f>
        <v>0</v>
      </c>
      <c r="O237" s="7">
        <f>IF('Input individueel'!P234=0,'Input individueel'!L234,('Input individueel'!L234+'Input individueel'!Q234)/2)</f>
        <v>0</v>
      </c>
      <c r="P237" s="7">
        <f>IF('Input individueel'!P234=0,'Input individueel'!M234,('Input individueel'!M234+'Input individueel'!R234)/2)</f>
        <v>0</v>
      </c>
      <c r="Q237" s="7">
        <f>IF('Input individueel'!P234=0,'Input individueel'!N234,('Input individueel'!N234+'Input individueel'!S234)/2)</f>
        <v>0</v>
      </c>
      <c r="R237" s="7">
        <f>'Input individueel'!U234</f>
        <v>0</v>
      </c>
      <c r="S237">
        <f>'Input individueel'!V234</f>
        <v>0</v>
      </c>
      <c r="T237" s="7">
        <f>'Input individueel'!W234</f>
        <v>0</v>
      </c>
      <c r="U237" s="7">
        <f>'Input individueel'!X234</f>
        <v>0</v>
      </c>
      <c r="V237" s="7">
        <f>'Input individueel'!Y234</f>
        <v>0</v>
      </c>
      <c r="W237" s="7">
        <f>'Input individueel'!AA234</f>
        <v>0</v>
      </c>
      <c r="X237">
        <f>'Input individueel'!AB234</f>
        <v>0</v>
      </c>
      <c r="Y237" s="7">
        <f>'Input individueel'!AC234</f>
        <v>0</v>
      </c>
      <c r="Z237" s="7">
        <f>'Input individueel'!AD234</f>
        <v>0</v>
      </c>
      <c r="AA237" s="7">
        <f>'Input individueel'!AE234</f>
        <v>0</v>
      </c>
      <c r="AB237" s="7">
        <f>'Input individueel'!AG234</f>
        <v>0</v>
      </c>
      <c r="AC237">
        <f>'Input individueel'!AH234</f>
        <v>0</v>
      </c>
      <c r="AD237" s="7">
        <f>'Input individueel'!AI234</f>
        <v>0</v>
      </c>
      <c r="AE237" s="7">
        <f>'Input individueel'!AJ234</f>
        <v>0</v>
      </c>
      <c r="AF237" s="7">
        <f>'Input individueel'!AK234</f>
        <v>0</v>
      </c>
      <c r="AG237" s="7">
        <f>'Input individueel'!AM234</f>
        <v>0</v>
      </c>
      <c r="AH237">
        <f>'Input individueel'!AN234</f>
        <v>0</v>
      </c>
    </row>
    <row r="238" spans="1:34" x14ac:dyDescent="0.3">
      <c r="A238" s="1">
        <f>'Input individueel'!I236</f>
        <v>0</v>
      </c>
      <c r="B238" s="1">
        <f t="shared" si="9"/>
        <v>0</v>
      </c>
      <c r="C238" s="1">
        <f t="shared" si="10"/>
        <v>0</v>
      </c>
      <c r="D238" s="1">
        <f t="shared" si="11"/>
        <v>0</v>
      </c>
      <c r="E238" s="1">
        <f>IF(A238=99,99,'Input individueel'!AH236)</f>
        <v>0</v>
      </c>
      <c r="F238">
        <f>'Input individueel'!C235</f>
        <v>0</v>
      </c>
      <c r="G238" t="str">
        <f>_xlfn.IFNA(VLOOKUP(F238,'Alle namen en totalen'!B:F,5,FALSE)," ")</f>
        <v xml:space="preserve"> </v>
      </c>
      <c r="H238" t="str">
        <f>_xlfn.IFNA(VLOOKUP(F238,'Alle namen en totalen'!B:F,2,FALSE)," ")</f>
        <v xml:space="preserve"> </v>
      </c>
      <c r="I238" t="str">
        <f>_xlfn.IFNA(VLOOKUP(F238,'Alle namen en totalen'!B:F,4,FALSE)," ")</f>
        <v xml:space="preserve"> </v>
      </c>
      <c r="K238" t="str">
        <f>_xlfn.IFNA(VLOOKUP(F238,'Alle namen en totalen'!B:F,3,FALSE)," ")</f>
        <v xml:space="preserve"> </v>
      </c>
      <c r="L238" s="7">
        <f>'Input individueel'!J235</f>
        <v>0</v>
      </c>
      <c r="M238">
        <f>'Input individueel'!I235</f>
        <v>0</v>
      </c>
      <c r="N238" s="7">
        <f>IF('Input individueel'!P235=0,'Input individueel'!K235,('Input individueel'!K235+'Input individueel'!P235)/2)</f>
        <v>0</v>
      </c>
      <c r="O238" s="7">
        <f>IF('Input individueel'!P235=0,'Input individueel'!L235,('Input individueel'!L235+'Input individueel'!Q235)/2)</f>
        <v>0</v>
      </c>
      <c r="P238" s="7">
        <f>IF('Input individueel'!P235=0,'Input individueel'!M235,('Input individueel'!M235+'Input individueel'!R235)/2)</f>
        <v>0</v>
      </c>
      <c r="Q238" s="7">
        <f>IF('Input individueel'!P235=0,'Input individueel'!N235,('Input individueel'!N235+'Input individueel'!S235)/2)</f>
        <v>0</v>
      </c>
      <c r="R238" s="7">
        <f>'Input individueel'!U235</f>
        <v>0</v>
      </c>
      <c r="S238">
        <f>'Input individueel'!V235</f>
        <v>0</v>
      </c>
      <c r="T238" s="7">
        <f>'Input individueel'!W235</f>
        <v>0</v>
      </c>
      <c r="U238" s="7">
        <f>'Input individueel'!X235</f>
        <v>0</v>
      </c>
      <c r="V238" s="7">
        <f>'Input individueel'!Y235</f>
        <v>0</v>
      </c>
      <c r="W238" s="7">
        <f>'Input individueel'!AA235</f>
        <v>0</v>
      </c>
      <c r="X238">
        <f>'Input individueel'!AB235</f>
        <v>0</v>
      </c>
      <c r="Y238" s="7">
        <f>'Input individueel'!AC235</f>
        <v>0</v>
      </c>
      <c r="Z238" s="7">
        <f>'Input individueel'!AD235</f>
        <v>0</v>
      </c>
      <c r="AA238" s="7">
        <f>'Input individueel'!AE235</f>
        <v>0</v>
      </c>
      <c r="AB238" s="7">
        <f>'Input individueel'!AG235</f>
        <v>0</v>
      </c>
      <c r="AC238">
        <f>'Input individueel'!AH235</f>
        <v>0</v>
      </c>
      <c r="AD238" s="7">
        <f>'Input individueel'!AI235</f>
        <v>0</v>
      </c>
      <c r="AE238" s="7">
        <f>'Input individueel'!AJ235</f>
        <v>0</v>
      </c>
      <c r="AF238" s="7">
        <f>'Input individueel'!AK235</f>
        <v>0</v>
      </c>
      <c r="AG238" s="7">
        <f>'Input individueel'!AM235</f>
        <v>0</v>
      </c>
      <c r="AH238">
        <f>'Input individueel'!AN235</f>
        <v>0</v>
      </c>
    </row>
    <row r="239" spans="1:34" x14ac:dyDescent="0.3">
      <c r="A239" s="1">
        <f>'Input individueel'!I237</f>
        <v>0</v>
      </c>
      <c r="B239" s="1">
        <f t="shared" si="9"/>
        <v>0</v>
      </c>
      <c r="C239" s="1">
        <f t="shared" si="10"/>
        <v>0</v>
      </c>
      <c r="D239" s="1">
        <f t="shared" si="11"/>
        <v>0</v>
      </c>
      <c r="E239" s="1">
        <f>IF(A239=99,99,'Input individueel'!AH237)</f>
        <v>0</v>
      </c>
      <c r="F239">
        <f>'Input individueel'!C236</f>
        <v>0</v>
      </c>
      <c r="G239" t="str">
        <f>_xlfn.IFNA(VLOOKUP(F239,'Alle namen en totalen'!B:F,5,FALSE)," ")</f>
        <v xml:space="preserve"> </v>
      </c>
      <c r="H239" t="str">
        <f>_xlfn.IFNA(VLOOKUP(F239,'Alle namen en totalen'!B:F,2,FALSE)," ")</f>
        <v xml:space="preserve"> </v>
      </c>
      <c r="I239" t="str">
        <f>_xlfn.IFNA(VLOOKUP(F239,'Alle namen en totalen'!B:F,4,FALSE)," ")</f>
        <v xml:space="preserve"> </v>
      </c>
      <c r="K239" t="str">
        <f>_xlfn.IFNA(VLOOKUP(F239,'Alle namen en totalen'!B:F,3,FALSE)," ")</f>
        <v xml:space="preserve"> </v>
      </c>
      <c r="L239" s="7">
        <f>'Input individueel'!J236</f>
        <v>0</v>
      </c>
      <c r="M239">
        <f>'Input individueel'!I236</f>
        <v>0</v>
      </c>
      <c r="N239" s="7">
        <f>IF('Input individueel'!P236=0,'Input individueel'!K236,('Input individueel'!K236+'Input individueel'!P236)/2)</f>
        <v>0</v>
      </c>
      <c r="O239" s="7">
        <f>IF('Input individueel'!P236=0,'Input individueel'!L236,('Input individueel'!L236+'Input individueel'!Q236)/2)</f>
        <v>0</v>
      </c>
      <c r="P239" s="7">
        <f>IF('Input individueel'!P236=0,'Input individueel'!M236,('Input individueel'!M236+'Input individueel'!R236)/2)</f>
        <v>0</v>
      </c>
      <c r="Q239" s="7">
        <f>IF('Input individueel'!P236=0,'Input individueel'!N236,('Input individueel'!N236+'Input individueel'!S236)/2)</f>
        <v>0</v>
      </c>
      <c r="R239" s="7">
        <f>'Input individueel'!U236</f>
        <v>0</v>
      </c>
      <c r="S239">
        <f>'Input individueel'!V236</f>
        <v>0</v>
      </c>
      <c r="T239" s="7">
        <f>'Input individueel'!W236</f>
        <v>0</v>
      </c>
      <c r="U239" s="7">
        <f>'Input individueel'!X236</f>
        <v>0</v>
      </c>
      <c r="V239" s="7">
        <f>'Input individueel'!Y236</f>
        <v>0</v>
      </c>
      <c r="W239" s="7">
        <f>'Input individueel'!AA236</f>
        <v>0</v>
      </c>
      <c r="X239">
        <f>'Input individueel'!AB236</f>
        <v>0</v>
      </c>
      <c r="Y239" s="7">
        <f>'Input individueel'!AC236</f>
        <v>0</v>
      </c>
      <c r="Z239" s="7">
        <f>'Input individueel'!AD236</f>
        <v>0</v>
      </c>
      <c r="AA239" s="7">
        <f>'Input individueel'!AE236</f>
        <v>0</v>
      </c>
      <c r="AB239" s="7">
        <f>'Input individueel'!AG236</f>
        <v>0</v>
      </c>
      <c r="AC239">
        <f>'Input individueel'!AH236</f>
        <v>0</v>
      </c>
      <c r="AD239" s="7">
        <f>'Input individueel'!AI236</f>
        <v>0</v>
      </c>
      <c r="AE239" s="7">
        <f>'Input individueel'!AJ236</f>
        <v>0</v>
      </c>
      <c r="AF239" s="7">
        <f>'Input individueel'!AK236</f>
        <v>0</v>
      </c>
      <c r="AG239" s="7">
        <f>'Input individueel'!AM236</f>
        <v>0</v>
      </c>
      <c r="AH239">
        <f>'Input individueel'!AN236</f>
        <v>0</v>
      </c>
    </row>
    <row r="240" spans="1:34" x14ac:dyDescent="0.3">
      <c r="A240" s="1">
        <f>'Input individueel'!I238</f>
        <v>0</v>
      </c>
      <c r="B240" s="1">
        <f t="shared" si="9"/>
        <v>0</v>
      </c>
      <c r="C240" s="1">
        <f t="shared" si="10"/>
        <v>0</v>
      </c>
      <c r="D240" s="1">
        <f t="shared" si="11"/>
        <v>0</v>
      </c>
      <c r="E240" s="1">
        <f>IF(A240=99,99,'Input individueel'!AH238)</f>
        <v>0</v>
      </c>
      <c r="F240">
        <f>'Input individueel'!C237</f>
        <v>0</v>
      </c>
      <c r="G240" t="str">
        <f>_xlfn.IFNA(VLOOKUP(F240,'Alle namen en totalen'!B:F,5,FALSE)," ")</f>
        <v xml:space="preserve"> </v>
      </c>
      <c r="H240" t="str">
        <f>_xlfn.IFNA(VLOOKUP(F240,'Alle namen en totalen'!B:F,2,FALSE)," ")</f>
        <v xml:space="preserve"> </v>
      </c>
      <c r="I240" t="str">
        <f>_xlfn.IFNA(VLOOKUP(F240,'Alle namen en totalen'!B:F,4,FALSE)," ")</f>
        <v xml:space="preserve"> </v>
      </c>
      <c r="K240" t="str">
        <f>_xlfn.IFNA(VLOOKUP(F240,'Alle namen en totalen'!B:F,3,FALSE)," ")</f>
        <v xml:space="preserve"> </v>
      </c>
      <c r="L240" s="7">
        <f>'Input individueel'!J237</f>
        <v>0</v>
      </c>
      <c r="M240">
        <f>'Input individueel'!I237</f>
        <v>0</v>
      </c>
      <c r="N240" s="7">
        <f>IF('Input individueel'!P237=0,'Input individueel'!K237,('Input individueel'!K237+'Input individueel'!P237)/2)</f>
        <v>0</v>
      </c>
      <c r="O240" s="7">
        <f>IF('Input individueel'!P237=0,'Input individueel'!L237,('Input individueel'!L237+'Input individueel'!Q237)/2)</f>
        <v>0</v>
      </c>
      <c r="P240" s="7">
        <f>IF('Input individueel'!P237=0,'Input individueel'!M237,('Input individueel'!M237+'Input individueel'!R237)/2)</f>
        <v>0</v>
      </c>
      <c r="Q240" s="7">
        <f>IF('Input individueel'!P237=0,'Input individueel'!N237,('Input individueel'!N237+'Input individueel'!S237)/2)</f>
        <v>0</v>
      </c>
      <c r="R240" s="7">
        <f>'Input individueel'!U237</f>
        <v>0</v>
      </c>
      <c r="S240">
        <f>'Input individueel'!V237</f>
        <v>0</v>
      </c>
      <c r="T240" s="7">
        <f>'Input individueel'!W237</f>
        <v>0</v>
      </c>
      <c r="U240" s="7">
        <f>'Input individueel'!X237</f>
        <v>0</v>
      </c>
      <c r="V240" s="7">
        <f>'Input individueel'!Y237</f>
        <v>0</v>
      </c>
      <c r="W240" s="7">
        <f>'Input individueel'!AA237</f>
        <v>0</v>
      </c>
      <c r="X240">
        <f>'Input individueel'!AB237</f>
        <v>0</v>
      </c>
      <c r="Y240" s="7">
        <f>'Input individueel'!AC237</f>
        <v>0</v>
      </c>
      <c r="Z240" s="7">
        <f>'Input individueel'!AD237</f>
        <v>0</v>
      </c>
      <c r="AA240" s="7">
        <f>'Input individueel'!AE237</f>
        <v>0</v>
      </c>
      <c r="AB240" s="7">
        <f>'Input individueel'!AG237</f>
        <v>0</v>
      </c>
      <c r="AC240">
        <f>'Input individueel'!AH237</f>
        <v>0</v>
      </c>
      <c r="AD240" s="7">
        <f>'Input individueel'!AI237</f>
        <v>0</v>
      </c>
      <c r="AE240" s="7">
        <f>'Input individueel'!AJ237</f>
        <v>0</v>
      </c>
      <c r="AF240" s="7">
        <f>'Input individueel'!AK237</f>
        <v>0</v>
      </c>
      <c r="AG240" s="7">
        <f>'Input individueel'!AM237</f>
        <v>0</v>
      </c>
      <c r="AH240">
        <f>'Input individueel'!AN237</f>
        <v>0</v>
      </c>
    </row>
    <row r="241" spans="1:34" x14ac:dyDescent="0.3">
      <c r="A241" s="1">
        <f>'Input individueel'!I239</f>
        <v>0</v>
      </c>
      <c r="B241" s="1">
        <f t="shared" si="9"/>
        <v>0</v>
      </c>
      <c r="C241" s="1">
        <f t="shared" si="10"/>
        <v>0</v>
      </c>
      <c r="D241" s="1">
        <f t="shared" si="11"/>
        <v>0</v>
      </c>
      <c r="E241" s="1">
        <f>IF(A241=99,99,'Input individueel'!AH239)</f>
        <v>0</v>
      </c>
      <c r="F241">
        <f>'Input individueel'!C238</f>
        <v>0</v>
      </c>
      <c r="G241" t="str">
        <f>_xlfn.IFNA(VLOOKUP(F241,'Alle namen en totalen'!B:F,5,FALSE)," ")</f>
        <v xml:space="preserve"> </v>
      </c>
      <c r="H241" t="str">
        <f>_xlfn.IFNA(VLOOKUP(F241,'Alle namen en totalen'!B:F,2,FALSE)," ")</f>
        <v xml:space="preserve"> </v>
      </c>
      <c r="I241" t="str">
        <f>_xlfn.IFNA(VLOOKUP(F241,'Alle namen en totalen'!B:F,4,FALSE)," ")</f>
        <v xml:space="preserve"> </v>
      </c>
      <c r="K241" t="str">
        <f>_xlfn.IFNA(VLOOKUP(F241,'Alle namen en totalen'!B:F,3,FALSE)," ")</f>
        <v xml:space="preserve"> </v>
      </c>
      <c r="L241" s="7">
        <f>'Input individueel'!J238</f>
        <v>0</v>
      </c>
      <c r="M241">
        <f>'Input individueel'!I238</f>
        <v>0</v>
      </c>
      <c r="N241" s="7">
        <f>IF('Input individueel'!P238=0,'Input individueel'!K238,('Input individueel'!K238+'Input individueel'!P238)/2)</f>
        <v>0</v>
      </c>
      <c r="O241" s="7">
        <f>IF('Input individueel'!P238=0,'Input individueel'!L238,('Input individueel'!L238+'Input individueel'!Q238)/2)</f>
        <v>0</v>
      </c>
      <c r="P241" s="7">
        <f>IF('Input individueel'!P238=0,'Input individueel'!M238,('Input individueel'!M238+'Input individueel'!R238)/2)</f>
        <v>0</v>
      </c>
      <c r="Q241" s="7">
        <f>IF('Input individueel'!P238=0,'Input individueel'!N238,('Input individueel'!N238+'Input individueel'!S238)/2)</f>
        <v>0</v>
      </c>
      <c r="R241" s="7">
        <f>'Input individueel'!U238</f>
        <v>0</v>
      </c>
      <c r="S241">
        <f>'Input individueel'!V238</f>
        <v>0</v>
      </c>
      <c r="T241" s="7">
        <f>'Input individueel'!W238</f>
        <v>0</v>
      </c>
      <c r="U241" s="7">
        <f>'Input individueel'!X238</f>
        <v>0</v>
      </c>
      <c r="V241" s="7">
        <f>'Input individueel'!Y238</f>
        <v>0</v>
      </c>
      <c r="W241" s="7">
        <f>'Input individueel'!AA238</f>
        <v>0</v>
      </c>
      <c r="X241">
        <f>'Input individueel'!AB238</f>
        <v>0</v>
      </c>
      <c r="Y241" s="7">
        <f>'Input individueel'!AC238</f>
        <v>0</v>
      </c>
      <c r="Z241" s="7">
        <f>'Input individueel'!AD238</f>
        <v>0</v>
      </c>
      <c r="AA241" s="7">
        <f>'Input individueel'!AE238</f>
        <v>0</v>
      </c>
      <c r="AB241" s="7">
        <f>'Input individueel'!AG238</f>
        <v>0</v>
      </c>
      <c r="AC241">
        <f>'Input individueel'!AH238</f>
        <v>0</v>
      </c>
      <c r="AD241" s="7">
        <f>'Input individueel'!AI238</f>
        <v>0</v>
      </c>
      <c r="AE241" s="7">
        <f>'Input individueel'!AJ238</f>
        <v>0</v>
      </c>
      <c r="AF241" s="7">
        <f>'Input individueel'!AK238</f>
        <v>0</v>
      </c>
      <c r="AG241" s="7">
        <f>'Input individueel'!AM238</f>
        <v>0</v>
      </c>
      <c r="AH241">
        <f>'Input individueel'!AN238</f>
        <v>0</v>
      </c>
    </row>
    <row r="242" spans="1:34" x14ac:dyDescent="0.3">
      <c r="A242" s="1">
        <f>'Input individueel'!I240</f>
        <v>0</v>
      </c>
      <c r="B242" s="1">
        <f t="shared" si="9"/>
        <v>0</v>
      </c>
      <c r="C242" s="1">
        <f t="shared" si="10"/>
        <v>0</v>
      </c>
      <c r="D242" s="1">
        <f t="shared" si="11"/>
        <v>0</v>
      </c>
      <c r="E242" s="1">
        <f>IF(A242=99,99,'Input individueel'!AH240)</f>
        <v>0</v>
      </c>
      <c r="F242">
        <f>'Input individueel'!C239</f>
        <v>0</v>
      </c>
      <c r="G242" t="str">
        <f>_xlfn.IFNA(VLOOKUP(F242,'Alle namen en totalen'!B:F,5,FALSE)," ")</f>
        <v xml:space="preserve"> </v>
      </c>
      <c r="H242" t="str">
        <f>_xlfn.IFNA(VLOOKUP(F242,'Alle namen en totalen'!B:F,2,FALSE)," ")</f>
        <v xml:space="preserve"> </v>
      </c>
      <c r="I242" t="str">
        <f>_xlfn.IFNA(VLOOKUP(F242,'Alle namen en totalen'!B:F,4,FALSE)," ")</f>
        <v xml:space="preserve"> </v>
      </c>
      <c r="K242" t="str">
        <f>_xlfn.IFNA(VLOOKUP(F242,'Alle namen en totalen'!B:F,3,FALSE)," ")</f>
        <v xml:space="preserve"> </v>
      </c>
      <c r="L242" s="7">
        <f>'Input individueel'!J239</f>
        <v>0</v>
      </c>
      <c r="M242">
        <f>'Input individueel'!I239</f>
        <v>0</v>
      </c>
      <c r="N242" s="7">
        <f>IF('Input individueel'!P239=0,'Input individueel'!K239,('Input individueel'!K239+'Input individueel'!P239)/2)</f>
        <v>0</v>
      </c>
      <c r="O242" s="7">
        <f>IF('Input individueel'!P239=0,'Input individueel'!L239,('Input individueel'!L239+'Input individueel'!Q239)/2)</f>
        <v>0</v>
      </c>
      <c r="P242" s="7">
        <f>IF('Input individueel'!P239=0,'Input individueel'!M239,('Input individueel'!M239+'Input individueel'!R239)/2)</f>
        <v>0</v>
      </c>
      <c r="Q242" s="7">
        <f>IF('Input individueel'!P239=0,'Input individueel'!N239,('Input individueel'!N239+'Input individueel'!S239)/2)</f>
        <v>0</v>
      </c>
      <c r="R242" s="7">
        <f>'Input individueel'!U239</f>
        <v>0</v>
      </c>
      <c r="S242">
        <f>'Input individueel'!V239</f>
        <v>0</v>
      </c>
      <c r="T242" s="7">
        <f>'Input individueel'!W239</f>
        <v>0</v>
      </c>
      <c r="U242" s="7">
        <f>'Input individueel'!X239</f>
        <v>0</v>
      </c>
      <c r="V242" s="7">
        <f>'Input individueel'!Y239</f>
        <v>0</v>
      </c>
      <c r="W242" s="7">
        <f>'Input individueel'!AA239</f>
        <v>0</v>
      </c>
      <c r="X242">
        <f>'Input individueel'!AB239</f>
        <v>0</v>
      </c>
      <c r="Y242" s="7">
        <f>'Input individueel'!AC239</f>
        <v>0</v>
      </c>
      <c r="Z242" s="7">
        <f>'Input individueel'!AD239</f>
        <v>0</v>
      </c>
      <c r="AA242" s="7">
        <f>'Input individueel'!AE239</f>
        <v>0</v>
      </c>
      <c r="AB242" s="7">
        <f>'Input individueel'!AG239</f>
        <v>0</v>
      </c>
      <c r="AC242">
        <f>'Input individueel'!AH239</f>
        <v>0</v>
      </c>
      <c r="AD242" s="7">
        <f>'Input individueel'!AI239</f>
        <v>0</v>
      </c>
      <c r="AE242" s="7">
        <f>'Input individueel'!AJ239</f>
        <v>0</v>
      </c>
      <c r="AF242" s="7">
        <f>'Input individueel'!AK239</f>
        <v>0</v>
      </c>
      <c r="AG242" s="7">
        <f>'Input individueel'!AM239</f>
        <v>0</v>
      </c>
      <c r="AH242">
        <f>'Input individueel'!AN239</f>
        <v>0</v>
      </c>
    </row>
    <row r="243" spans="1:34" x14ac:dyDescent="0.3">
      <c r="A243" s="1">
        <f>'Input individueel'!I241</f>
        <v>0</v>
      </c>
      <c r="B243" s="1">
        <f t="shared" si="9"/>
        <v>0</v>
      </c>
      <c r="C243" s="1">
        <f t="shared" si="10"/>
        <v>0</v>
      </c>
      <c r="D243" s="1">
        <f t="shared" si="11"/>
        <v>0</v>
      </c>
      <c r="E243" s="1">
        <f>IF(A243=99,99,'Input individueel'!AH241)</f>
        <v>0</v>
      </c>
      <c r="F243">
        <f>'Input individueel'!C240</f>
        <v>0</v>
      </c>
      <c r="G243" t="str">
        <f>_xlfn.IFNA(VLOOKUP(F243,'Alle namen en totalen'!B:F,5,FALSE)," ")</f>
        <v xml:space="preserve"> </v>
      </c>
      <c r="H243" t="str">
        <f>_xlfn.IFNA(VLOOKUP(F243,'Alle namen en totalen'!B:F,2,FALSE)," ")</f>
        <v xml:space="preserve"> </v>
      </c>
      <c r="I243" t="str">
        <f>_xlfn.IFNA(VLOOKUP(F243,'Alle namen en totalen'!B:F,4,FALSE)," ")</f>
        <v xml:space="preserve"> </v>
      </c>
      <c r="K243" t="str">
        <f>_xlfn.IFNA(VLOOKUP(F243,'Alle namen en totalen'!B:F,3,FALSE)," ")</f>
        <v xml:space="preserve"> </v>
      </c>
      <c r="L243" s="7">
        <f>'Input individueel'!J240</f>
        <v>0</v>
      </c>
      <c r="M243">
        <f>'Input individueel'!I240</f>
        <v>0</v>
      </c>
      <c r="N243" s="7">
        <f>IF('Input individueel'!P240=0,'Input individueel'!K240,('Input individueel'!K240+'Input individueel'!P240)/2)</f>
        <v>0</v>
      </c>
      <c r="O243" s="7">
        <f>IF('Input individueel'!P240=0,'Input individueel'!L240,('Input individueel'!L240+'Input individueel'!Q240)/2)</f>
        <v>0</v>
      </c>
      <c r="P243" s="7">
        <f>IF('Input individueel'!P240=0,'Input individueel'!M240,('Input individueel'!M240+'Input individueel'!R240)/2)</f>
        <v>0</v>
      </c>
      <c r="Q243" s="7">
        <f>IF('Input individueel'!P240=0,'Input individueel'!N240,('Input individueel'!N240+'Input individueel'!S240)/2)</f>
        <v>0</v>
      </c>
      <c r="R243" s="7">
        <f>'Input individueel'!U240</f>
        <v>0</v>
      </c>
      <c r="S243">
        <f>'Input individueel'!V240</f>
        <v>0</v>
      </c>
      <c r="T243" s="7">
        <f>'Input individueel'!W240</f>
        <v>0</v>
      </c>
      <c r="U243" s="7">
        <f>'Input individueel'!X240</f>
        <v>0</v>
      </c>
      <c r="V243" s="7">
        <f>'Input individueel'!Y240</f>
        <v>0</v>
      </c>
      <c r="W243" s="7">
        <f>'Input individueel'!AA240</f>
        <v>0</v>
      </c>
      <c r="X243">
        <f>'Input individueel'!AB240</f>
        <v>0</v>
      </c>
      <c r="Y243" s="7">
        <f>'Input individueel'!AC240</f>
        <v>0</v>
      </c>
      <c r="Z243" s="7">
        <f>'Input individueel'!AD240</f>
        <v>0</v>
      </c>
      <c r="AA243" s="7">
        <f>'Input individueel'!AE240</f>
        <v>0</v>
      </c>
      <c r="AB243" s="7">
        <f>'Input individueel'!AG240</f>
        <v>0</v>
      </c>
      <c r="AC243">
        <f>'Input individueel'!AH240</f>
        <v>0</v>
      </c>
      <c r="AD243" s="7">
        <f>'Input individueel'!AI240</f>
        <v>0</v>
      </c>
      <c r="AE243" s="7">
        <f>'Input individueel'!AJ240</f>
        <v>0</v>
      </c>
      <c r="AF243" s="7">
        <f>'Input individueel'!AK240</f>
        <v>0</v>
      </c>
      <c r="AG243" s="7">
        <f>'Input individueel'!AM240</f>
        <v>0</v>
      </c>
      <c r="AH243">
        <f>'Input individueel'!AN240</f>
        <v>0</v>
      </c>
    </row>
    <row r="244" spans="1:34" x14ac:dyDescent="0.3">
      <c r="A244" s="1">
        <f>'Input individueel'!I242</f>
        <v>0</v>
      </c>
      <c r="B244" s="1">
        <f t="shared" si="9"/>
        <v>0</v>
      </c>
      <c r="C244" s="1">
        <f t="shared" si="10"/>
        <v>0</v>
      </c>
      <c r="D244" s="1">
        <f t="shared" si="11"/>
        <v>0</v>
      </c>
      <c r="E244" s="1">
        <f>IF(A244=99,99,'Input individueel'!AH242)</f>
        <v>0</v>
      </c>
      <c r="F244">
        <f>'Input individueel'!C241</f>
        <v>0</v>
      </c>
      <c r="G244" t="str">
        <f>_xlfn.IFNA(VLOOKUP(F244,'Alle namen en totalen'!B:F,5,FALSE)," ")</f>
        <v xml:space="preserve"> </v>
      </c>
      <c r="H244" t="str">
        <f>_xlfn.IFNA(VLOOKUP(F244,'Alle namen en totalen'!B:F,2,FALSE)," ")</f>
        <v xml:space="preserve"> </v>
      </c>
      <c r="I244" t="str">
        <f>_xlfn.IFNA(VLOOKUP(F244,'Alle namen en totalen'!B:F,4,FALSE)," ")</f>
        <v xml:space="preserve"> </v>
      </c>
      <c r="K244" t="str">
        <f>_xlfn.IFNA(VLOOKUP(F244,'Alle namen en totalen'!B:F,3,FALSE)," ")</f>
        <v xml:space="preserve"> </v>
      </c>
      <c r="L244" s="7">
        <f>'Input individueel'!J241</f>
        <v>0</v>
      </c>
      <c r="M244">
        <f>'Input individueel'!I241</f>
        <v>0</v>
      </c>
      <c r="N244" s="7">
        <f>IF('Input individueel'!P241=0,'Input individueel'!K241,('Input individueel'!K241+'Input individueel'!P241)/2)</f>
        <v>0</v>
      </c>
      <c r="O244" s="7">
        <f>IF('Input individueel'!P241=0,'Input individueel'!L241,('Input individueel'!L241+'Input individueel'!Q241)/2)</f>
        <v>0</v>
      </c>
      <c r="P244" s="7">
        <f>IF('Input individueel'!P241=0,'Input individueel'!M241,('Input individueel'!M241+'Input individueel'!R241)/2)</f>
        <v>0</v>
      </c>
      <c r="Q244" s="7">
        <f>IF('Input individueel'!P241=0,'Input individueel'!N241,('Input individueel'!N241+'Input individueel'!S241)/2)</f>
        <v>0</v>
      </c>
      <c r="R244" s="7">
        <f>'Input individueel'!U241</f>
        <v>0</v>
      </c>
      <c r="S244">
        <f>'Input individueel'!V241</f>
        <v>0</v>
      </c>
      <c r="T244" s="7">
        <f>'Input individueel'!W241</f>
        <v>0</v>
      </c>
      <c r="U244" s="7">
        <f>'Input individueel'!X241</f>
        <v>0</v>
      </c>
      <c r="V244" s="7">
        <f>'Input individueel'!Y241</f>
        <v>0</v>
      </c>
      <c r="W244" s="7">
        <f>'Input individueel'!AA241</f>
        <v>0</v>
      </c>
      <c r="X244">
        <f>'Input individueel'!AB241</f>
        <v>0</v>
      </c>
      <c r="Y244" s="7">
        <f>'Input individueel'!AC241</f>
        <v>0</v>
      </c>
      <c r="Z244" s="7">
        <f>'Input individueel'!AD241</f>
        <v>0</v>
      </c>
      <c r="AA244" s="7">
        <f>'Input individueel'!AE241</f>
        <v>0</v>
      </c>
      <c r="AB244" s="7">
        <f>'Input individueel'!AG241</f>
        <v>0</v>
      </c>
      <c r="AC244">
        <f>'Input individueel'!AH241</f>
        <v>0</v>
      </c>
      <c r="AD244" s="7">
        <f>'Input individueel'!AI241</f>
        <v>0</v>
      </c>
      <c r="AE244" s="7">
        <f>'Input individueel'!AJ241</f>
        <v>0</v>
      </c>
      <c r="AF244" s="7">
        <f>'Input individueel'!AK241</f>
        <v>0</v>
      </c>
      <c r="AG244" s="7">
        <f>'Input individueel'!AM241</f>
        <v>0</v>
      </c>
      <c r="AH244">
        <f>'Input individueel'!AN241</f>
        <v>0</v>
      </c>
    </row>
    <row r="245" spans="1:34" x14ac:dyDescent="0.3">
      <c r="A245" s="1">
        <f>'Input individueel'!I243</f>
        <v>0</v>
      </c>
      <c r="B245" s="1">
        <f t="shared" si="9"/>
        <v>0</v>
      </c>
      <c r="C245" s="1">
        <f t="shared" si="10"/>
        <v>0</v>
      </c>
      <c r="D245" s="1">
        <f t="shared" si="11"/>
        <v>0</v>
      </c>
      <c r="E245" s="1">
        <f>IF(A245=99,99,'Input individueel'!AH243)</f>
        <v>0</v>
      </c>
      <c r="F245">
        <f>'Input individueel'!C242</f>
        <v>0</v>
      </c>
      <c r="G245" t="str">
        <f>_xlfn.IFNA(VLOOKUP(F245,'Alle namen en totalen'!B:F,5,FALSE)," ")</f>
        <v xml:space="preserve"> </v>
      </c>
      <c r="H245" t="str">
        <f>_xlfn.IFNA(VLOOKUP(F245,'Alle namen en totalen'!B:F,2,FALSE)," ")</f>
        <v xml:space="preserve"> </v>
      </c>
      <c r="I245" t="str">
        <f>_xlfn.IFNA(VLOOKUP(F245,'Alle namen en totalen'!B:F,4,FALSE)," ")</f>
        <v xml:space="preserve"> </v>
      </c>
      <c r="K245" t="str">
        <f>_xlfn.IFNA(VLOOKUP(F245,'Alle namen en totalen'!B:F,3,FALSE)," ")</f>
        <v xml:space="preserve"> </v>
      </c>
      <c r="L245" s="7">
        <f>'Input individueel'!J242</f>
        <v>0</v>
      </c>
      <c r="M245">
        <f>'Input individueel'!I242</f>
        <v>0</v>
      </c>
      <c r="N245" s="7">
        <f>IF('Input individueel'!P242=0,'Input individueel'!K242,('Input individueel'!K242+'Input individueel'!P242)/2)</f>
        <v>0</v>
      </c>
      <c r="O245" s="7">
        <f>IF('Input individueel'!P242=0,'Input individueel'!L242,('Input individueel'!L242+'Input individueel'!Q242)/2)</f>
        <v>0</v>
      </c>
      <c r="P245" s="7">
        <f>IF('Input individueel'!P242=0,'Input individueel'!M242,('Input individueel'!M242+'Input individueel'!R242)/2)</f>
        <v>0</v>
      </c>
      <c r="Q245" s="7">
        <f>IF('Input individueel'!P242=0,'Input individueel'!N242,('Input individueel'!N242+'Input individueel'!S242)/2)</f>
        <v>0</v>
      </c>
      <c r="R245" s="7">
        <f>'Input individueel'!U242</f>
        <v>0</v>
      </c>
      <c r="S245">
        <f>'Input individueel'!V242</f>
        <v>0</v>
      </c>
      <c r="T245" s="7">
        <f>'Input individueel'!W242</f>
        <v>0</v>
      </c>
      <c r="U245" s="7">
        <f>'Input individueel'!X242</f>
        <v>0</v>
      </c>
      <c r="V245" s="7">
        <f>'Input individueel'!Y242</f>
        <v>0</v>
      </c>
      <c r="W245" s="7">
        <f>'Input individueel'!AA242</f>
        <v>0</v>
      </c>
      <c r="X245">
        <f>'Input individueel'!AB242</f>
        <v>0</v>
      </c>
      <c r="Y245" s="7">
        <f>'Input individueel'!AC242</f>
        <v>0</v>
      </c>
      <c r="Z245" s="7">
        <f>'Input individueel'!AD242</f>
        <v>0</v>
      </c>
      <c r="AA245" s="7">
        <f>'Input individueel'!AE242</f>
        <v>0</v>
      </c>
      <c r="AB245" s="7">
        <f>'Input individueel'!AG242</f>
        <v>0</v>
      </c>
      <c r="AC245">
        <f>'Input individueel'!AH242</f>
        <v>0</v>
      </c>
      <c r="AD245" s="7">
        <f>'Input individueel'!AI242</f>
        <v>0</v>
      </c>
      <c r="AE245" s="7">
        <f>'Input individueel'!AJ242</f>
        <v>0</v>
      </c>
      <c r="AF245" s="7">
        <f>'Input individueel'!AK242</f>
        <v>0</v>
      </c>
      <c r="AG245" s="7">
        <f>'Input individueel'!AM242</f>
        <v>0</v>
      </c>
      <c r="AH245">
        <f>'Input individueel'!AN242</f>
        <v>0</v>
      </c>
    </row>
    <row r="246" spans="1:34" x14ac:dyDescent="0.3">
      <c r="A246" s="1">
        <f>'Input individueel'!I244</f>
        <v>0</v>
      </c>
      <c r="B246" s="1">
        <f t="shared" si="9"/>
        <v>0</v>
      </c>
      <c r="C246" s="1">
        <f t="shared" si="10"/>
        <v>0</v>
      </c>
      <c r="D246" s="1">
        <f t="shared" si="11"/>
        <v>0</v>
      </c>
      <c r="E246" s="1">
        <f>IF(A246=99,99,'Input individueel'!AH244)</f>
        <v>0</v>
      </c>
      <c r="F246">
        <f>'Input individueel'!C243</f>
        <v>0</v>
      </c>
      <c r="G246" t="str">
        <f>_xlfn.IFNA(VLOOKUP(F246,'Alle namen en totalen'!B:F,5,FALSE)," ")</f>
        <v xml:space="preserve"> </v>
      </c>
      <c r="H246" t="str">
        <f>_xlfn.IFNA(VLOOKUP(F246,'Alle namen en totalen'!B:F,2,FALSE)," ")</f>
        <v xml:space="preserve"> </v>
      </c>
      <c r="I246" t="str">
        <f>_xlfn.IFNA(VLOOKUP(F246,'Alle namen en totalen'!B:F,4,FALSE)," ")</f>
        <v xml:space="preserve"> </v>
      </c>
      <c r="K246" t="str">
        <f>_xlfn.IFNA(VLOOKUP(F246,'Alle namen en totalen'!B:F,3,FALSE)," ")</f>
        <v xml:space="preserve"> </v>
      </c>
      <c r="L246" s="7">
        <f>'Input individueel'!J243</f>
        <v>0</v>
      </c>
      <c r="M246">
        <f>'Input individueel'!I243</f>
        <v>0</v>
      </c>
      <c r="N246" s="7">
        <f>IF('Input individueel'!P243=0,'Input individueel'!K243,('Input individueel'!K243+'Input individueel'!P243)/2)</f>
        <v>0</v>
      </c>
      <c r="O246" s="7">
        <f>IF('Input individueel'!P243=0,'Input individueel'!L243,('Input individueel'!L243+'Input individueel'!Q243)/2)</f>
        <v>0</v>
      </c>
      <c r="P246" s="7">
        <f>IF('Input individueel'!P243=0,'Input individueel'!M243,('Input individueel'!M243+'Input individueel'!R243)/2)</f>
        <v>0</v>
      </c>
      <c r="Q246" s="7">
        <f>IF('Input individueel'!P243=0,'Input individueel'!N243,('Input individueel'!N243+'Input individueel'!S243)/2)</f>
        <v>0</v>
      </c>
      <c r="R246" s="7">
        <f>'Input individueel'!U243</f>
        <v>0</v>
      </c>
      <c r="S246">
        <f>'Input individueel'!V243</f>
        <v>0</v>
      </c>
      <c r="T246" s="7">
        <f>'Input individueel'!W243</f>
        <v>0</v>
      </c>
      <c r="U246" s="7">
        <f>'Input individueel'!X243</f>
        <v>0</v>
      </c>
      <c r="V246" s="7">
        <f>'Input individueel'!Y243</f>
        <v>0</v>
      </c>
      <c r="W246" s="7">
        <f>'Input individueel'!AA243</f>
        <v>0</v>
      </c>
      <c r="X246">
        <f>'Input individueel'!AB243</f>
        <v>0</v>
      </c>
      <c r="Y246" s="7">
        <f>'Input individueel'!AC243</f>
        <v>0</v>
      </c>
      <c r="Z246" s="7">
        <f>'Input individueel'!AD243</f>
        <v>0</v>
      </c>
      <c r="AA246" s="7">
        <f>'Input individueel'!AE243</f>
        <v>0</v>
      </c>
      <c r="AB246" s="7">
        <f>'Input individueel'!AG243</f>
        <v>0</v>
      </c>
      <c r="AC246">
        <f>'Input individueel'!AH243</f>
        <v>0</v>
      </c>
      <c r="AD246" s="7">
        <f>'Input individueel'!AI243</f>
        <v>0</v>
      </c>
      <c r="AE246" s="7">
        <f>'Input individueel'!AJ243</f>
        <v>0</v>
      </c>
      <c r="AF246" s="7">
        <f>'Input individueel'!AK243</f>
        <v>0</v>
      </c>
      <c r="AG246" s="7">
        <f>'Input individueel'!AM243</f>
        <v>0</v>
      </c>
      <c r="AH246">
        <f>'Input individueel'!AN243</f>
        <v>0</v>
      </c>
    </row>
    <row r="247" spans="1:34" x14ac:dyDescent="0.3">
      <c r="A247" s="1">
        <f>'Input individueel'!I245</f>
        <v>0</v>
      </c>
      <c r="B247" s="1">
        <f t="shared" si="9"/>
        <v>0</v>
      </c>
      <c r="C247" s="1">
        <f t="shared" si="10"/>
        <v>0</v>
      </c>
      <c r="D247" s="1">
        <f t="shared" si="11"/>
        <v>0</v>
      </c>
      <c r="E247" s="1">
        <f>IF(A247=99,99,'Input individueel'!AH245)</f>
        <v>0</v>
      </c>
      <c r="F247">
        <f>'Input individueel'!C244</f>
        <v>0</v>
      </c>
      <c r="G247" t="str">
        <f>_xlfn.IFNA(VLOOKUP(F247,'Alle namen en totalen'!B:F,5,FALSE)," ")</f>
        <v xml:space="preserve"> </v>
      </c>
      <c r="H247" t="str">
        <f>_xlfn.IFNA(VLOOKUP(F247,'Alle namen en totalen'!B:F,2,FALSE)," ")</f>
        <v xml:space="preserve"> </v>
      </c>
      <c r="I247" t="str">
        <f>_xlfn.IFNA(VLOOKUP(F247,'Alle namen en totalen'!B:F,4,FALSE)," ")</f>
        <v xml:space="preserve"> </v>
      </c>
      <c r="K247" t="str">
        <f>_xlfn.IFNA(VLOOKUP(F247,'Alle namen en totalen'!B:F,3,FALSE)," ")</f>
        <v xml:space="preserve"> </v>
      </c>
      <c r="L247" s="7">
        <f>'Input individueel'!J244</f>
        <v>0</v>
      </c>
      <c r="M247">
        <f>'Input individueel'!I244</f>
        <v>0</v>
      </c>
      <c r="N247" s="7">
        <f>IF('Input individueel'!P244=0,'Input individueel'!K244,('Input individueel'!K244+'Input individueel'!P244)/2)</f>
        <v>0</v>
      </c>
      <c r="O247" s="7">
        <f>IF('Input individueel'!P244=0,'Input individueel'!L244,('Input individueel'!L244+'Input individueel'!Q244)/2)</f>
        <v>0</v>
      </c>
      <c r="P247" s="7">
        <f>IF('Input individueel'!P244=0,'Input individueel'!M244,('Input individueel'!M244+'Input individueel'!R244)/2)</f>
        <v>0</v>
      </c>
      <c r="Q247" s="7">
        <f>IF('Input individueel'!P244=0,'Input individueel'!N244,('Input individueel'!N244+'Input individueel'!S244)/2)</f>
        <v>0</v>
      </c>
      <c r="R247" s="7">
        <f>'Input individueel'!U244</f>
        <v>0</v>
      </c>
      <c r="S247">
        <f>'Input individueel'!V244</f>
        <v>0</v>
      </c>
      <c r="T247" s="7">
        <f>'Input individueel'!W244</f>
        <v>0</v>
      </c>
      <c r="U247" s="7">
        <f>'Input individueel'!X244</f>
        <v>0</v>
      </c>
      <c r="V247" s="7">
        <f>'Input individueel'!Y244</f>
        <v>0</v>
      </c>
      <c r="W247" s="7">
        <f>'Input individueel'!AA244</f>
        <v>0</v>
      </c>
      <c r="X247">
        <f>'Input individueel'!AB244</f>
        <v>0</v>
      </c>
      <c r="Y247" s="7">
        <f>'Input individueel'!AC244</f>
        <v>0</v>
      </c>
      <c r="Z247" s="7">
        <f>'Input individueel'!AD244</f>
        <v>0</v>
      </c>
      <c r="AA247" s="7">
        <f>'Input individueel'!AE244</f>
        <v>0</v>
      </c>
      <c r="AB247" s="7">
        <f>'Input individueel'!AG244</f>
        <v>0</v>
      </c>
      <c r="AC247">
        <f>'Input individueel'!AH244</f>
        <v>0</v>
      </c>
      <c r="AD247" s="7">
        <f>'Input individueel'!AI244</f>
        <v>0</v>
      </c>
      <c r="AE247" s="7">
        <f>'Input individueel'!AJ244</f>
        <v>0</v>
      </c>
      <c r="AF247" s="7">
        <f>'Input individueel'!AK244</f>
        <v>0</v>
      </c>
      <c r="AG247" s="7">
        <f>'Input individueel'!AM244</f>
        <v>0</v>
      </c>
      <c r="AH247">
        <f>'Input individueel'!AN244</f>
        <v>0</v>
      </c>
    </row>
    <row r="248" spans="1:34" x14ac:dyDescent="0.3">
      <c r="A248" s="1">
        <f>'Input individueel'!I246</f>
        <v>0</v>
      </c>
      <c r="B248" s="1">
        <f t="shared" si="9"/>
        <v>0</v>
      </c>
      <c r="C248" s="1">
        <f t="shared" si="10"/>
        <v>0</v>
      </c>
      <c r="D248" s="1">
        <f t="shared" si="11"/>
        <v>0</v>
      </c>
      <c r="E248" s="1">
        <f>IF(A248=99,99,'Input individueel'!AH246)</f>
        <v>0</v>
      </c>
      <c r="F248">
        <f>'Input individueel'!C245</f>
        <v>0</v>
      </c>
      <c r="G248" t="str">
        <f>_xlfn.IFNA(VLOOKUP(F248,'Alle namen en totalen'!B:F,5,FALSE)," ")</f>
        <v xml:space="preserve"> </v>
      </c>
      <c r="H248" t="str">
        <f>_xlfn.IFNA(VLOOKUP(F248,'Alle namen en totalen'!B:F,2,FALSE)," ")</f>
        <v xml:space="preserve"> </v>
      </c>
      <c r="I248" t="str">
        <f>_xlfn.IFNA(VLOOKUP(F248,'Alle namen en totalen'!B:F,4,FALSE)," ")</f>
        <v xml:space="preserve"> </v>
      </c>
      <c r="K248" t="str">
        <f>_xlfn.IFNA(VLOOKUP(F248,'Alle namen en totalen'!B:F,3,FALSE)," ")</f>
        <v xml:space="preserve"> </v>
      </c>
      <c r="L248" s="7">
        <f>'Input individueel'!J245</f>
        <v>0</v>
      </c>
      <c r="M248">
        <f>'Input individueel'!I245</f>
        <v>0</v>
      </c>
      <c r="N248" s="7">
        <f>IF('Input individueel'!P245=0,'Input individueel'!K245,('Input individueel'!K245+'Input individueel'!P245)/2)</f>
        <v>0</v>
      </c>
      <c r="O248" s="7">
        <f>IF('Input individueel'!P245=0,'Input individueel'!L245,('Input individueel'!L245+'Input individueel'!Q245)/2)</f>
        <v>0</v>
      </c>
      <c r="P248" s="7">
        <f>IF('Input individueel'!P245=0,'Input individueel'!M245,('Input individueel'!M245+'Input individueel'!R245)/2)</f>
        <v>0</v>
      </c>
      <c r="Q248" s="7">
        <f>IF('Input individueel'!P245=0,'Input individueel'!N245,('Input individueel'!N245+'Input individueel'!S245)/2)</f>
        <v>0</v>
      </c>
      <c r="R248" s="7">
        <f>'Input individueel'!U245</f>
        <v>0</v>
      </c>
      <c r="S248">
        <f>'Input individueel'!V245</f>
        <v>0</v>
      </c>
      <c r="T248" s="7">
        <f>'Input individueel'!W245</f>
        <v>0</v>
      </c>
      <c r="U248" s="7">
        <f>'Input individueel'!X245</f>
        <v>0</v>
      </c>
      <c r="V248" s="7">
        <f>'Input individueel'!Y245</f>
        <v>0</v>
      </c>
      <c r="W248" s="7">
        <f>'Input individueel'!AA245</f>
        <v>0</v>
      </c>
      <c r="X248">
        <f>'Input individueel'!AB245</f>
        <v>0</v>
      </c>
      <c r="Y248" s="7">
        <f>'Input individueel'!AC245</f>
        <v>0</v>
      </c>
      <c r="Z248" s="7">
        <f>'Input individueel'!AD245</f>
        <v>0</v>
      </c>
      <c r="AA248" s="7">
        <f>'Input individueel'!AE245</f>
        <v>0</v>
      </c>
      <c r="AB248" s="7">
        <f>'Input individueel'!AG245</f>
        <v>0</v>
      </c>
      <c r="AC248">
        <f>'Input individueel'!AH245</f>
        <v>0</v>
      </c>
      <c r="AD248" s="7">
        <f>'Input individueel'!AI245</f>
        <v>0</v>
      </c>
      <c r="AE248" s="7">
        <f>'Input individueel'!AJ245</f>
        <v>0</v>
      </c>
      <c r="AF248" s="7">
        <f>'Input individueel'!AK245</f>
        <v>0</v>
      </c>
      <c r="AG248" s="7">
        <f>'Input individueel'!AM245</f>
        <v>0</v>
      </c>
      <c r="AH248">
        <f>'Input individueel'!AN245</f>
        <v>0</v>
      </c>
    </row>
    <row r="249" spans="1:34" x14ac:dyDescent="0.3">
      <c r="A249" s="1">
        <f>'Input individueel'!I247</f>
        <v>0</v>
      </c>
      <c r="B249" s="1">
        <f t="shared" si="9"/>
        <v>0</v>
      </c>
      <c r="C249" s="1">
        <f t="shared" si="10"/>
        <v>0</v>
      </c>
      <c r="D249" s="1">
        <f t="shared" si="11"/>
        <v>0</v>
      </c>
      <c r="E249" s="1">
        <f>IF(A249=99,99,'Input individueel'!AH247)</f>
        <v>0</v>
      </c>
      <c r="F249">
        <f>'Input individueel'!C246</f>
        <v>0</v>
      </c>
      <c r="G249" t="str">
        <f>_xlfn.IFNA(VLOOKUP(F249,'Alle namen en totalen'!B:F,5,FALSE)," ")</f>
        <v xml:space="preserve"> </v>
      </c>
      <c r="H249" t="str">
        <f>_xlfn.IFNA(VLOOKUP(F249,'Alle namen en totalen'!B:F,2,FALSE)," ")</f>
        <v xml:space="preserve"> </v>
      </c>
      <c r="I249" t="str">
        <f>_xlfn.IFNA(VLOOKUP(F249,'Alle namen en totalen'!B:F,4,FALSE)," ")</f>
        <v xml:space="preserve"> </v>
      </c>
      <c r="K249" t="str">
        <f>_xlfn.IFNA(VLOOKUP(F249,'Alle namen en totalen'!B:F,3,FALSE)," ")</f>
        <v xml:space="preserve"> </v>
      </c>
      <c r="L249" s="7">
        <f>'Input individueel'!J246</f>
        <v>0</v>
      </c>
      <c r="M249">
        <f>'Input individueel'!I246</f>
        <v>0</v>
      </c>
      <c r="N249" s="7">
        <f>IF('Input individueel'!P246=0,'Input individueel'!K246,('Input individueel'!K246+'Input individueel'!P246)/2)</f>
        <v>0</v>
      </c>
      <c r="O249" s="7">
        <f>IF('Input individueel'!P246=0,'Input individueel'!L246,('Input individueel'!L246+'Input individueel'!Q246)/2)</f>
        <v>0</v>
      </c>
      <c r="P249" s="7">
        <f>IF('Input individueel'!P246=0,'Input individueel'!M246,('Input individueel'!M246+'Input individueel'!R246)/2)</f>
        <v>0</v>
      </c>
      <c r="Q249" s="7">
        <f>IF('Input individueel'!P246=0,'Input individueel'!N246,('Input individueel'!N246+'Input individueel'!S246)/2)</f>
        <v>0</v>
      </c>
      <c r="R249" s="7">
        <f>'Input individueel'!U246</f>
        <v>0</v>
      </c>
      <c r="S249">
        <f>'Input individueel'!V246</f>
        <v>0</v>
      </c>
      <c r="T249" s="7">
        <f>'Input individueel'!W246</f>
        <v>0</v>
      </c>
      <c r="U249" s="7">
        <f>'Input individueel'!X246</f>
        <v>0</v>
      </c>
      <c r="V249" s="7">
        <f>'Input individueel'!Y246</f>
        <v>0</v>
      </c>
      <c r="W249" s="7">
        <f>'Input individueel'!AA246</f>
        <v>0</v>
      </c>
      <c r="X249">
        <f>'Input individueel'!AB246</f>
        <v>0</v>
      </c>
      <c r="Y249" s="7">
        <f>'Input individueel'!AC246</f>
        <v>0</v>
      </c>
      <c r="Z249" s="7">
        <f>'Input individueel'!AD246</f>
        <v>0</v>
      </c>
      <c r="AA249" s="7">
        <f>'Input individueel'!AE246</f>
        <v>0</v>
      </c>
      <c r="AB249" s="7">
        <f>'Input individueel'!AG246</f>
        <v>0</v>
      </c>
      <c r="AC249">
        <f>'Input individueel'!AH246</f>
        <v>0</v>
      </c>
      <c r="AD249" s="7">
        <f>'Input individueel'!AI246</f>
        <v>0</v>
      </c>
      <c r="AE249" s="7">
        <f>'Input individueel'!AJ246</f>
        <v>0</v>
      </c>
      <c r="AF249" s="7">
        <f>'Input individueel'!AK246</f>
        <v>0</v>
      </c>
      <c r="AG249" s="7">
        <f>'Input individueel'!AM246</f>
        <v>0</v>
      </c>
      <c r="AH249">
        <f>'Input individueel'!AN246</f>
        <v>0</v>
      </c>
    </row>
    <row r="250" spans="1:34" x14ac:dyDescent="0.3">
      <c r="A250" s="1">
        <f>'Input individueel'!I248</f>
        <v>0</v>
      </c>
      <c r="B250" s="1">
        <f t="shared" si="9"/>
        <v>0</v>
      </c>
      <c r="C250" s="1">
        <f t="shared" si="10"/>
        <v>0</v>
      </c>
      <c r="D250" s="1">
        <f t="shared" si="11"/>
        <v>0</v>
      </c>
      <c r="E250" s="1">
        <f>IF(A250=99,99,'Input individueel'!AH248)</f>
        <v>0</v>
      </c>
      <c r="F250">
        <f>'Input individueel'!C247</f>
        <v>0</v>
      </c>
      <c r="G250" t="str">
        <f>_xlfn.IFNA(VLOOKUP(F250,'Alle namen en totalen'!B:F,5,FALSE)," ")</f>
        <v xml:space="preserve"> </v>
      </c>
      <c r="H250" t="str">
        <f>_xlfn.IFNA(VLOOKUP(F250,'Alle namen en totalen'!B:F,2,FALSE)," ")</f>
        <v xml:space="preserve"> </v>
      </c>
      <c r="I250" t="str">
        <f>_xlfn.IFNA(VLOOKUP(F250,'Alle namen en totalen'!B:F,4,FALSE)," ")</f>
        <v xml:space="preserve"> </v>
      </c>
      <c r="K250" t="str">
        <f>_xlfn.IFNA(VLOOKUP(F250,'Alle namen en totalen'!B:F,3,FALSE)," ")</f>
        <v xml:space="preserve"> </v>
      </c>
      <c r="L250" s="7">
        <f>'Input individueel'!J247</f>
        <v>0</v>
      </c>
      <c r="M250">
        <f>'Input individueel'!I247</f>
        <v>0</v>
      </c>
      <c r="N250" s="7">
        <f>IF('Input individueel'!P247=0,'Input individueel'!K247,('Input individueel'!K247+'Input individueel'!P247)/2)</f>
        <v>0</v>
      </c>
      <c r="O250" s="7">
        <f>IF('Input individueel'!P247=0,'Input individueel'!L247,('Input individueel'!L247+'Input individueel'!Q247)/2)</f>
        <v>0</v>
      </c>
      <c r="P250" s="7">
        <f>IF('Input individueel'!P247=0,'Input individueel'!M247,('Input individueel'!M247+'Input individueel'!R247)/2)</f>
        <v>0</v>
      </c>
      <c r="Q250" s="7">
        <f>IF('Input individueel'!P247=0,'Input individueel'!N247,('Input individueel'!N247+'Input individueel'!S247)/2)</f>
        <v>0</v>
      </c>
      <c r="R250" s="7">
        <f>'Input individueel'!U247</f>
        <v>0</v>
      </c>
      <c r="S250">
        <f>'Input individueel'!V247</f>
        <v>0</v>
      </c>
      <c r="T250" s="7">
        <f>'Input individueel'!W247</f>
        <v>0</v>
      </c>
      <c r="U250" s="7">
        <f>'Input individueel'!X247</f>
        <v>0</v>
      </c>
      <c r="V250" s="7">
        <f>'Input individueel'!Y247</f>
        <v>0</v>
      </c>
      <c r="W250" s="7">
        <f>'Input individueel'!AA247</f>
        <v>0</v>
      </c>
      <c r="X250">
        <f>'Input individueel'!AB247</f>
        <v>0</v>
      </c>
      <c r="Y250" s="7">
        <f>'Input individueel'!AC247</f>
        <v>0</v>
      </c>
      <c r="Z250" s="7">
        <f>'Input individueel'!AD247</f>
        <v>0</v>
      </c>
      <c r="AA250" s="7">
        <f>'Input individueel'!AE247</f>
        <v>0</v>
      </c>
      <c r="AB250" s="7">
        <f>'Input individueel'!AG247</f>
        <v>0</v>
      </c>
      <c r="AC250">
        <f>'Input individueel'!AH247</f>
        <v>0</v>
      </c>
      <c r="AD250" s="7">
        <f>'Input individueel'!AI247</f>
        <v>0</v>
      </c>
      <c r="AE250" s="7">
        <f>'Input individueel'!AJ247</f>
        <v>0</v>
      </c>
      <c r="AF250" s="7">
        <f>'Input individueel'!AK247</f>
        <v>0</v>
      </c>
      <c r="AG250" s="7">
        <f>'Input individueel'!AM247</f>
        <v>0</v>
      </c>
      <c r="AH250">
        <f>'Input individueel'!AN247</f>
        <v>0</v>
      </c>
    </row>
    <row r="251" spans="1:34" x14ac:dyDescent="0.3">
      <c r="A251" s="1">
        <f>'Input individueel'!I249</f>
        <v>0</v>
      </c>
      <c r="B251" s="1">
        <f t="shared" si="9"/>
        <v>0</v>
      </c>
      <c r="C251" s="1">
        <f t="shared" si="10"/>
        <v>0</v>
      </c>
      <c r="D251" s="1">
        <f t="shared" si="11"/>
        <v>0</v>
      </c>
      <c r="E251" s="1">
        <f>IF(A251=99,99,'Input individueel'!AH249)</f>
        <v>0</v>
      </c>
      <c r="F251">
        <f>'Input individueel'!C248</f>
        <v>0</v>
      </c>
      <c r="G251" t="str">
        <f>_xlfn.IFNA(VLOOKUP(F251,'Alle namen en totalen'!B:F,5,FALSE)," ")</f>
        <v xml:space="preserve"> </v>
      </c>
      <c r="H251" t="str">
        <f>_xlfn.IFNA(VLOOKUP(F251,'Alle namen en totalen'!B:F,2,FALSE)," ")</f>
        <v xml:space="preserve"> </v>
      </c>
      <c r="I251" t="str">
        <f>_xlfn.IFNA(VLOOKUP(F251,'Alle namen en totalen'!B:F,4,FALSE)," ")</f>
        <v xml:space="preserve"> </v>
      </c>
      <c r="K251" t="str">
        <f>_xlfn.IFNA(VLOOKUP(F251,'Alle namen en totalen'!B:F,3,FALSE)," ")</f>
        <v xml:space="preserve"> </v>
      </c>
      <c r="L251" s="7">
        <f>'Input individueel'!J248</f>
        <v>0</v>
      </c>
      <c r="M251">
        <f>'Input individueel'!I248</f>
        <v>0</v>
      </c>
      <c r="N251" s="7">
        <f>IF('Input individueel'!P248=0,'Input individueel'!K248,('Input individueel'!K248+'Input individueel'!P248)/2)</f>
        <v>0</v>
      </c>
      <c r="O251" s="7">
        <f>IF('Input individueel'!P248=0,'Input individueel'!L248,('Input individueel'!L248+'Input individueel'!Q248)/2)</f>
        <v>0</v>
      </c>
      <c r="P251" s="7">
        <f>IF('Input individueel'!P248=0,'Input individueel'!M248,('Input individueel'!M248+'Input individueel'!R248)/2)</f>
        <v>0</v>
      </c>
      <c r="Q251" s="7">
        <f>IF('Input individueel'!P248=0,'Input individueel'!N248,('Input individueel'!N248+'Input individueel'!S248)/2)</f>
        <v>0</v>
      </c>
      <c r="R251" s="7">
        <f>'Input individueel'!U248</f>
        <v>0</v>
      </c>
      <c r="S251">
        <f>'Input individueel'!V248</f>
        <v>0</v>
      </c>
      <c r="T251" s="7">
        <f>'Input individueel'!W248</f>
        <v>0</v>
      </c>
      <c r="U251" s="7">
        <f>'Input individueel'!X248</f>
        <v>0</v>
      </c>
      <c r="V251" s="7">
        <f>'Input individueel'!Y248</f>
        <v>0</v>
      </c>
      <c r="W251" s="7">
        <f>'Input individueel'!AA248</f>
        <v>0</v>
      </c>
      <c r="X251">
        <f>'Input individueel'!AB248</f>
        <v>0</v>
      </c>
      <c r="Y251" s="7">
        <f>'Input individueel'!AC248</f>
        <v>0</v>
      </c>
      <c r="Z251" s="7">
        <f>'Input individueel'!AD248</f>
        <v>0</v>
      </c>
      <c r="AA251" s="7">
        <f>'Input individueel'!AE248</f>
        <v>0</v>
      </c>
      <c r="AB251" s="7">
        <f>'Input individueel'!AG248</f>
        <v>0</v>
      </c>
      <c r="AC251">
        <f>'Input individueel'!AH248</f>
        <v>0</v>
      </c>
      <c r="AD251" s="7">
        <f>'Input individueel'!AI248</f>
        <v>0</v>
      </c>
      <c r="AE251" s="7">
        <f>'Input individueel'!AJ248</f>
        <v>0</v>
      </c>
      <c r="AF251" s="7">
        <f>'Input individueel'!AK248</f>
        <v>0</v>
      </c>
      <c r="AG251" s="7">
        <f>'Input individueel'!AM248</f>
        <v>0</v>
      </c>
      <c r="AH251">
        <f>'Input individueel'!AN248</f>
        <v>0</v>
      </c>
    </row>
    <row r="252" spans="1:34" x14ac:dyDescent="0.3">
      <c r="A252" s="1">
        <f>'Input individueel'!I250</f>
        <v>0</v>
      </c>
      <c r="B252" s="1">
        <f t="shared" si="9"/>
        <v>0</v>
      </c>
      <c r="C252" s="1">
        <f t="shared" si="10"/>
        <v>0</v>
      </c>
      <c r="D252" s="1">
        <f t="shared" si="11"/>
        <v>0</v>
      </c>
      <c r="E252" s="1">
        <f>IF(A252=99,99,'Input individueel'!AH250)</f>
        <v>0</v>
      </c>
      <c r="F252">
        <f>'Input individueel'!C249</f>
        <v>0</v>
      </c>
      <c r="G252" t="str">
        <f>_xlfn.IFNA(VLOOKUP(F252,'Alle namen en totalen'!B:F,5,FALSE)," ")</f>
        <v xml:space="preserve"> </v>
      </c>
      <c r="H252" t="str">
        <f>_xlfn.IFNA(VLOOKUP(F252,'Alle namen en totalen'!B:F,2,FALSE)," ")</f>
        <v xml:space="preserve"> </v>
      </c>
      <c r="I252" t="str">
        <f>_xlfn.IFNA(VLOOKUP(F252,'Alle namen en totalen'!B:F,4,FALSE)," ")</f>
        <v xml:space="preserve"> </v>
      </c>
      <c r="K252" t="str">
        <f>_xlfn.IFNA(VLOOKUP(F252,'Alle namen en totalen'!B:F,3,FALSE)," ")</f>
        <v xml:space="preserve"> </v>
      </c>
      <c r="L252" s="7">
        <f>'Input individueel'!J249</f>
        <v>0</v>
      </c>
      <c r="M252">
        <f>'Input individueel'!I249</f>
        <v>0</v>
      </c>
      <c r="N252" s="7">
        <f>IF('Input individueel'!P249=0,'Input individueel'!K249,('Input individueel'!K249+'Input individueel'!P249)/2)</f>
        <v>0</v>
      </c>
      <c r="O252" s="7">
        <f>IF('Input individueel'!P249=0,'Input individueel'!L249,('Input individueel'!L249+'Input individueel'!Q249)/2)</f>
        <v>0</v>
      </c>
      <c r="P252" s="7">
        <f>IF('Input individueel'!P249=0,'Input individueel'!M249,('Input individueel'!M249+'Input individueel'!R249)/2)</f>
        <v>0</v>
      </c>
      <c r="Q252" s="7">
        <f>IF('Input individueel'!P249=0,'Input individueel'!N249,('Input individueel'!N249+'Input individueel'!S249)/2)</f>
        <v>0</v>
      </c>
      <c r="R252" s="7">
        <f>'Input individueel'!U249</f>
        <v>0</v>
      </c>
      <c r="S252">
        <f>'Input individueel'!V249</f>
        <v>0</v>
      </c>
      <c r="T252" s="7">
        <f>'Input individueel'!W249</f>
        <v>0</v>
      </c>
      <c r="U252" s="7">
        <f>'Input individueel'!X249</f>
        <v>0</v>
      </c>
      <c r="V252" s="7">
        <f>'Input individueel'!Y249</f>
        <v>0</v>
      </c>
      <c r="W252" s="7">
        <f>'Input individueel'!AA249</f>
        <v>0</v>
      </c>
      <c r="X252">
        <f>'Input individueel'!AB249</f>
        <v>0</v>
      </c>
      <c r="Y252" s="7">
        <f>'Input individueel'!AC249</f>
        <v>0</v>
      </c>
      <c r="Z252" s="7">
        <f>'Input individueel'!AD249</f>
        <v>0</v>
      </c>
      <c r="AA252" s="7">
        <f>'Input individueel'!AE249</f>
        <v>0</v>
      </c>
      <c r="AB252" s="7">
        <f>'Input individueel'!AG249</f>
        <v>0</v>
      </c>
      <c r="AC252">
        <f>'Input individueel'!AH249</f>
        <v>0</v>
      </c>
      <c r="AD252" s="7">
        <f>'Input individueel'!AI249</f>
        <v>0</v>
      </c>
      <c r="AE252" s="7">
        <f>'Input individueel'!AJ249</f>
        <v>0</v>
      </c>
      <c r="AF252" s="7">
        <f>'Input individueel'!AK249</f>
        <v>0</v>
      </c>
      <c r="AG252" s="7">
        <f>'Input individueel'!AM249</f>
        <v>0</v>
      </c>
      <c r="AH252">
        <f>'Input individueel'!AN249</f>
        <v>0</v>
      </c>
    </row>
    <row r="253" spans="1:34" x14ac:dyDescent="0.3">
      <c r="A253" s="1">
        <f>'Input individueel'!I251</f>
        <v>0</v>
      </c>
      <c r="B253" s="1">
        <f t="shared" si="9"/>
        <v>0</v>
      </c>
      <c r="C253" s="1">
        <f t="shared" si="10"/>
        <v>0</v>
      </c>
      <c r="D253" s="1">
        <f t="shared" si="11"/>
        <v>0</v>
      </c>
      <c r="E253" s="1">
        <f>IF(A253=99,99,'Input individueel'!AH251)</f>
        <v>0</v>
      </c>
      <c r="F253">
        <f>'Input individueel'!C250</f>
        <v>0</v>
      </c>
      <c r="G253" t="str">
        <f>_xlfn.IFNA(VLOOKUP(F253,'Alle namen en totalen'!B:F,5,FALSE)," ")</f>
        <v xml:space="preserve"> </v>
      </c>
      <c r="H253" t="str">
        <f>_xlfn.IFNA(VLOOKUP(F253,'Alle namen en totalen'!B:F,2,FALSE)," ")</f>
        <v xml:space="preserve"> </v>
      </c>
      <c r="I253" t="str">
        <f>_xlfn.IFNA(VLOOKUP(F253,'Alle namen en totalen'!B:F,4,FALSE)," ")</f>
        <v xml:space="preserve"> </v>
      </c>
      <c r="K253" t="str">
        <f>_xlfn.IFNA(VLOOKUP(F253,'Alle namen en totalen'!B:F,3,FALSE)," ")</f>
        <v xml:space="preserve"> </v>
      </c>
      <c r="L253" s="7">
        <f>'Input individueel'!J250</f>
        <v>0</v>
      </c>
      <c r="M253">
        <f>'Input individueel'!I250</f>
        <v>0</v>
      </c>
      <c r="N253" s="7">
        <f>IF('Input individueel'!P250=0,'Input individueel'!K250,('Input individueel'!K250+'Input individueel'!P250)/2)</f>
        <v>0</v>
      </c>
      <c r="O253" s="7">
        <f>IF('Input individueel'!P250=0,'Input individueel'!L250,('Input individueel'!L250+'Input individueel'!Q250)/2)</f>
        <v>0</v>
      </c>
      <c r="P253" s="7">
        <f>IF('Input individueel'!P250=0,'Input individueel'!M250,('Input individueel'!M250+'Input individueel'!R250)/2)</f>
        <v>0</v>
      </c>
      <c r="Q253" s="7">
        <f>IF('Input individueel'!P250=0,'Input individueel'!N250,('Input individueel'!N250+'Input individueel'!S250)/2)</f>
        <v>0</v>
      </c>
      <c r="R253" s="7">
        <f>'Input individueel'!U250</f>
        <v>0</v>
      </c>
      <c r="S253">
        <f>'Input individueel'!V250</f>
        <v>0</v>
      </c>
      <c r="T253" s="7">
        <f>'Input individueel'!W250</f>
        <v>0</v>
      </c>
      <c r="U253" s="7">
        <f>'Input individueel'!X250</f>
        <v>0</v>
      </c>
      <c r="V253" s="7">
        <f>'Input individueel'!Y250</f>
        <v>0</v>
      </c>
      <c r="W253" s="7">
        <f>'Input individueel'!AA250</f>
        <v>0</v>
      </c>
      <c r="X253">
        <f>'Input individueel'!AB250</f>
        <v>0</v>
      </c>
      <c r="Y253" s="7">
        <f>'Input individueel'!AC250</f>
        <v>0</v>
      </c>
      <c r="Z253" s="7">
        <f>'Input individueel'!AD250</f>
        <v>0</v>
      </c>
      <c r="AA253" s="7">
        <f>'Input individueel'!AE250</f>
        <v>0</v>
      </c>
      <c r="AB253" s="7">
        <f>'Input individueel'!AG250</f>
        <v>0</v>
      </c>
      <c r="AC253">
        <f>'Input individueel'!AH250</f>
        <v>0</v>
      </c>
      <c r="AD253" s="7">
        <f>'Input individueel'!AI250</f>
        <v>0</v>
      </c>
      <c r="AE253" s="7">
        <f>'Input individueel'!AJ250</f>
        <v>0</v>
      </c>
      <c r="AF253" s="7">
        <f>'Input individueel'!AK250</f>
        <v>0</v>
      </c>
      <c r="AG253" s="7">
        <f>'Input individueel'!AM250</f>
        <v>0</v>
      </c>
      <c r="AH253">
        <f>'Input individueel'!AN250</f>
        <v>0</v>
      </c>
    </row>
    <row r="254" spans="1:34" x14ac:dyDescent="0.3">
      <c r="A254" s="1">
        <f>'Input individueel'!I252</f>
        <v>0</v>
      </c>
      <c r="B254" s="1">
        <f t="shared" si="9"/>
        <v>0</v>
      </c>
      <c r="C254" s="1">
        <f t="shared" si="10"/>
        <v>0</v>
      </c>
      <c r="D254" s="1">
        <f t="shared" si="11"/>
        <v>0</v>
      </c>
      <c r="E254" s="1">
        <f>IF(A254=99,99,'Input individueel'!AH252)</f>
        <v>0</v>
      </c>
      <c r="F254">
        <f>'Input individueel'!C251</f>
        <v>0</v>
      </c>
      <c r="G254" t="str">
        <f>_xlfn.IFNA(VLOOKUP(F254,'Alle namen en totalen'!B:F,5,FALSE)," ")</f>
        <v xml:space="preserve"> </v>
      </c>
      <c r="H254" t="str">
        <f>_xlfn.IFNA(VLOOKUP(F254,'Alle namen en totalen'!B:F,2,FALSE)," ")</f>
        <v xml:space="preserve"> </v>
      </c>
      <c r="I254" t="str">
        <f>_xlfn.IFNA(VLOOKUP(F254,'Alle namen en totalen'!B:F,4,FALSE)," ")</f>
        <v xml:space="preserve"> </v>
      </c>
      <c r="K254" t="str">
        <f>_xlfn.IFNA(VLOOKUP(F254,'Alle namen en totalen'!B:F,3,FALSE)," ")</f>
        <v xml:space="preserve"> </v>
      </c>
      <c r="L254" s="7">
        <f>'Input individueel'!J251</f>
        <v>0</v>
      </c>
      <c r="M254">
        <f>'Input individueel'!I251</f>
        <v>0</v>
      </c>
      <c r="N254" s="7">
        <f>IF('Input individueel'!P251=0,'Input individueel'!K251,('Input individueel'!K251+'Input individueel'!P251)/2)</f>
        <v>0</v>
      </c>
      <c r="O254" s="7">
        <f>IF('Input individueel'!P251=0,'Input individueel'!L251,('Input individueel'!L251+'Input individueel'!Q251)/2)</f>
        <v>0</v>
      </c>
      <c r="P254" s="7">
        <f>IF('Input individueel'!P251=0,'Input individueel'!M251,('Input individueel'!M251+'Input individueel'!R251)/2)</f>
        <v>0</v>
      </c>
      <c r="Q254" s="7">
        <f>IF('Input individueel'!P251=0,'Input individueel'!N251,('Input individueel'!N251+'Input individueel'!S251)/2)</f>
        <v>0</v>
      </c>
      <c r="R254" s="7">
        <f>'Input individueel'!U251</f>
        <v>0</v>
      </c>
      <c r="S254">
        <f>'Input individueel'!V251</f>
        <v>0</v>
      </c>
      <c r="T254" s="7">
        <f>'Input individueel'!W251</f>
        <v>0</v>
      </c>
      <c r="U254" s="7">
        <f>'Input individueel'!X251</f>
        <v>0</v>
      </c>
      <c r="V254" s="7">
        <f>'Input individueel'!Y251</f>
        <v>0</v>
      </c>
      <c r="W254" s="7">
        <f>'Input individueel'!AA251</f>
        <v>0</v>
      </c>
      <c r="X254">
        <f>'Input individueel'!AB251</f>
        <v>0</v>
      </c>
      <c r="Y254" s="7">
        <f>'Input individueel'!AC251</f>
        <v>0</v>
      </c>
      <c r="Z254" s="7">
        <f>'Input individueel'!AD251</f>
        <v>0</v>
      </c>
      <c r="AA254" s="7">
        <f>'Input individueel'!AE251</f>
        <v>0</v>
      </c>
      <c r="AB254" s="7">
        <f>'Input individueel'!AG251</f>
        <v>0</v>
      </c>
      <c r="AC254">
        <f>'Input individueel'!AH251</f>
        <v>0</v>
      </c>
      <c r="AD254" s="7">
        <f>'Input individueel'!AI251</f>
        <v>0</v>
      </c>
      <c r="AE254" s="7">
        <f>'Input individueel'!AJ251</f>
        <v>0</v>
      </c>
      <c r="AF254" s="7">
        <f>'Input individueel'!AK251</f>
        <v>0</v>
      </c>
      <c r="AG254" s="7">
        <f>'Input individueel'!AM251</f>
        <v>0</v>
      </c>
      <c r="AH254">
        <f>'Input individueel'!AN251</f>
        <v>0</v>
      </c>
    </row>
    <row r="255" spans="1:34" x14ac:dyDescent="0.3">
      <c r="A255" s="1">
        <f>'Input individueel'!I253</f>
        <v>0</v>
      </c>
      <c r="B255" s="1">
        <f t="shared" si="9"/>
        <v>0</v>
      </c>
      <c r="C255" s="1">
        <f t="shared" si="10"/>
        <v>0</v>
      </c>
      <c r="D255" s="1">
        <f t="shared" si="11"/>
        <v>0</v>
      </c>
      <c r="E255" s="1">
        <f>IF(A255=99,99,'Input individueel'!AH253)</f>
        <v>0</v>
      </c>
      <c r="F255">
        <f>'Input individueel'!C252</f>
        <v>0</v>
      </c>
      <c r="G255" t="str">
        <f>_xlfn.IFNA(VLOOKUP(F255,'Alle namen en totalen'!B:F,5,FALSE)," ")</f>
        <v xml:space="preserve"> </v>
      </c>
      <c r="H255" t="str">
        <f>_xlfn.IFNA(VLOOKUP(F255,'Alle namen en totalen'!B:F,2,FALSE)," ")</f>
        <v xml:space="preserve"> </v>
      </c>
      <c r="I255" t="str">
        <f>_xlfn.IFNA(VLOOKUP(F255,'Alle namen en totalen'!B:F,4,FALSE)," ")</f>
        <v xml:space="preserve"> </v>
      </c>
      <c r="K255" t="str">
        <f>_xlfn.IFNA(VLOOKUP(F255,'Alle namen en totalen'!B:F,3,FALSE)," ")</f>
        <v xml:space="preserve"> </v>
      </c>
      <c r="L255" s="7">
        <f>'Input individueel'!J252</f>
        <v>0</v>
      </c>
      <c r="M255">
        <f>'Input individueel'!I252</f>
        <v>0</v>
      </c>
      <c r="N255" s="7">
        <f>IF('Input individueel'!P252=0,'Input individueel'!K252,('Input individueel'!K252+'Input individueel'!P252)/2)</f>
        <v>0</v>
      </c>
      <c r="O255" s="7">
        <f>IF('Input individueel'!P252=0,'Input individueel'!L252,('Input individueel'!L252+'Input individueel'!Q252)/2)</f>
        <v>0</v>
      </c>
      <c r="P255" s="7">
        <f>IF('Input individueel'!P252=0,'Input individueel'!M252,('Input individueel'!M252+'Input individueel'!R252)/2)</f>
        <v>0</v>
      </c>
      <c r="Q255" s="7">
        <f>IF('Input individueel'!P252=0,'Input individueel'!N252,('Input individueel'!N252+'Input individueel'!S252)/2)</f>
        <v>0</v>
      </c>
      <c r="R255" s="7">
        <f>'Input individueel'!U252</f>
        <v>0</v>
      </c>
      <c r="S255">
        <f>'Input individueel'!V252</f>
        <v>0</v>
      </c>
      <c r="T255" s="7">
        <f>'Input individueel'!W252</f>
        <v>0</v>
      </c>
      <c r="U255" s="7">
        <f>'Input individueel'!X252</f>
        <v>0</v>
      </c>
      <c r="V255" s="7">
        <f>'Input individueel'!Y252</f>
        <v>0</v>
      </c>
      <c r="W255" s="7">
        <f>'Input individueel'!AA252</f>
        <v>0</v>
      </c>
      <c r="X255">
        <f>'Input individueel'!AB252</f>
        <v>0</v>
      </c>
      <c r="Y255" s="7">
        <f>'Input individueel'!AC252</f>
        <v>0</v>
      </c>
      <c r="Z255" s="7">
        <f>'Input individueel'!AD252</f>
        <v>0</v>
      </c>
      <c r="AA255" s="7">
        <f>'Input individueel'!AE252</f>
        <v>0</v>
      </c>
      <c r="AB255" s="7">
        <f>'Input individueel'!AG252</f>
        <v>0</v>
      </c>
      <c r="AC255">
        <f>'Input individueel'!AH252</f>
        <v>0</v>
      </c>
      <c r="AD255" s="7">
        <f>'Input individueel'!AI252</f>
        <v>0</v>
      </c>
      <c r="AE255" s="7">
        <f>'Input individueel'!AJ252</f>
        <v>0</v>
      </c>
      <c r="AF255" s="7">
        <f>'Input individueel'!AK252</f>
        <v>0</v>
      </c>
      <c r="AG255" s="7">
        <f>'Input individueel'!AM252</f>
        <v>0</v>
      </c>
      <c r="AH255">
        <f>'Input individueel'!AN252</f>
        <v>0</v>
      </c>
    </row>
    <row r="256" spans="1:34" x14ac:dyDescent="0.3">
      <c r="A256" s="1">
        <f>'Input individueel'!I254</f>
        <v>0</v>
      </c>
      <c r="B256" s="1">
        <f t="shared" si="9"/>
        <v>0</v>
      </c>
      <c r="C256" s="1">
        <f t="shared" si="10"/>
        <v>0</v>
      </c>
      <c r="D256" s="1">
        <f t="shared" si="11"/>
        <v>0</v>
      </c>
      <c r="E256" s="1">
        <f>IF(A256=99,99,'Input individueel'!AH254)</f>
        <v>0</v>
      </c>
      <c r="F256">
        <f>'Input individueel'!C253</f>
        <v>0</v>
      </c>
      <c r="G256" t="str">
        <f>_xlfn.IFNA(VLOOKUP(F256,'Alle namen en totalen'!B:F,5,FALSE)," ")</f>
        <v xml:space="preserve"> </v>
      </c>
      <c r="H256" t="str">
        <f>_xlfn.IFNA(VLOOKUP(F256,'Alle namen en totalen'!B:F,2,FALSE)," ")</f>
        <v xml:space="preserve"> </v>
      </c>
      <c r="I256" t="str">
        <f>_xlfn.IFNA(VLOOKUP(F256,'Alle namen en totalen'!B:F,4,FALSE)," ")</f>
        <v xml:space="preserve"> </v>
      </c>
      <c r="K256" t="str">
        <f>_xlfn.IFNA(VLOOKUP(F256,'Alle namen en totalen'!B:F,3,FALSE)," ")</f>
        <v xml:space="preserve"> </v>
      </c>
      <c r="L256" s="7">
        <f>'Input individueel'!J253</f>
        <v>0</v>
      </c>
      <c r="M256">
        <f>'Input individueel'!I253</f>
        <v>0</v>
      </c>
      <c r="N256" s="7">
        <f>IF('Input individueel'!P253=0,'Input individueel'!K253,('Input individueel'!K253+'Input individueel'!P253)/2)</f>
        <v>0</v>
      </c>
      <c r="O256" s="7">
        <f>IF('Input individueel'!P253=0,'Input individueel'!L253,('Input individueel'!L253+'Input individueel'!Q253)/2)</f>
        <v>0</v>
      </c>
      <c r="P256" s="7">
        <f>IF('Input individueel'!P253=0,'Input individueel'!M253,('Input individueel'!M253+'Input individueel'!R253)/2)</f>
        <v>0</v>
      </c>
      <c r="Q256" s="7">
        <f>IF('Input individueel'!P253=0,'Input individueel'!N253,('Input individueel'!N253+'Input individueel'!S253)/2)</f>
        <v>0</v>
      </c>
      <c r="R256" s="7">
        <f>'Input individueel'!U253</f>
        <v>0</v>
      </c>
      <c r="S256">
        <f>'Input individueel'!V253</f>
        <v>0</v>
      </c>
      <c r="T256" s="7">
        <f>'Input individueel'!W253</f>
        <v>0</v>
      </c>
      <c r="U256" s="7">
        <f>'Input individueel'!X253</f>
        <v>0</v>
      </c>
      <c r="V256" s="7">
        <f>'Input individueel'!Y253</f>
        <v>0</v>
      </c>
      <c r="W256" s="7">
        <f>'Input individueel'!AA253</f>
        <v>0</v>
      </c>
      <c r="X256">
        <f>'Input individueel'!AB253</f>
        <v>0</v>
      </c>
      <c r="Y256" s="7">
        <f>'Input individueel'!AC253</f>
        <v>0</v>
      </c>
      <c r="Z256" s="7">
        <f>'Input individueel'!AD253</f>
        <v>0</v>
      </c>
      <c r="AA256" s="7">
        <f>'Input individueel'!AE253</f>
        <v>0</v>
      </c>
      <c r="AB256" s="7">
        <f>'Input individueel'!AG253</f>
        <v>0</v>
      </c>
      <c r="AC256">
        <f>'Input individueel'!AH253</f>
        <v>0</v>
      </c>
      <c r="AD256" s="7">
        <f>'Input individueel'!AI253</f>
        <v>0</v>
      </c>
      <c r="AE256" s="7">
        <f>'Input individueel'!AJ253</f>
        <v>0</v>
      </c>
      <c r="AF256" s="7">
        <f>'Input individueel'!AK253</f>
        <v>0</v>
      </c>
      <c r="AG256" s="7">
        <f>'Input individueel'!AM253</f>
        <v>0</v>
      </c>
      <c r="AH256">
        <f>'Input individueel'!AN253</f>
        <v>0</v>
      </c>
    </row>
    <row r="257" spans="1:34" x14ac:dyDescent="0.3">
      <c r="A257" s="1">
        <f>'Input individueel'!I255</f>
        <v>0</v>
      </c>
      <c r="B257" s="1">
        <f t="shared" si="9"/>
        <v>0</v>
      </c>
      <c r="C257" s="1">
        <f t="shared" si="10"/>
        <v>0</v>
      </c>
      <c r="D257" s="1">
        <f t="shared" si="11"/>
        <v>0</v>
      </c>
      <c r="E257" s="1">
        <f>IF(A257=99,99,'Input individueel'!AH255)</f>
        <v>0</v>
      </c>
      <c r="F257">
        <f>'Input individueel'!C254</f>
        <v>0</v>
      </c>
      <c r="G257" t="str">
        <f>_xlfn.IFNA(VLOOKUP(F257,'Alle namen en totalen'!B:F,5,FALSE)," ")</f>
        <v xml:space="preserve"> </v>
      </c>
      <c r="H257" t="str">
        <f>_xlfn.IFNA(VLOOKUP(F257,'Alle namen en totalen'!B:F,2,FALSE)," ")</f>
        <v xml:space="preserve"> </v>
      </c>
      <c r="I257" t="str">
        <f>_xlfn.IFNA(VLOOKUP(F257,'Alle namen en totalen'!B:F,4,FALSE)," ")</f>
        <v xml:space="preserve"> </v>
      </c>
      <c r="K257" t="str">
        <f>_xlfn.IFNA(VLOOKUP(F257,'Alle namen en totalen'!B:F,3,FALSE)," ")</f>
        <v xml:space="preserve"> </v>
      </c>
      <c r="L257" s="7">
        <f>'Input individueel'!J254</f>
        <v>0</v>
      </c>
      <c r="M257">
        <f>'Input individueel'!I254</f>
        <v>0</v>
      </c>
      <c r="N257" s="7">
        <f>IF('Input individueel'!P254=0,'Input individueel'!K254,('Input individueel'!K254+'Input individueel'!P254)/2)</f>
        <v>0</v>
      </c>
      <c r="O257" s="7">
        <f>IF('Input individueel'!P254=0,'Input individueel'!L254,('Input individueel'!L254+'Input individueel'!Q254)/2)</f>
        <v>0</v>
      </c>
      <c r="P257" s="7">
        <f>IF('Input individueel'!P254=0,'Input individueel'!M254,('Input individueel'!M254+'Input individueel'!R254)/2)</f>
        <v>0</v>
      </c>
      <c r="Q257" s="7">
        <f>IF('Input individueel'!P254=0,'Input individueel'!N254,('Input individueel'!N254+'Input individueel'!S254)/2)</f>
        <v>0</v>
      </c>
      <c r="R257" s="7">
        <f>'Input individueel'!U254</f>
        <v>0</v>
      </c>
      <c r="S257">
        <f>'Input individueel'!V254</f>
        <v>0</v>
      </c>
      <c r="T257" s="7">
        <f>'Input individueel'!W254</f>
        <v>0</v>
      </c>
      <c r="U257" s="7">
        <f>'Input individueel'!X254</f>
        <v>0</v>
      </c>
      <c r="V257" s="7">
        <f>'Input individueel'!Y254</f>
        <v>0</v>
      </c>
      <c r="W257" s="7">
        <f>'Input individueel'!AA254</f>
        <v>0</v>
      </c>
      <c r="X257">
        <f>'Input individueel'!AB254</f>
        <v>0</v>
      </c>
      <c r="Y257" s="7">
        <f>'Input individueel'!AC254</f>
        <v>0</v>
      </c>
      <c r="Z257" s="7">
        <f>'Input individueel'!AD254</f>
        <v>0</v>
      </c>
      <c r="AA257" s="7">
        <f>'Input individueel'!AE254</f>
        <v>0</v>
      </c>
      <c r="AB257" s="7">
        <f>'Input individueel'!AG254</f>
        <v>0</v>
      </c>
      <c r="AC257">
        <f>'Input individueel'!AH254</f>
        <v>0</v>
      </c>
      <c r="AD257" s="7">
        <f>'Input individueel'!AI254</f>
        <v>0</v>
      </c>
      <c r="AE257" s="7">
        <f>'Input individueel'!AJ254</f>
        <v>0</v>
      </c>
      <c r="AF257" s="7">
        <f>'Input individueel'!AK254</f>
        <v>0</v>
      </c>
      <c r="AG257" s="7">
        <f>'Input individueel'!AM254</f>
        <v>0</v>
      </c>
      <c r="AH257">
        <f>'Input individueel'!AN254</f>
        <v>0</v>
      </c>
    </row>
    <row r="258" spans="1:34" x14ac:dyDescent="0.3">
      <c r="A258" s="1">
        <f>'Input individueel'!I256</f>
        <v>0</v>
      </c>
      <c r="B258" s="1">
        <f t="shared" si="9"/>
        <v>0</v>
      </c>
      <c r="C258" s="1">
        <f t="shared" si="10"/>
        <v>0</v>
      </c>
      <c r="D258" s="1">
        <f t="shared" si="11"/>
        <v>0</v>
      </c>
      <c r="E258" s="1">
        <f>IF(A258=99,99,'Input individueel'!AH256)</f>
        <v>0</v>
      </c>
      <c r="F258">
        <f>'Input individueel'!C255</f>
        <v>0</v>
      </c>
      <c r="G258" t="str">
        <f>_xlfn.IFNA(VLOOKUP(F258,'Alle namen en totalen'!B:F,5,FALSE)," ")</f>
        <v xml:space="preserve"> </v>
      </c>
      <c r="H258" t="str">
        <f>_xlfn.IFNA(VLOOKUP(F258,'Alle namen en totalen'!B:F,2,FALSE)," ")</f>
        <v xml:space="preserve"> </v>
      </c>
      <c r="I258" t="str">
        <f>_xlfn.IFNA(VLOOKUP(F258,'Alle namen en totalen'!B:F,4,FALSE)," ")</f>
        <v xml:space="preserve"> </v>
      </c>
      <c r="K258" t="str">
        <f>_xlfn.IFNA(VLOOKUP(F258,'Alle namen en totalen'!B:F,3,FALSE)," ")</f>
        <v xml:space="preserve"> </v>
      </c>
      <c r="L258" s="7">
        <f>'Input individueel'!J255</f>
        <v>0</v>
      </c>
      <c r="M258">
        <f>'Input individueel'!I255</f>
        <v>0</v>
      </c>
      <c r="N258" s="7">
        <f>IF('Input individueel'!P255=0,'Input individueel'!K255,('Input individueel'!K255+'Input individueel'!P255)/2)</f>
        <v>0</v>
      </c>
      <c r="O258" s="7">
        <f>IF('Input individueel'!P255=0,'Input individueel'!L255,('Input individueel'!L255+'Input individueel'!Q255)/2)</f>
        <v>0</v>
      </c>
      <c r="P258" s="7">
        <f>IF('Input individueel'!P255=0,'Input individueel'!M255,('Input individueel'!M255+'Input individueel'!R255)/2)</f>
        <v>0</v>
      </c>
      <c r="Q258" s="7">
        <f>IF('Input individueel'!P255=0,'Input individueel'!N255,('Input individueel'!N255+'Input individueel'!S255)/2)</f>
        <v>0</v>
      </c>
      <c r="R258" s="7">
        <f>'Input individueel'!U255</f>
        <v>0</v>
      </c>
      <c r="S258">
        <f>'Input individueel'!V255</f>
        <v>0</v>
      </c>
      <c r="T258" s="7">
        <f>'Input individueel'!W255</f>
        <v>0</v>
      </c>
      <c r="U258" s="7">
        <f>'Input individueel'!X255</f>
        <v>0</v>
      </c>
      <c r="V258" s="7">
        <f>'Input individueel'!Y255</f>
        <v>0</v>
      </c>
      <c r="W258" s="7">
        <f>'Input individueel'!AA255</f>
        <v>0</v>
      </c>
      <c r="X258">
        <f>'Input individueel'!AB255</f>
        <v>0</v>
      </c>
      <c r="Y258" s="7">
        <f>'Input individueel'!AC255</f>
        <v>0</v>
      </c>
      <c r="Z258" s="7">
        <f>'Input individueel'!AD255</f>
        <v>0</v>
      </c>
      <c r="AA258" s="7">
        <f>'Input individueel'!AE255</f>
        <v>0</v>
      </c>
      <c r="AB258" s="7">
        <f>'Input individueel'!AG255</f>
        <v>0</v>
      </c>
      <c r="AC258">
        <f>'Input individueel'!AH255</f>
        <v>0</v>
      </c>
      <c r="AD258" s="7">
        <f>'Input individueel'!AI255</f>
        <v>0</v>
      </c>
      <c r="AE258" s="7">
        <f>'Input individueel'!AJ255</f>
        <v>0</v>
      </c>
      <c r="AF258" s="7">
        <f>'Input individueel'!AK255</f>
        <v>0</v>
      </c>
      <c r="AG258" s="7">
        <f>'Input individueel'!AM255</f>
        <v>0</v>
      </c>
      <c r="AH258">
        <f>'Input individueel'!AN255</f>
        <v>0</v>
      </c>
    </row>
    <row r="259" spans="1:34" x14ac:dyDescent="0.3">
      <c r="A259" s="1">
        <f>'Input individueel'!I257</f>
        <v>0</v>
      </c>
      <c r="B259" s="1">
        <f t="shared" si="9"/>
        <v>0</v>
      </c>
      <c r="C259" s="1">
        <f t="shared" si="10"/>
        <v>0</v>
      </c>
      <c r="D259" s="1">
        <f t="shared" si="11"/>
        <v>0</v>
      </c>
      <c r="E259" s="1">
        <f>IF(A259=99,99,'Input individueel'!AH257)</f>
        <v>0</v>
      </c>
      <c r="F259">
        <f>'Input individueel'!C256</f>
        <v>0</v>
      </c>
      <c r="G259" t="str">
        <f>_xlfn.IFNA(VLOOKUP(F259,'Alle namen en totalen'!B:F,5,FALSE)," ")</f>
        <v xml:space="preserve"> </v>
      </c>
      <c r="H259" t="str">
        <f>_xlfn.IFNA(VLOOKUP(F259,'Alle namen en totalen'!B:F,2,FALSE)," ")</f>
        <v xml:space="preserve"> </v>
      </c>
      <c r="I259" t="str">
        <f>_xlfn.IFNA(VLOOKUP(F259,'Alle namen en totalen'!B:F,4,FALSE)," ")</f>
        <v xml:space="preserve"> </v>
      </c>
      <c r="K259" t="str">
        <f>_xlfn.IFNA(VLOOKUP(F259,'Alle namen en totalen'!B:F,3,FALSE)," ")</f>
        <v xml:space="preserve"> </v>
      </c>
      <c r="L259" s="7">
        <f>'Input individueel'!J256</f>
        <v>0</v>
      </c>
      <c r="M259">
        <f>'Input individueel'!I256</f>
        <v>0</v>
      </c>
      <c r="N259" s="7">
        <f>IF('Input individueel'!P256=0,'Input individueel'!K256,('Input individueel'!K256+'Input individueel'!P256)/2)</f>
        <v>0</v>
      </c>
      <c r="O259" s="7">
        <f>IF('Input individueel'!P256=0,'Input individueel'!L256,('Input individueel'!L256+'Input individueel'!Q256)/2)</f>
        <v>0</v>
      </c>
      <c r="P259" s="7">
        <f>IF('Input individueel'!P256=0,'Input individueel'!M256,('Input individueel'!M256+'Input individueel'!R256)/2)</f>
        <v>0</v>
      </c>
      <c r="Q259" s="7">
        <f>IF('Input individueel'!P256=0,'Input individueel'!N256,('Input individueel'!N256+'Input individueel'!S256)/2)</f>
        <v>0</v>
      </c>
      <c r="R259" s="7">
        <f>'Input individueel'!U256</f>
        <v>0</v>
      </c>
      <c r="S259">
        <f>'Input individueel'!V256</f>
        <v>0</v>
      </c>
      <c r="T259" s="7">
        <f>'Input individueel'!W256</f>
        <v>0</v>
      </c>
      <c r="U259" s="7">
        <f>'Input individueel'!X256</f>
        <v>0</v>
      </c>
      <c r="V259" s="7">
        <f>'Input individueel'!Y256</f>
        <v>0</v>
      </c>
      <c r="W259" s="7">
        <f>'Input individueel'!AA256</f>
        <v>0</v>
      </c>
      <c r="X259">
        <f>'Input individueel'!AB256</f>
        <v>0</v>
      </c>
      <c r="Y259" s="7">
        <f>'Input individueel'!AC256</f>
        <v>0</v>
      </c>
      <c r="Z259" s="7">
        <f>'Input individueel'!AD256</f>
        <v>0</v>
      </c>
      <c r="AA259" s="7">
        <f>'Input individueel'!AE256</f>
        <v>0</v>
      </c>
      <c r="AB259" s="7">
        <f>'Input individueel'!AG256</f>
        <v>0</v>
      </c>
      <c r="AC259">
        <f>'Input individueel'!AH256</f>
        <v>0</v>
      </c>
      <c r="AD259" s="7">
        <f>'Input individueel'!AI256</f>
        <v>0</v>
      </c>
      <c r="AE259" s="7">
        <f>'Input individueel'!AJ256</f>
        <v>0</v>
      </c>
      <c r="AF259" s="7">
        <f>'Input individueel'!AK256</f>
        <v>0</v>
      </c>
      <c r="AG259" s="7">
        <f>'Input individueel'!AM256</f>
        <v>0</v>
      </c>
      <c r="AH259">
        <f>'Input individueel'!AN256</f>
        <v>0</v>
      </c>
    </row>
    <row r="260" spans="1:34" x14ac:dyDescent="0.3">
      <c r="A260" s="1">
        <f>'Input individueel'!I258</f>
        <v>0</v>
      </c>
      <c r="B260" s="1">
        <f t="shared" si="9"/>
        <v>0</v>
      </c>
      <c r="C260" s="1">
        <f t="shared" si="10"/>
        <v>0</v>
      </c>
      <c r="D260" s="1">
        <f t="shared" si="11"/>
        <v>0</v>
      </c>
      <c r="E260" s="1">
        <f>IF(A260=99,99,'Input individueel'!AH258)</f>
        <v>0</v>
      </c>
      <c r="F260">
        <f>'Input individueel'!C257</f>
        <v>0</v>
      </c>
      <c r="G260" t="str">
        <f>_xlfn.IFNA(VLOOKUP(F260,'Alle namen en totalen'!B:F,5,FALSE)," ")</f>
        <v xml:space="preserve"> </v>
      </c>
      <c r="H260" t="str">
        <f>_xlfn.IFNA(VLOOKUP(F260,'Alle namen en totalen'!B:F,2,FALSE)," ")</f>
        <v xml:space="preserve"> </v>
      </c>
      <c r="I260" t="str">
        <f>_xlfn.IFNA(VLOOKUP(F260,'Alle namen en totalen'!B:F,4,FALSE)," ")</f>
        <v xml:space="preserve"> </v>
      </c>
      <c r="K260" t="str">
        <f>_xlfn.IFNA(VLOOKUP(F260,'Alle namen en totalen'!B:F,3,FALSE)," ")</f>
        <v xml:space="preserve"> </v>
      </c>
      <c r="L260" s="7">
        <f>'Input individueel'!J257</f>
        <v>0</v>
      </c>
      <c r="M260">
        <f>'Input individueel'!I257</f>
        <v>0</v>
      </c>
      <c r="N260" s="7">
        <f>IF('Input individueel'!P257=0,'Input individueel'!K257,('Input individueel'!K257+'Input individueel'!P257)/2)</f>
        <v>0</v>
      </c>
      <c r="O260" s="7">
        <f>IF('Input individueel'!P257=0,'Input individueel'!L257,('Input individueel'!L257+'Input individueel'!Q257)/2)</f>
        <v>0</v>
      </c>
      <c r="P260" s="7">
        <f>IF('Input individueel'!P257=0,'Input individueel'!M257,('Input individueel'!M257+'Input individueel'!R257)/2)</f>
        <v>0</v>
      </c>
      <c r="Q260" s="7">
        <f>IF('Input individueel'!P257=0,'Input individueel'!N257,('Input individueel'!N257+'Input individueel'!S257)/2)</f>
        <v>0</v>
      </c>
      <c r="R260" s="7">
        <f>'Input individueel'!U257</f>
        <v>0</v>
      </c>
      <c r="S260">
        <f>'Input individueel'!V257</f>
        <v>0</v>
      </c>
      <c r="T260" s="7">
        <f>'Input individueel'!W257</f>
        <v>0</v>
      </c>
      <c r="U260" s="7">
        <f>'Input individueel'!X257</f>
        <v>0</v>
      </c>
      <c r="V260" s="7">
        <f>'Input individueel'!Y257</f>
        <v>0</v>
      </c>
      <c r="W260" s="7">
        <f>'Input individueel'!AA257</f>
        <v>0</v>
      </c>
      <c r="X260">
        <f>'Input individueel'!AB257</f>
        <v>0</v>
      </c>
      <c r="Y260" s="7">
        <f>'Input individueel'!AC257</f>
        <v>0</v>
      </c>
      <c r="Z260" s="7">
        <f>'Input individueel'!AD257</f>
        <v>0</v>
      </c>
      <c r="AA260" s="7">
        <f>'Input individueel'!AE257</f>
        <v>0</v>
      </c>
      <c r="AB260" s="7">
        <f>'Input individueel'!AG257</f>
        <v>0</v>
      </c>
      <c r="AC260">
        <f>'Input individueel'!AH257</f>
        <v>0</v>
      </c>
      <c r="AD260" s="7">
        <f>'Input individueel'!AI257</f>
        <v>0</v>
      </c>
      <c r="AE260" s="7">
        <f>'Input individueel'!AJ257</f>
        <v>0</v>
      </c>
      <c r="AF260" s="7">
        <f>'Input individueel'!AK257</f>
        <v>0</v>
      </c>
      <c r="AG260" s="7">
        <f>'Input individueel'!AM257</f>
        <v>0</v>
      </c>
      <c r="AH260">
        <f>'Input individueel'!AN257</f>
        <v>0</v>
      </c>
    </row>
    <row r="261" spans="1:34" x14ac:dyDescent="0.3">
      <c r="A261" s="1">
        <f>'Input individueel'!I259</f>
        <v>0</v>
      </c>
      <c r="B261" s="1">
        <f t="shared" si="9"/>
        <v>0</v>
      </c>
      <c r="C261" s="1">
        <f t="shared" si="10"/>
        <v>0</v>
      </c>
      <c r="D261" s="1">
        <f t="shared" si="11"/>
        <v>0</v>
      </c>
      <c r="E261" s="1">
        <f>IF(A261=99,99,'Input individueel'!AH259)</f>
        <v>0</v>
      </c>
      <c r="F261">
        <f>'Input individueel'!C258</f>
        <v>0</v>
      </c>
      <c r="G261" t="str">
        <f>_xlfn.IFNA(VLOOKUP(F261,'Alle namen en totalen'!B:F,5,FALSE)," ")</f>
        <v xml:space="preserve"> </v>
      </c>
      <c r="H261" t="str">
        <f>_xlfn.IFNA(VLOOKUP(F261,'Alle namen en totalen'!B:F,2,FALSE)," ")</f>
        <v xml:space="preserve"> </v>
      </c>
      <c r="I261" t="str">
        <f>_xlfn.IFNA(VLOOKUP(F261,'Alle namen en totalen'!B:F,4,FALSE)," ")</f>
        <v xml:space="preserve"> </v>
      </c>
      <c r="K261" t="str">
        <f>_xlfn.IFNA(VLOOKUP(F261,'Alle namen en totalen'!B:F,3,FALSE)," ")</f>
        <v xml:space="preserve"> </v>
      </c>
      <c r="L261" s="7">
        <f>'Input individueel'!J258</f>
        <v>0</v>
      </c>
      <c r="M261">
        <f>'Input individueel'!I258</f>
        <v>0</v>
      </c>
      <c r="N261" s="7">
        <f>IF('Input individueel'!P258=0,'Input individueel'!K258,('Input individueel'!K258+'Input individueel'!P258)/2)</f>
        <v>0</v>
      </c>
      <c r="O261" s="7">
        <f>IF('Input individueel'!P258=0,'Input individueel'!L258,('Input individueel'!L258+'Input individueel'!Q258)/2)</f>
        <v>0</v>
      </c>
      <c r="P261" s="7">
        <f>IF('Input individueel'!P258=0,'Input individueel'!M258,('Input individueel'!M258+'Input individueel'!R258)/2)</f>
        <v>0</v>
      </c>
      <c r="Q261" s="7">
        <f>IF('Input individueel'!P258=0,'Input individueel'!N258,('Input individueel'!N258+'Input individueel'!S258)/2)</f>
        <v>0</v>
      </c>
      <c r="R261" s="7">
        <f>'Input individueel'!U258</f>
        <v>0</v>
      </c>
      <c r="S261">
        <f>'Input individueel'!V258</f>
        <v>0</v>
      </c>
      <c r="T261" s="7">
        <f>'Input individueel'!W258</f>
        <v>0</v>
      </c>
      <c r="U261" s="7">
        <f>'Input individueel'!X258</f>
        <v>0</v>
      </c>
      <c r="V261" s="7">
        <f>'Input individueel'!Y258</f>
        <v>0</v>
      </c>
      <c r="W261" s="7">
        <f>'Input individueel'!AA258</f>
        <v>0</v>
      </c>
      <c r="X261">
        <f>'Input individueel'!AB258</f>
        <v>0</v>
      </c>
      <c r="Y261" s="7">
        <f>'Input individueel'!AC258</f>
        <v>0</v>
      </c>
      <c r="Z261" s="7">
        <f>'Input individueel'!AD258</f>
        <v>0</v>
      </c>
      <c r="AA261" s="7">
        <f>'Input individueel'!AE258</f>
        <v>0</v>
      </c>
      <c r="AB261" s="7">
        <f>'Input individueel'!AG258</f>
        <v>0</v>
      </c>
      <c r="AC261">
        <f>'Input individueel'!AH258</f>
        <v>0</v>
      </c>
      <c r="AD261" s="7">
        <f>'Input individueel'!AI258</f>
        <v>0</v>
      </c>
      <c r="AE261" s="7">
        <f>'Input individueel'!AJ258</f>
        <v>0</v>
      </c>
      <c r="AF261" s="7">
        <f>'Input individueel'!AK258</f>
        <v>0</v>
      </c>
      <c r="AG261" s="7">
        <f>'Input individueel'!AM258</f>
        <v>0</v>
      </c>
      <c r="AH261">
        <f>'Input individueel'!AN258</f>
        <v>0</v>
      </c>
    </row>
    <row r="262" spans="1:34" x14ac:dyDescent="0.3">
      <c r="A262" s="1">
        <f>'Input individueel'!I260</f>
        <v>0</v>
      </c>
      <c r="B262" s="1">
        <f t="shared" ref="B262:B301" si="12">IF(A262=99,99,S262)</f>
        <v>0</v>
      </c>
      <c r="C262" s="1">
        <f t="shared" ref="C262:C301" si="13">IF(A262=99,99,X262)</f>
        <v>0</v>
      </c>
      <c r="D262" s="1">
        <f t="shared" ref="D262:D301" si="14">IF(A262=99,99,AC262)</f>
        <v>0</v>
      </c>
      <c r="E262" s="1">
        <f>IF(A262=99,99,'Input individueel'!AH260)</f>
        <v>0</v>
      </c>
      <c r="F262">
        <f>'Input individueel'!C259</f>
        <v>0</v>
      </c>
      <c r="G262" t="str">
        <f>_xlfn.IFNA(VLOOKUP(F262,'Alle namen en totalen'!B:F,5,FALSE)," ")</f>
        <v xml:space="preserve"> </v>
      </c>
      <c r="H262" t="str">
        <f>_xlfn.IFNA(VLOOKUP(F262,'Alle namen en totalen'!B:F,2,FALSE)," ")</f>
        <v xml:space="preserve"> </v>
      </c>
      <c r="I262" t="str">
        <f>_xlfn.IFNA(VLOOKUP(F262,'Alle namen en totalen'!B:F,4,FALSE)," ")</f>
        <v xml:space="preserve"> </v>
      </c>
      <c r="K262" t="str">
        <f>_xlfn.IFNA(VLOOKUP(F262,'Alle namen en totalen'!B:F,3,FALSE)," ")</f>
        <v xml:space="preserve"> </v>
      </c>
      <c r="L262" s="7">
        <f>'Input individueel'!J259</f>
        <v>0</v>
      </c>
      <c r="M262">
        <f>'Input individueel'!I259</f>
        <v>0</v>
      </c>
      <c r="N262" s="7">
        <f>IF('Input individueel'!P259=0,'Input individueel'!K259,('Input individueel'!K259+'Input individueel'!P259)/2)</f>
        <v>0</v>
      </c>
      <c r="O262" s="7">
        <f>IF('Input individueel'!P259=0,'Input individueel'!L259,('Input individueel'!L259+'Input individueel'!Q259)/2)</f>
        <v>0</v>
      </c>
      <c r="P262" s="7">
        <f>IF('Input individueel'!P259=0,'Input individueel'!M259,('Input individueel'!M259+'Input individueel'!R259)/2)</f>
        <v>0</v>
      </c>
      <c r="Q262" s="7">
        <f>IF('Input individueel'!P259=0,'Input individueel'!N259,('Input individueel'!N259+'Input individueel'!S259)/2)</f>
        <v>0</v>
      </c>
      <c r="R262" s="7">
        <f>'Input individueel'!U259</f>
        <v>0</v>
      </c>
      <c r="S262">
        <f>'Input individueel'!V259</f>
        <v>0</v>
      </c>
      <c r="T262" s="7">
        <f>'Input individueel'!W259</f>
        <v>0</v>
      </c>
      <c r="U262" s="7">
        <f>'Input individueel'!X259</f>
        <v>0</v>
      </c>
      <c r="V262" s="7">
        <f>'Input individueel'!Y259</f>
        <v>0</v>
      </c>
      <c r="W262" s="7">
        <f>'Input individueel'!AA259</f>
        <v>0</v>
      </c>
      <c r="X262">
        <f>'Input individueel'!AB259</f>
        <v>0</v>
      </c>
      <c r="Y262" s="7">
        <f>'Input individueel'!AC259</f>
        <v>0</v>
      </c>
      <c r="Z262" s="7">
        <f>'Input individueel'!AD259</f>
        <v>0</v>
      </c>
      <c r="AA262" s="7">
        <f>'Input individueel'!AE259</f>
        <v>0</v>
      </c>
      <c r="AB262" s="7">
        <f>'Input individueel'!AG259</f>
        <v>0</v>
      </c>
      <c r="AC262">
        <f>'Input individueel'!AH259</f>
        <v>0</v>
      </c>
      <c r="AD262" s="7">
        <f>'Input individueel'!AI259</f>
        <v>0</v>
      </c>
      <c r="AE262" s="7">
        <f>'Input individueel'!AJ259</f>
        <v>0</v>
      </c>
      <c r="AF262" s="7">
        <f>'Input individueel'!AK259</f>
        <v>0</v>
      </c>
      <c r="AG262" s="7">
        <f>'Input individueel'!AM259</f>
        <v>0</v>
      </c>
      <c r="AH262">
        <f>'Input individueel'!AN259</f>
        <v>0</v>
      </c>
    </row>
    <row r="263" spans="1:34" x14ac:dyDescent="0.3">
      <c r="A263" s="1">
        <f>'Input individueel'!I261</f>
        <v>0</v>
      </c>
      <c r="B263" s="1">
        <f t="shared" si="12"/>
        <v>0</v>
      </c>
      <c r="C263" s="1">
        <f t="shared" si="13"/>
        <v>0</v>
      </c>
      <c r="D263" s="1">
        <f t="shared" si="14"/>
        <v>0</v>
      </c>
      <c r="E263" s="1">
        <f>IF(A263=99,99,'Input individueel'!AH261)</f>
        <v>0</v>
      </c>
      <c r="F263">
        <f>'Input individueel'!C260</f>
        <v>0</v>
      </c>
      <c r="G263" t="str">
        <f>_xlfn.IFNA(VLOOKUP(F263,'Alle namen en totalen'!B:F,5,FALSE)," ")</f>
        <v xml:space="preserve"> </v>
      </c>
      <c r="H263" t="str">
        <f>_xlfn.IFNA(VLOOKUP(F263,'Alle namen en totalen'!B:F,2,FALSE)," ")</f>
        <v xml:space="preserve"> </v>
      </c>
      <c r="I263" t="str">
        <f>_xlfn.IFNA(VLOOKUP(F263,'Alle namen en totalen'!B:F,4,FALSE)," ")</f>
        <v xml:space="preserve"> </v>
      </c>
      <c r="K263" t="str">
        <f>_xlfn.IFNA(VLOOKUP(F263,'Alle namen en totalen'!B:F,3,FALSE)," ")</f>
        <v xml:space="preserve"> </v>
      </c>
      <c r="L263" s="7">
        <f>'Input individueel'!J260</f>
        <v>0</v>
      </c>
      <c r="M263">
        <f>'Input individueel'!I260</f>
        <v>0</v>
      </c>
      <c r="N263" s="7">
        <f>IF('Input individueel'!P260=0,'Input individueel'!K260,('Input individueel'!K260+'Input individueel'!P260)/2)</f>
        <v>0</v>
      </c>
      <c r="O263" s="7">
        <f>IF('Input individueel'!P260=0,'Input individueel'!L260,('Input individueel'!L260+'Input individueel'!Q260)/2)</f>
        <v>0</v>
      </c>
      <c r="P263" s="7">
        <f>IF('Input individueel'!P260=0,'Input individueel'!M260,('Input individueel'!M260+'Input individueel'!R260)/2)</f>
        <v>0</v>
      </c>
      <c r="Q263" s="7">
        <f>IF('Input individueel'!P260=0,'Input individueel'!N260,('Input individueel'!N260+'Input individueel'!S260)/2)</f>
        <v>0</v>
      </c>
      <c r="R263" s="7">
        <f>'Input individueel'!U260</f>
        <v>0</v>
      </c>
      <c r="S263">
        <f>'Input individueel'!V260</f>
        <v>0</v>
      </c>
      <c r="T263" s="7">
        <f>'Input individueel'!W260</f>
        <v>0</v>
      </c>
      <c r="U263" s="7">
        <f>'Input individueel'!X260</f>
        <v>0</v>
      </c>
      <c r="V263" s="7">
        <f>'Input individueel'!Y260</f>
        <v>0</v>
      </c>
      <c r="W263" s="7">
        <f>'Input individueel'!AA260</f>
        <v>0</v>
      </c>
      <c r="X263">
        <f>'Input individueel'!AB260</f>
        <v>0</v>
      </c>
      <c r="Y263" s="7">
        <f>'Input individueel'!AC260</f>
        <v>0</v>
      </c>
      <c r="Z263" s="7">
        <f>'Input individueel'!AD260</f>
        <v>0</v>
      </c>
      <c r="AA263" s="7">
        <f>'Input individueel'!AE260</f>
        <v>0</v>
      </c>
      <c r="AB263" s="7">
        <f>'Input individueel'!AG260</f>
        <v>0</v>
      </c>
      <c r="AC263">
        <f>'Input individueel'!AH260</f>
        <v>0</v>
      </c>
      <c r="AD263" s="7">
        <f>'Input individueel'!AI260</f>
        <v>0</v>
      </c>
      <c r="AE263" s="7">
        <f>'Input individueel'!AJ260</f>
        <v>0</v>
      </c>
      <c r="AF263" s="7">
        <f>'Input individueel'!AK260</f>
        <v>0</v>
      </c>
      <c r="AG263" s="7">
        <f>'Input individueel'!AM260</f>
        <v>0</v>
      </c>
      <c r="AH263">
        <f>'Input individueel'!AN260</f>
        <v>0</v>
      </c>
    </row>
    <row r="264" spans="1:34" x14ac:dyDescent="0.3">
      <c r="A264" s="1">
        <f>'Input individueel'!I262</f>
        <v>0</v>
      </c>
      <c r="B264" s="1">
        <f t="shared" si="12"/>
        <v>0</v>
      </c>
      <c r="C264" s="1">
        <f t="shared" si="13"/>
        <v>0</v>
      </c>
      <c r="D264" s="1">
        <f t="shared" si="14"/>
        <v>0</v>
      </c>
      <c r="E264" s="1">
        <f>IF(A264=99,99,'Input individueel'!AH262)</f>
        <v>0</v>
      </c>
      <c r="F264">
        <f>'Input individueel'!C261</f>
        <v>0</v>
      </c>
      <c r="G264" t="str">
        <f>_xlfn.IFNA(VLOOKUP(F264,'Alle namen en totalen'!B:F,5,FALSE)," ")</f>
        <v xml:space="preserve"> </v>
      </c>
      <c r="H264" t="str">
        <f>_xlfn.IFNA(VLOOKUP(F264,'Alle namen en totalen'!B:F,2,FALSE)," ")</f>
        <v xml:space="preserve"> </v>
      </c>
      <c r="I264" t="str">
        <f>_xlfn.IFNA(VLOOKUP(F264,'Alle namen en totalen'!B:F,4,FALSE)," ")</f>
        <v xml:space="preserve"> </v>
      </c>
      <c r="K264" t="str">
        <f>_xlfn.IFNA(VLOOKUP(F264,'Alle namen en totalen'!B:F,3,FALSE)," ")</f>
        <v xml:space="preserve"> </v>
      </c>
      <c r="L264" s="7">
        <f>'Input individueel'!J261</f>
        <v>0</v>
      </c>
      <c r="M264">
        <f>'Input individueel'!I261</f>
        <v>0</v>
      </c>
      <c r="N264" s="7">
        <f>IF('Input individueel'!P261=0,'Input individueel'!K261,('Input individueel'!K261+'Input individueel'!P261)/2)</f>
        <v>0</v>
      </c>
      <c r="O264" s="7">
        <f>IF('Input individueel'!P261=0,'Input individueel'!L261,('Input individueel'!L261+'Input individueel'!Q261)/2)</f>
        <v>0</v>
      </c>
      <c r="P264" s="7">
        <f>IF('Input individueel'!P261=0,'Input individueel'!M261,('Input individueel'!M261+'Input individueel'!R261)/2)</f>
        <v>0</v>
      </c>
      <c r="Q264" s="7">
        <f>IF('Input individueel'!P261=0,'Input individueel'!N261,('Input individueel'!N261+'Input individueel'!S261)/2)</f>
        <v>0</v>
      </c>
      <c r="R264" s="7">
        <f>'Input individueel'!U261</f>
        <v>0</v>
      </c>
      <c r="S264">
        <f>'Input individueel'!V261</f>
        <v>0</v>
      </c>
      <c r="T264" s="7">
        <f>'Input individueel'!W261</f>
        <v>0</v>
      </c>
      <c r="U264" s="7">
        <f>'Input individueel'!X261</f>
        <v>0</v>
      </c>
      <c r="V264" s="7">
        <f>'Input individueel'!Y261</f>
        <v>0</v>
      </c>
      <c r="W264" s="7">
        <f>'Input individueel'!AA261</f>
        <v>0</v>
      </c>
      <c r="X264">
        <f>'Input individueel'!AB261</f>
        <v>0</v>
      </c>
      <c r="Y264" s="7">
        <f>'Input individueel'!AC261</f>
        <v>0</v>
      </c>
      <c r="Z264" s="7">
        <f>'Input individueel'!AD261</f>
        <v>0</v>
      </c>
      <c r="AA264" s="7">
        <f>'Input individueel'!AE261</f>
        <v>0</v>
      </c>
      <c r="AB264" s="7">
        <f>'Input individueel'!AG261</f>
        <v>0</v>
      </c>
      <c r="AC264">
        <f>'Input individueel'!AH261</f>
        <v>0</v>
      </c>
      <c r="AD264" s="7">
        <f>'Input individueel'!AI261</f>
        <v>0</v>
      </c>
      <c r="AE264" s="7">
        <f>'Input individueel'!AJ261</f>
        <v>0</v>
      </c>
      <c r="AF264" s="7">
        <f>'Input individueel'!AK261</f>
        <v>0</v>
      </c>
      <c r="AG264" s="7">
        <f>'Input individueel'!AM261</f>
        <v>0</v>
      </c>
      <c r="AH264">
        <f>'Input individueel'!AN261</f>
        <v>0</v>
      </c>
    </row>
    <row r="265" spans="1:34" x14ac:dyDescent="0.3">
      <c r="A265" s="1">
        <f>'Input individueel'!I263</f>
        <v>0</v>
      </c>
      <c r="B265" s="1">
        <f t="shared" si="12"/>
        <v>0</v>
      </c>
      <c r="C265" s="1">
        <f t="shared" si="13"/>
        <v>0</v>
      </c>
      <c r="D265" s="1">
        <f t="shared" si="14"/>
        <v>0</v>
      </c>
      <c r="E265" s="1">
        <f>IF(A265=99,99,'Input individueel'!AH263)</f>
        <v>0</v>
      </c>
      <c r="F265">
        <f>'Input individueel'!C262</f>
        <v>0</v>
      </c>
      <c r="G265" t="str">
        <f>_xlfn.IFNA(VLOOKUP(F265,'Alle namen en totalen'!B:F,5,FALSE)," ")</f>
        <v xml:space="preserve"> </v>
      </c>
      <c r="H265" t="str">
        <f>_xlfn.IFNA(VLOOKUP(F265,'Alle namen en totalen'!B:F,2,FALSE)," ")</f>
        <v xml:space="preserve"> </v>
      </c>
      <c r="I265" t="str">
        <f>_xlfn.IFNA(VLOOKUP(F265,'Alle namen en totalen'!B:F,4,FALSE)," ")</f>
        <v xml:space="preserve"> </v>
      </c>
      <c r="K265" t="str">
        <f>_xlfn.IFNA(VLOOKUP(F265,'Alle namen en totalen'!B:F,3,FALSE)," ")</f>
        <v xml:space="preserve"> </v>
      </c>
      <c r="L265" s="7">
        <f>'Input individueel'!J262</f>
        <v>0</v>
      </c>
      <c r="M265">
        <f>'Input individueel'!I262</f>
        <v>0</v>
      </c>
      <c r="N265" s="7">
        <f>IF('Input individueel'!P262=0,'Input individueel'!K262,('Input individueel'!K262+'Input individueel'!P262)/2)</f>
        <v>0</v>
      </c>
      <c r="O265" s="7">
        <f>IF('Input individueel'!P262=0,'Input individueel'!L262,('Input individueel'!L262+'Input individueel'!Q262)/2)</f>
        <v>0</v>
      </c>
      <c r="P265" s="7">
        <f>IF('Input individueel'!P262=0,'Input individueel'!M262,('Input individueel'!M262+'Input individueel'!R262)/2)</f>
        <v>0</v>
      </c>
      <c r="Q265" s="7">
        <f>IF('Input individueel'!P262=0,'Input individueel'!N262,('Input individueel'!N262+'Input individueel'!S262)/2)</f>
        <v>0</v>
      </c>
      <c r="R265" s="7">
        <f>'Input individueel'!U262</f>
        <v>0</v>
      </c>
      <c r="S265">
        <f>'Input individueel'!V262</f>
        <v>0</v>
      </c>
      <c r="T265" s="7">
        <f>'Input individueel'!W262</f>
        <v>0</v>
      </c>
      <c r="U265" s="7">
        <f>'Input individueel'!X262</f>
        <v>0</v>
      </c>
      <c r="V265" s="7">
        <f>'Input individueel'!Y262</f>
        <v>0</v>
      </c>
      <c r="W265" s="7">
        <f>'Input individueel'!AA262</f>
        <v>0</v>
      </c>
      <c r="X265">
        <f>'Input individueel'!AB262</f>
        <v>0</v>
      </c>
      <c r="Y265" s="7">
        <f>'Input individueel'!AC262</f>
        <v>0</v>
      </c>
      <c r="Z265" s="7">
        <f>'Input individueel'!AD262</f>
        <v>0</v>
      </c>
      <c r="AA265" s="7">
        <f>'Input individueel'!AE262</f>
        <v>0</v>
      </c>
      <c r="AB265" s="7">
        <f>'Input individueel'!AG262</f>
        <v>0</v>
      </c>
      <c r="AC265">
        <f>'Input individueel'!AH262</f>
        <v>0</v>
      </c>
      <c r="AD265" s="7">
        <f>'Input individueel'!AI262</f>
        <v>0</v>
      </c>
      <c r="AE265" s="7">
        <f>'Input individueel'!AJ262</f>
        <v>0</v>
      </c>
      <c r="AF265" s="7">
        <f>'Input individueel'!AK262</f>
        <v>0</v>
      </c>
      <c r="AG265" s="7">
        <f>'Input individueel'!AM262</f>
        <v>0</v>
      </c>
      <c r="AH265">
        <f>'Input individueel'!AN262</f>
        <v>0</v>
      </c>
    </row>
    <row r="266" spans="1:34" x14ac:dyDescent="0.3">
      <c r="A266" s="1">
        <f>'Input individueel'!I264</f>
        <v>0</v>
      </c>
      <c r="B266" s="1">
        <f t="shared" si="12"/>
        <v>0</v>
      </c>
      <c r="C266" s="1">
        <f t="shared" si="13"/>
        <v>0</v>
      </c>
      <c r="D266" s="1">
        <f t="shared" si="14"/>
        <v>0</v>
      </c>
      <c r="E266" s="1">
        <f>IF(A266=99,99,'Input individueel'!AH264)</f>
        <v>0</v>
      </c>
      <c r="F266">
        <f>'Input individueel'!C263</f>
        <v>0</v>
      </c>
      <c r="G266" t="str">
        <f>_xlfn.IFNA(VLOOKUP(F266,'Alle namen en totalen'!B:F,5,FALSE)," ")</f>
        <v xml:space="preserve"> </v>
      </c>
      <c r="H266" t="str">
        <f>_xlfn.IFNA(VLOOKUP(F266,'Alle namen en totalen'!B:F,2,FALSE)," ")</f>
        <v xml:space="preserve"> </v>
      </c>
      <c r="I266" t="str">
        <f>_xlfn.IFNA(VLOOKUP(F266,'Alle namen en totalen'!B:F,4,FALSE)," ")</f>
        <v xml:space="preserve"> </v>
      </c>
      <c r="K266" t="str">
        <f>_xlfn.IFNA(VLOOKUP(F266,'Alle namen en totalen'!B:F,3,FALSE)," ")</f>
        <v xml:space="preserve"> </v>
      </c>
      <c r="L266" s="7">
        <f>'Input individueel'!J263</f>
        <v>0</v>
      </c>
      <c r="M266">
        <f>'Input individueel'!I263</f>
        <v>0</v>
      </c>
      <c r="N266" s="7">
        <f>IF('Input individueel'!P263=0,'Input individueel'!K263,('Input individueel'!K263+'Input individueel'!P263)/2)</f>
        <v>0</v>
      </c>
      <c r="O266" s="7">
        <f>IF('Input individueel'!P263=0,'Input individueel'!L263,('Input individueel'!L263+'Input individueel'!Q263)/2)</f>
        <v>0</v>
      </c>
      <c r="P266" s="7">
        <f>IF('Input individueel'!P263=0,'Input individueel'!M263,('Input individueel'!M263+'Input individueel'!R263)/2)</f>
        <v>0</v>
      </c>
      <c r="Q266" s="7">
        <f>IF('Input individueel'!P263=0,'Input individueel'!N263,('Input individueel'!N263+'Input individueel'!S263)/2)</f>
        <v>0</v>
      </c>
      <c r="R266" s="7">
        <f>'Input individueel'!U263</f>
        <v>0</v>
      </c>
      <c r="S266">
        <f>'Input individueel'!V263</f>
        <v>0</v>
      </c>
      <c r="T266" s="7">
        <f>'Input individueel'!W263</f>
        <v>0</v>
      </c>
      <c r="U266" s="7">
        <f>'Input individueel'!X263</f>
        <v>0</v>
      </c>
      <c r="V266" s="7">
        <f>'Input individueel'!Y263</f>
        <v>0</v>
      </c>
      <c r="W266" s="7">
        <f>'Input individueel'!AA263</f>
        <v>0</v>
      </c>
      <c r="X266">
        <f>'Input individueel'!AB263</f>
        <v>0</v>
      </c>
      <c r="Y266" s="7">
        <f>'Input individueel'!AC263</f>
        <v>0</v>
      </c>
      <c r="Z266" s="7">
        <f>'Input individueel'!AD263</f>
        <v>0</v>
      </c>
      <c r="AA266" s="7">
        <f>'Input individueel'!AE263</f>
        <v>0</v>
      </c>
      <c r="AB266" s="7">
        <f>'Input individueel'!AG263</f>
        <v>0</v>
      </c>
      <c r="AC266">
        <f>'Input individueel'!AH263</f>
        <v>0</v>
      </c>
      <c r="AD266" s="7">
        <f>'Input individueel'!AI263</f>
        <v>0</v>
      </c>
      <c r="AE266" s="7">
        <f>'Input individueel'!AJ263</f>
        <v>0</v>
      </c>
      <c r="AF266" s="7">
        <f>'Input individueel'!AK263</f>
        <v>0</v>
      </c>
      <c r="AG266" s="7">
        <f>'Input individueel'!AM263</f>
        <v>0</v>
      </c>
      <c r="AH266">
        <f>'Input individueel'!AN263</f>
        <v>0</v>
      </c>
    </row>
    <row r="267" spans="1:34" x14ac:dyDescent="0.3">
      <c r="A267" s="1">
        <f>'Input individueel'!I265</f>
        <v>0</v>
      </c>
      <c r="B267" s="1">
        <f t="shared" si="12"/>
        <v>0</v>
      </c>
      <c r="C267" s="1">
        <f t="shared" si="13"/>
        <v>0</v>
      </c>
      <c r="D267" s="1">
        <f t="shared" si="14"/>
        <v>0</v>
      </c>
      <c r="E267" s="1">
        <f>IF(A267=99,99,'Input individueel'!AH265)</f>
        <v>0</v>
      </c>
      <c r="F267">
        <f>'Input individueel'!C264</f>
        <v>0</v>
      </c>
      <c r="G267" t="str">
        <f>_xlfn.IFNA(VLOOKUP(F267,'Alle namen en totalen'!B:F,5,FALSE)," ")</f>
        <v xml:space="preserve"> </v>
      </c>
      <c r="H267" t="str">
        <f>_xlfn.IFNA(VLOOKUP(F267,'Alle namen en totalen'!B:F,2,FALSE)," ")</f>
        <v xml:space="preserve"> </v>
      </c>
      <c r="I267" t="str">
        <f>_xlfn.IFNA(VLOOKUP(F267,'Alle namen en totalen'!B:F,4,FALSE)," ")</f>
        <v xml:space="preserve"> </v>
      </c>
      <c r="K267" t="str">
        <f>_xlfn.IFNA(VLOOKUP(F267,'Alle namen en totalen'!B:F,3,FALSE)," ")</f>
        <v xml:space="preserve"> </v>
      </c>
      <c r="L267" s="7">
        <f>'Input individueel'!J264</f>
        <v>0</v>
      </c>
      <c r="M267">
        <f>'Input individueel'!I264</f>
        <v>0</v>
      </c>
      <c r="N267" s="7">
        <f>IF('Input individueel'!P264=0,'Input individueel'!K264,('Input individueel'!K264+'Input individueel'!P264)/2)</f>
        <v>0</v>
      </c>
      <c r="O267" s="7">
        <f>IF('Input individueel'!P264=0,'Input individueel'!L264,('Input individueel'!L264+'Input individueel'!Q264)/2)</f>
        <v>0</v>
      </c>
      <c r="P267" s="7">
        <f>IF('Input individueel'!P264=0,'Input individueel'!M264,('Input individueel'!M264+'Input individueel'!R264)/2)</f>
        <v>0</v>
      </c>
      <c r="Q267" s="7">
        <f>IF('Input individueel'!P264=0,'Input individueel'!N264,('Input individueel'!N264+'Input individueel'!S264)/2)</f>
        <v>0</v>
      </c>
      <c r="R267" s="7">
        <f>'Input individueel'!U264</f>
        <v>0</v>
      </c>
      <c r="S267">
        <f>'Input individueel'!V264</f>
        <v>0</v>
      </c>
      <c r="T267" s="7">
        <f>'Input individueel'!W264</f>
        <v>0</v>
      </c>
      <c r="U267" s="7">
        <f>'Input individueel'!X264</f>
        <v>0</v>
      </c>
      <c r="V267" s="7">
        <f>'Input individueel'!Y264</f>
        <v>0</v>
      </c>
      <c r="W267" s="7">
        <f>'Input individueel'!AA264</f>
        <v>0</v>
      </c>
      <c r="X267">
        <f>'Input individueel'!AB264</f>
        <v>0</v>
      </c>
      <c r="Y267" s="7">
        <f>'Input individueel'!AC264</f>
        <v>0</v>
      </c>
      <c r="Z267" s="7">
        <f>'Input individueel'!AD264</f>
        <v>0</v>
      </c>
      <c r="AA267" s="7">
        <f>'Input individueel'!AE264</f>
        <v>0</v>
      </c>
      <c r="AB267" s="7">
        <f>'Input individueel'!AG264</f>
        <v>0</v>
      </c>
      <c r="AC267">
        <f>'Input individueel'!AH264</f>
        <v>0</v>
      </c>
      <c r="AD267" s="7">
        <f>'Input individueel'!AI264</f>
        <v>0</v>
      </c>
      <c r="AE267" s="7">
        <f>'Input individueel'!AJ264</f>
        <v>0</v>
      </c>
      <c r="AF267" s="7">
        <f>'Input individueel'!AK264</f>
        <v>0</v>
      </c>
      <c r="AG267" s="7">
        <f>'Input individueel'!AM264</f>
        <v>0</v>
      </c>
      <c r="AH267">
        <f>'Input individueel'!AN264</f>
        <v>0</v>
      </c>
    </row>
    <row r="268" spans="1:34" x14ac:dyDescent="0.3">
      <c r="A268" s="1">
        <f>'Input individueel'!I266</f>
        <v>0</v>
      </c>
      <c r="B268" s="1">
        <f t="shared" si="12"/>
        <v>0</v>
      </c>
      <c r="C268" s="1">
        <f t="shared" si="13"/>
        <v>0</v>
      </c>
      <c r="D268" s="1">
        <f t="shared" si="14"/>
        <v>0</v>
      </c>
      <c r="E268" s="1">
        <f>IF(A268=99,99,'Input individueel'!AH266)</f>
        <v>0</v>
      </c>
      <c r="F268">
        <f>'Input individueel'!C265</f>
        <v>0</v>
      </c>
      <c r="G268" t="str">
        <f>_xlfn.IFNA(VLOOKUP(F268,'Alle namen en totalen'!B:F,5,FALSE)," ")</f>
        <v xml:space="preserve"> </v>
      </c>
      <c r="H268" t="str">
        <f>_xlfn.IFNA(VLOOKUP(F268,'Alle namen en totalen'!B:F,2,FALSE)," ")</f>
        <v xml:space="preserve"> </v>
      </c>
      <c r="I268" t="str">
        <f>_xlfn.IFNA(VLOOKUP(F268,'Alle namen en totalen'!B:F,4,FALSE)," ")</f>
        <v xml:space="preserve"> </v>
      </c>
      <c r="K268" t="str">
        <f>_xlfn.IFNA(VLOOKUP(F268,'Alle namen en totalen'!B:F,3,FALSE)," ")</f>
        <v xml:space="preserve"> </v>
      </c>
      <c r="L268" s="7">
        <f>'Input individueel'!J265</f>
        <v>0</v>
      </c>
      <c r="M268">
        <f>'Input individueel'!I265</f>
        <v>0</v>
      </c>
      <c r="N268" s="7">
        <f>IF('Input individueel'!P265=0,'Input individueel'!K265,('Input individueel'!K265+'Input individueel'!P265)/2)</f>
        <v>0</v>
      </c>
      <c r="O268" s="7">
        <f>IF('Input individueel'!P265=0,'Input individueel'!L265,('Input individueel'!L265+'Input individueel'!Q265)/2)</f>
        <v>0</v>
      </c>
      <c r="P268" s="7">
        <f>IF('Input individueel'!P265=0,'Input individueel'!M265,('Input individueel'!M265+'Input individueel'!R265)/2)</f>
        <v>0</v>
      </c>
      <c r="Q268" s="7">
        <f>IF('Input individueel'!P265=0,'Input individueel'!N265,('Input individueel'!N265+'Input individueel'!S265)/2)</f>
        <v>0</v>
      </c>
      <c r="R268" s="7">
        <f>'Input individueel'!U265</f>
        <v>0</v>
      </c>
      <c r="S268">
        <f>'Input individueel'!V265</f>
        <v>0</v>
      </c>
      <c r="T268" s="7">
        <f>'Input individueel'!W265</f>
        <v>0</v>
      </c>
      <c r="U268" s="7">
        <f>'Input individueel'!X265</f>
        <v>0</v>
      </c>
      <c r="V268" s="7">
        <f>'Input individueel'!Y265</f>
        <v>0</v>
      </c>
      <c r="W268" s="7">
        <f>'Input individueel'!AA265</f>
        <v>0</v>
      </c>
      <c r="X268">
        <f>'Input individueel'!AB265</f>
        <v>0</v>
      </c>
      <c r="Y268" s="7">
        <f>'Input individueel'!AC265</f>
        <v>0</v>
      </c>
      <c r="Z268" s="7">
        <f>'Input individueel'!AD265</f>
        <v>0</v>
      </c>
      <c r="AA268" s="7">
        <f>'Input individueel'!AE265</f>
        <v>0</v>
      </c>
      <c r="AB268" s="7">
        <f>'Input individueel'!AG265</f>
        <v>0</v>
      </c>
      <c r="AC268">
        <f>'Input individueel'!AH265</f>
        <v>0</v>
      </c>
      <c r="AD268" s="7">
        <f>'Input individueel'!AI265</f>
        <v>0</v>
      </c>
      <c r="AE268" s="7">
        <f>'Input individueel'!AJ265</f>
        <v>0</v>
      </c>
      <c r="AF268" s="7">
        <f>'Input individueel'!AK265</f>
        <v>0</v>
      </c>
      <c r="AG268" s="7">
        <f>'Input individueel'!AM265</f>
        <v>0</v>
      </c>
      <c r="AH268">
        <f>'Input individueel'!AN265</f>
        <v>0</v>
      </c>
    </row>
    <row r="269" spans="1:34" x14ac:dyDescent="0.3">
      <c r="A269" s="1">
        <f>'Input individueel'!I267</f>
        <v>0</v>
      </c>
      <c r="B269" s="1">
        <f t="shared" si="12"/>
        <v>0</v>
      </c>
      <c r="C269" s="1">
        <f t="shared" si="13"/>
        <v>0</v>
      </c>
      <c r="D269" s="1">
        <f t="shared" si="14"/>
        <v>0</v>
      </c>
      <c r="E269" s="1">
        <f>IF(A269=99,99,'Input individueel'!AH267)</f>
        <v>0</v>
      </c>
      <c r="F269">
        <f>'Input individueel'!C266</f>
        <v>0</v>
      </c>
      <c r="G269" t="str">
        <f>_xlfn.IFNA(VLOOKUP(F269,'Alle namen en totalen'!B:F,5,FALSE)," ")</f>
        <v xml:space="preserve"> </v>
      </c>
      <c r="H269" t="str">
        <f>_xlfn.IFNA(VLOOKUP(F269,'Alle namen en totalen'!B:F,2,FALSE)," ")</f>
        <v xml:space="preserve"> </v>
      </c>
      <c r="I269" t="str">
        <f>_xlfn.IFNA(VLOOKUP(F269,'Alle namen en totalen'!B:F,4,FALSE)," ")</f>
        <v xml:space="preserve"> </v>
      </c>
      <c r="K269" t="str">
        <f>_xlfn.IFNA(VLOOKUP(F269,'Alle namen en totalen'!B:F,3,FALSE)," ")</f>
        <v xml:space="preserve"> </v>
      </c>
      <c r="L269" s="7">
        <f>'Input individueel'!J266</f>
        <v>0</v>
      </c>
      <c r="M269">
        <f>'Input individueel'!I266</f>
        <v>0</v>
      </c>
      <c r="N269" s="7">
        <f>IF('Input individueel'!P266=0,'Input individueel'!K266,('Input individueel'!K266+'Input individueel'!P266)/2)</f>
        <v>0</v>
      </c>
      <c r="O269" s="7">
        <f>IF('Input individueel'!P266=0,'Input individueel'!L266,('Input individueel'!L266+'Input individueel'!Q266)/2)</f>
        <v>0</v>
      </c>
      <c r="P269" s="7">
        <f>IF('Input individueel'!P266=0,'Input individueel'!M266,('Input individueel'!M266+'Input individueel'!R266)/2)</f>
        <v>0</v>
      </c>
      <c r="Q269" s="7">
        <f>IF('Input individueel'!P266=0,'Input individueel'!N266,('Input individueel'!N266+'Input individueel'!S266)/2)</f>
        <v>0</v>
      </c>
      <c r="R269" s="7">
        <f>'Input individueel'!U266</f>
        <v>0</v>
      </c>
      <c r="S269">
        <f>'Input individueel'!V266</f>
        <v>0</v>
      </c>
      <c r="T269" s="7">
        <f>'Input individueel'!W266</f>
        <v>0</v>
      </c>
      <c r="U269" s="7">
        <f>'Input individueel'!X266</f>
        <v>0</v>
      </c>
      <c r="V269" s="7">
        <f>'Input individueel'!Y266</f>
        <v>0</v>
      </c>
      <c r="W269" s="7">
        <f>'Input individueel'!AA266</f>
        <v>0</v>
      </c>
      <c r="X269">
        <f>'Input individueel'!AB266</f>
        <v>0</v>
      </c>
      <c r="Y269" s="7">
        <f>'Input individueel'!AC266</f>
        <v>0</v>
      </c>
      <c r="Z269" s="7">
        <f>'Input individueel'!AD266</f>
        <v>0</v>
      </c>
      <c r="AA269" s="7">
        <f>'Input individueel'!AE266</f>
        <v>0</v>
      </c>
      <c r="AB269" s="7">
        <f>'Input individueel'!AG266</f>
        <v>0</v>
      </c>
      <c r="AC269">
        <f>'Input individueel'!AH266</f>
        <v>0</v>
      </c>
      <c r="AD269" s="7">
        <f>'Input individueel'!AI266</f>
        <v>0</v>
      </c>
      <c r="AE269" s="7">
        <f>'Input individueel'!AJ266</f>
        <v>0</v>
      </c>
      <c r="AF269" s="7">
        <f>'Input individueel'!AK266</f>
        <v>0</v>
      </c>
      <c r="AG269" s="7">
        <f>'Input individueel'!AM266</f>
        <v>0</v>
      </c>
      <c r="AH269">
        <f>'Input individueel'!AN266</f>
        <v>0</v>
      </c>
    </row>
    <row r="270" spans="1:34" x14ac:dyDescent="0.3">
      <c r="A270" s="1">
        <f>'Input individueel'!I268</f>
        <v>0</v>
      </c>
      <c r="B270" s="1">
        <f t="shared" si="12"/>
        <v>0</v>
      </c>
      <c r="C270" s="1">
        <f t="shared" si="13"/>
        <v>0</v>
      </c>
      <c r="D270" s="1">
        <f t="shared" si="14"/>
        <v>0</v>
      </c>
      <c r="E270" s="1">
        <f>IF(A270=99,99,'Input individueel'!AH268)</f>
        <v>0</v>
      </c>
      <c r="F270">
        <f>'Input individueel'!C267</f>
        <v>0</v>
      </c>
      <c r="G270" t="str">
        <f>_xlfn.IFNA(VLOOKUP(F270,'Alle namen en totalen'!B:F,5,FALSE)," ")</f>
        <v xml:space="preserve"> </v>
      </c>
      <c r="H270" t="str">
        <f>_xlfn.IFNA(VLOOKUP(F270,'Alle namen en totalen'!B:F,2,FALSE)," ")</f>
        <v xml:space="preserve"> </v>
      </c>
      <c r="I270" t="str">
        <f>_xlfn.IFNA(VLOOKUP(F270,'Alle namen en totalen'!B:F,4,FALSE)," ")</f>
        <v xml:space="preserve"> </v>
      </c>
      <c r="K270" t="str">
        <f>_xlfn.IFNA(VLOOKUP(F270,'Alle namen en totalen'!B:F,3,FALSE)," ")</f>
        <v xml:space="preserve"> </v>
      </c>
      <c r="L270" s="7">
        <f>'Input individueel'!J267</f>
        <v>0</v>
      </c>
      <c r="M270">
        <f>'Input individueel'!I267</f>
        <v>0</v>
      </c>
      <c r="N270" s="7">
        <f>IF('Input individueel'!P267=0,'Input individueel'!K267,('Input individueel'!K267+'Input individueel'!P267)/2)</f>
        <v>0</v>
      </c>
      <c r="O270" s="7">
        <f>IF('Input individueel'!P267=0,'Input individueel'!L267,('Input individueel'!L267+'Input individueel'!Q267)/2)</f>
        <v>0</v>
      </c>
      <c r="P270" s="7">
        <f>IF('Input individueel'!P267=0,'Input individueel'!M267,('Input individueel'!M267+'Input individueel'!R267)/2)</f>
        <v>0</v>
      </c>
      <c r="Q270" s="7">
        <f>IF('Input individueel'!P267=0,'Input individueel'!N267,('Input individueel'!N267+'Input individueel'!S267)/2)</f>
        <v>0</v>
      </c>
      <c r="R270" s="7">
        <f>'Input individueel'!U267</f>
        <v>0</v>
      </c>
      <c r="S270">
        <f>'Input individueel'!V267</f>
        <v>0</v>
      </c>
      <c r="T270" s="7">
        <f>'Input individueel'!W267</f>
        <v>0</v>
      </c>
      <c r="U270" s="7">
        <f>'Input individueel'!X267</f>
        <v>0</v>
      </c>
      <c r="V270" s="7">
        <f>'Input individueel'!Y267</f>
        <v>0</v>
      </c>
      <c r="W270" s="7">
        <f>'Input individueel'!AA267</f>
        <v>0</v>
      </c>
      <c r="X270">
        <f>'Input individueel'!AB267</f>
        <v>0</v>
      </c>
      <c r="Y270" s="7">
        <f>'Input individueel'!AC267</f>
        <v>0</v>
      </c>
      <c r="Z270" s="7">
        <f>'Input individueel'!AD267</f>
        <v>0</v>
      </c>
      <c r="AA270" s="7">
        <f>'Input individueel'!AE267</f>
        <v>0</v>
      </c>
      <c r="AB270" s="7">
        <f>'Input individueel'!AG267</f>
        <v>0</v>
      </c>
      <c r="AC270">
        <f>'Input individueel'!AH267</f>
        <v>0</v>
      </c>
      <c r="AD270" s="7">
        <f>'Input individueel'!AI267</f>
        <v>0</v>
      </c>
      <c r="AE270" s="7">
        <f>'Input individueel'!AJ267</f>
        <v>0</v>
      </c>
      <c r="AF270" s="7">
        <f>'Input individueel'!AK267</f>
        <v>0</v>
      </c>
      <c r="AG270" s="7">
        <f>'Input individueel'!AM267</f>
        <v>0</v>
      </c>
      <c r="AH270">
        <f>'Input individueel'!AN267</f>
        <v>0</v>
      </c>
    </row>
    <row r="271" spans="1:34" x14ac:dyDescent="0.3">
      <c r="A271" s="1">
        <f>'Input individueel'!I269</f>
        <v>0</v>
      </c>
      <c r="B271" s="1">
        <f t="shared" si="12"/>
        <v>0</v>
      </c>
      <c r="C271" s="1">
        <f t="shared" si="13"/>
        <v>0</v>
      </c>
      <c r="D271" s="1">
        <f t="shared" si="14"/>
        <v>0</v>
      </c>
      <c r="E271" s="1">
        <f>IF(A271=99,99,'Input individueel'!AH269)</f>
        <v>0</v>
      </c>
      <c r="F271">
        <f>'Input individueel'!C268</f>
        <v>0</v>
      </c>
      <c r="G271" t="str">
        <f>_xlfn.IFNA(VLOOKUP(F271,'Alle namen en totalen'!B:F,5,FALSE)," ")</f>
        <v xml:space="preserve"> </v>
      </c>
      <c r="H271" t="str">
        <f>_xlfn.IFNA(VLOOKUP(F271,'Alle namen en totalen'!B:F,2,FALSE)," ")</f>
        <v xml:space="preserve"> </v>
      </c>
      <c r="I271" t="str">
        <f>_xlfn.IFNA(VLOOKUP(F271,'Alle namen en totalen'!B:F,4,FALSE)," ")</f>
        <v xml:space="preserve"> </v>
      </c>
      <c r="K271" t="str">
        <f>_xlfn.IFNA(VLOOKUP(F271,'Alle namen en totalen'!B:F,3,FALSE)," ")</f>
        <v xml:space="preserve"> </v>
      </c>
      <c r="L271" s="7">
        <f>'Input individueel'!J268</f>
        <v>0</v>
      </c>
      <c r="M271">
        <f>'Input individueel'!I268</f>
        <v>0</v>
      </c>
      <c r="N271" s="7">
        <f>IF('Input individueel'!P268=0,'Input individueel'!K268,('Input individueel'!K268+'Input individueel'!P268)/2)</f>
        <v>0</v>
      </c>
      <c r="O271" s="7">
        <f>IF('Input individueel'!P268=0,'Input individueel'!L268,('Input individueel'!L268+'Input individueel'!Q268)/2)</f>
        <v>0</v>
      </c>
      <c r="P271" s="7">
        <f>IF('Input individueel'!P268=0,'Input individueel'!M268,('Input individueel'!M268+'Input individueel'!R268)/2)</f>
        <v>0</v>
      </c>
      <c r="Q271" s="7">
        <f>IF('Input individueel'!P268=0,'Input individueel'!N268,('Input individueel'!N268+'Input individueel'!S268)/2)</f>
        <v>0</v>
      </c>
      <c r="R271" s="7">
        <f>'Input individueel'!U268</f>
        <v>0</v>
      </c>
      <c r="S271">
        <f>'Input individueel'!V268</f>
        <v>0</v>
      </c>
      <c r="T271" s="7">
        <f>'Input individueel'!W268</f>
        <v>0</v>
      </c>
      <c r="U271" s="7">
        <f>'Input individueel'!X268</f>
        <v>0</v>
      </c>
      <c r="V271" s="7">
        <f>'Input individueel'!Y268</f>
        <v>0</v>
      </c>
      <c r="W271" s="7">
        <f>'Input individueel'!AA268</f>
        <v>0</v>
      </c>
      <c r="X271">
        <f>'Input individueel'!AB268</f>
        <v>0</v>
      </c>
      <c r="Y271" s="7">
        <f>'Input individueel'!AC268</f>
        <v>0</v>
      </c>
      <c r="Z271" s="7">
        <f>'Input individueel'!AD268</f>
        <v>0</v>
      </c>
      <c r="AA271" s="7">
        <f>'Input individueel'!AE268</f>
        <v>0</v>
      </c>
      <c r="AB271" s="7">
        <f>'Input individueel'!AG268</f>
        <v>0</v>
      </c>
      <c r="AC271">
        <f>'Input individueel'!AH268</f>
        <v>0</v>
      </c>
      <c r="AD271" s="7">
        <f>'Input individueel'!AI268</f>
        <v>0</v>
      </c>
      <c r="AE271" s="7">
        <f>'Input individueel'!AJ268</f>
        <v>0</v>
      </c>
      <c r="AF271" s="7">
        <f>'Input individueel'!AK268</f>
        <v>0</v>
      </c>
      <c r="AG271" s="7">
        <f>'Input individueel'!AM268</f>
        <v>0</v>
      </c>
      <c r="AH271">
        <f>'Input individueel'!AN268</f>
        <v>0</v>
      </c>
    </row>
    <row r="272" spans="1:34" x14ac:dyDescent="0.3">
      <c r="A272" s="1">
        <f>'Input individueel'!I270</f>
        <v>0</v>
      </c>
      <c r="B272" s="1">
        <f t="shared" si="12"/>
        <v>0</v>
      </c>
      <c r="C272" s="1">
        <f t="shared" si="13"/>
        <v>0</v>
      </c>
      <c r="D272" s="1">
        <f t="shared" si="14"/>
        <v>0</v>
      </c>
      <c r="E272" s="1">
        <f>IF(A272=99,99,'Input individueel'!AH270)</f>
        <v>0</v>
      </c>
      <c r="F272">
        <f>'Input individueel'!C269</f>
        <v>0</v>
      </c>
      <c r="G272" t="str">
        <f>_xlfn.IFNA(VLOOKUP(F272,'Alle namen en totalen'!B:F,5,FALSE)," ")</f>
        <v xml:space="preserve"> </v>
      </c>
      <c r="H272" t="str">
        <f>_xlfn.IFNA(VLOOKUP(F272,'Alle namen en totalen'!B:F,2,FALSE)," ")</f>
        <v xml:space="preserve"> </v>
      </c>
      <c r="I272" t="str">
        <f>_xlfn.IFNA(VLOOKUP(F272,'Alle namen en totalen'!B:F,4,FALSE)," ")</f>
        <v xml:space="preserve"> </v>
      </c>
      <c r="K272" t="str">
        <f>_xlfn.IFNA(VLOOKUP(F272,'Alle namen en totalen'!B:F,3,FALSE)," ")</f>
        <v xml:space="preserve"> </v>
      </c>
      <c r="L272" s="7">
        <f>'Input individueel'!J269</f>
        <v>0</v>
      </c>
      <c r="M272">
        <f>'Input individueel'!I269</f>
        <v>0</v>
      </c>
      <c r="N272" s="7">
        <f>IF('Input individueel'!P269=0,'Input individueel'!K269,('Input individueel'!K269+'Input individueel'!P269)/2)</f>
        <v>0</v>
      </c>
      <c r="O272" s="7">
        <f>IF('Input individueel'!P269=0,'Input individueel'!L269,('Input individueel'!L269+'Input individueel'!Q269)/2)</f>
        <v>0</v>
      </c>
      <c r="P272" s="7">
        <f>IF('Input individueel'!P269=0,'Input individueel'!M269,('Input individueel'!M269+'Input individueel'!R269)/2)</f>
        <v>0</v>
      </c>
      <c r="Q272" s="7">
        <f>IF('Input individueel'!P269=0,'Input individueel'!N269,('Input individueel'!N269+'Input individueel'!S269)/2)</f>
        <v>0</v>
      </c>
      <c r="R272" s="7">
        <f>'Input individueel'!U269</f>
        <v>0</v>
      </c>
      <c r="S272">
        <f>'Input individueel'!V269</f>
        <v>0</v>
      </c>
      <c r="T272" s="7">
        <f>'Input individueel'!W269</f>
        <v>0</v>
      </c>
      <c r="U272" s="7">
        <f>'Input individueel'!X269</f>
        <v>0</v>
      </c>
      <c r="V272" s="7">
        <f>'Input individueel'!Y269</f>
        <v>0</v>
      </c>
      <c r="W272" s="7">
        <f>'Input individueel'!AA269</f>
        <v>0</v>
      </c>
      <c r="X272">
        <f>'Input individueel'!AB269</f>
        <v>0</v>
      </c>
      <c r="Y272" s="7">
        <f>'Input individueel'!AC269</f>
        <v>0</v>
      </c>
      <c r="Z272" s="7">
        <f>'Input individueel'!AD269</f>
        <v>0</v>
      </c>
      <c r="AA272" s="7">
        <f>'Input individueel'!AE269</f>
        <v>0</v>
      </c>
      <c r="AB272" s="7">
        <f>'Input individueel'!AG269</f>
        <v>0</v>
      </c>
      <c r="AC272">
        <f>'Input individueel'!AH269</f>
        <v>0</v>
      </c>
      <c r="AD272" s="7">
        <f>'Input individueel'!AI269</f>
        <v>0</v>
      </c>
      <c r="AE272" s="7">
        <f>'Input individueel'!AJ269</f>
        <v>0</v>
      </c>
      <c r="AF272" s="7">
        <f>'Input individueel'!AK269</f>
        <v>0</v>
      </c>
      <c r="AG272" s="7">
        <f>'Input individueel'!AM269</f>
        <v>0</v>
      </c>
      <c r="AH272">
        <f>'Input individueel'!AN269</f>
        <v>0</v>
      </c>
    </row>
    <row r="273" spans="1:34" x14ac:dyDescent="0.3">
      <c r="A273" s="1">
        <f>'Input individueel'!I271</f>
        <v>0</v>
      </c>
      <c r="B273" s="1">
        <f t="shared" si="12"/>
        <v>0</v>
      </c>
      <c r="C273" s="1">
        <f t="shared" si="13"/>
        <v>0</v>
      </c>
      <c r="D273" s="1">
        <f t="shared" si="14"/>
        <v>0</v>
      </c>
      <c r="E273" s="1">
        <f>IF(A273=99,99,'Input individueel'!AH271)</f>
        <v>0</v>
      </c>
      <c r="F273">
        <f>'Input individueel'!C270</f>
        <v>0</v>
      </c>
      <c r="G273" t="str">
        <f>_xlfn.IFNA(VLOOKUP(F273,'Alle namen en totalen'!B:F,5,FALSE)," ")</f>
        <v xml:space="preserve"> </v>
      </c>
      <c r="H273" t="str">
        <f>_xlfn.IFNA(VLOOKUP(F273,'Alle namen en totalen'!B:F,2,FALSE)," ")</f>
        <v xml:space="preserve"> </v>
      </c>
      <c r="I273" t="str">
        <f>_xlfn.IFNA(VLOOKUP(F273,'Alle namen en totalen'!B:F,4,FALSE)," ")</f>
        <v xml:space="preserve"> </v>
      </c>
      <c r="K273" t="str">
        <f>_xlfn.IFNA(VLOOKUP(F273,'Alle namen en totalen'!B:F,3,FALSE)," ")</f>
        <v xml:space="preserve"> </v>
      </c>
      <c r="L273" s="7">
        <f>'Input individueel'!J270</f>
        <v>0</v>
      </c>
      <c r="M273">
        <f>'Input individueel'!I270</f>
        <v>0</v>
      </c>
      <c r="N273" s="7">
        <f>IF('Input individueel'!P270=0,'Input individueel'!K270,('Input individueel'!K270+'Input individueel'!P270)/2)</f>
        <v>0</v>
      </c>
      <c r="O273" s="7">
        <f>IF('Input individueel'!P270=0,'Input individueel'!L270,('Input individueel'!L270+'Input individueel'!Q270)/2)</f>
        <v>0</v>
      </c>
      <c r="P273" s="7">
        <f>IF('Input individueel'!P270=0,'Input individueel'!M270,('Input individueel'!M270+'Input individueel'!R270)/2)</f>
        <v>0</v>
      </c>
      <c r="Q273" s="7">
        <f>IF('Input individueel'!P270=0,'Input individueel'!N270,('Input individueel'!N270+'Input individueel'!S270)/2)</f>
        <v>0</v>
      </c>
      <c r="R273" s="7">
        <f>'Input individueel'!U270</f>
        <v>0</v>
      </c>
      <c r="S273">
        <f>'Input individueel'!V270</f>
        <v>0</v>
      </c>
      <c r="T273" s="7">
        <f>'Input individueel'!W270</f>
        <v>0</v>
      </c>
      <c r="U273" s="7">
        <f>'Input individueel'!X270</f>
        <v>0</v>
      </c>
      <c r="V273" s="7">
        <f>'Input individueel'!Y270</f>
        <v>0</v>
      </c>
      <c r="W273" s="7">
        <f>'Input individueel'!AA270</f>
        <v>0</v>
      </c>
      <c r="X273">
        <f>'Input individueel'!AB270</f>
        <v>0</v>
      </c>
      <c r="Y273" s="7">
        <f>'Input individueel'!AC270</f>
        <v>0</v>
      </c>
      <c r="Z273" s="7">
        <f>'Input individueel'!AD270</f>
        <v>0</v>
      </c>
      <c r="AA273" s="7">
        <f>'Input individueel'!AE270</f>
        <v>0</v>
      </c>
      <c r="AB273" s="7">
        <f>'Input individueel'!AG270</f>
        <v>0</v>
      </c>
      <c r="AC273">
        <f>'Input individueel'!AH270</f>
        <v>0</v>
      </c>
      <c r="AD273" s="7">
        <f>'Input individueel'!AI270</f>
        <v>0</v>
      </c>
      <c r="AE273" s="7">
        <f>'Input individueel'!AJ270</f>
        <v>0</v>
      </c>
      <c r="AF273" s="7">
        <f>'Input individueel'!AK270</f>
        <v>0</v>
      </c>
      <c r="AG273" s="7">
        <f>'Input individueel'!AM270</f>
        <v>0</v>
      </c>
      <c r="AH273">
        <f>'Input individueel'!AN270</f>
        <v>0</v>
      </c>
    </row>
    <row r="274" spans="1:34" x14ac:dyDescent="0.3">
      <c r="A274" s="1">
        <f>'Input individueel'!I272</f>
        <v>0</v>
      </c>
      <c r="B274" s="1">
        <f t="shared" si="12"/>
        <v>0</v>
      </c>
      <c r="C274" s="1">
        <f t="shared" si="13"/>
        <v>0</v>
      </c>
      <c r="D274" s="1">
        <f t="shared" si="14"/>
        <v>0</v>
      </c>
      <c r="E274" s="1">
        <f>IF(A274=99,99,'Input individueel'!AH272)</f>
        <v>0</v>
      </c>
      <c r="F274">
        <f>'Input individueel'!C271</f>
        <v>0</v>
      </c>
      <c r="G274" t="str">
        <f>_xlfn.IFNA(VLOOKUP(F274,'Alle namen en totalen'!B:F,5,FALSE)," ")</f>
        <v xml:space="preserve"> </v>
      </c>
      <c r="H274" t="str">
        <f>_xlfn.IFNA(VLOOKUP(F274,'Alle namen en totalen'!B:F,2,FALSE)," ")</f>
        <v xml:space="preserve"> </v>
      </c>
      <c r="I274" t="str">
        <f>_xlfn.IFNA(VLOOKUP(F274,'Alle namen en totalen'!B:F,4,FALSE)," ")</f>
        <v xml:space="preserve"> </v>
      </c>
      <c r="K274" t="str">
        <f>_xlfn.IFNA(VLOOKUP(F274,'Alle namen en totalen'!B:F,3,FALSE)," ")</f>
        <v xml:space="preserve"> </v>
      </c>
      <c r="L274" s="7">
        <f>'Input individueel'!J271</f>
        <v>0</v>
      </c>
      <c r="M274">
        <f>'Input individueel'!I271</f>
        <v>0</v>
      </c>
      <c r="N274" s="7">
        <f>IF('Input individueel'!P271=0,'Input individueel'!K271,('Input individueel'!K271+'Input individueel'!P271)/2)</f>
        <v>0</v>
      </c>
      <c r="O274" s="7">
        <f>IF('Input individueel'!P271=0,'Input individueel'!L271,('Input individueel'!L271+'Input individueel'!Q271)/2)</f>
        <v>0</v>
      </c>
      <c r="P274" s="7">
        <f>IF('Input individueel'!P271=0,'Input individueel'!M271,('Input individueel'!M271+'Input individueel'!R271)/2)</f>
        <v>0</v>
      </c>
      <c r="Q274" s="7">
        <f>IF('Input individueel'!P271=0,'Input individueel'!N271,('Input individueel'!N271+'Input individueel'!S271)/2)</f>
        <v>0</v>
      </c>
      <c r="R274" s="7">
        <f>'Input individueel'!U271</f>
        <v>0</v>
      </c>
      <c r="S274">
        <f>'Input individueel'!V271</f>
        <v>0</v>
      </c>
      <c r="T274" s="7">
        <f>'Input individueel'!W271</f>
        <v>0</v>
      </c>
      <c r="U274" s="7">
        <f>'Input individueel'!X271</f>
        <v>0</v>
      </c>
      <c r="V274" s="7">
        <f>'Input individueel'!Y271</f>
        <v>0</v>
      </c>
      <c r="W274" s="7">
        <f>'Input individueel'!AA271</f>
        <v>0</v>
      </c>
      <c r="X274">
        <f>'Input individueel'!AB271</f>
        <v>0</v>
      </c>
      <c r="Y274" s="7">
        <f>'Input individueel'!AC271</f>
        <v>0</v>
      </c>
      <c r="Z274" s="7">
        <f>'Input individueel'!AD271</f>
        <v>0</v>
      </c>
      <c r="AA274" s="7">
        <f>'Input individueel'!AE271</f>
        <v>0</v>
      </c>
      <c r="AB274" s="7">
        <f>'Input individueel'!AG271</f>
        <v>0</v>
      </c>
      <c r="AC274">
        <f>'Input individueel'!AH271</f>
        <v>0</v>
      </c>
      <c r="AD274" s="7">
        <f>'Input individueel'!AI271</f>
        <v>0</v>
      </c>
      <c r="AE274" s="7">
        <f>'Input individueel'!AJ271</f>
        <v>0</v>
      </c>
      <c r="AF274" s="7">
        <f>'Input individueel'!AK271</f>
        <v>0</v>
      </c>
      <c r="AG274" s="7">
        <f>'Input individueel'!AM271</f>
        <v>0</v>
      </c>
      <c r="AH274">
        <f>'Input individueel'!AN271</f>
        <v>0</v>
      </c>
    </row>
    <row r="275" spans="1:34" x14ac:dyDescent="0.3">
      <c r="A275" s="1">
        <f>'Input individueel'!I273</f>
        <v>0</v>
      </c>
      <c r="B275" s="1">
        <f t="shared" si="12"/>
        <v>0</v>
      </c>
      <c r="C275" s="1">
        <f t="shared" si="13"/>
        <v>0</v>
      </c>
      <c r="D275" s="1">
        <f t="shared" si="14"/>
        <v>0</v>
      </c>
      <c r="E275" s="1">
        <f>IF(A275=99,99,'Input individueel'!AH273)</f>
        <v>0</v>
      </c>
      <c r="F275">
        <f>'Input individueel'!C272</f>
        <v>0</v>
      </c>
      <c r="G275" t="str">
        <f>_xlfn.IFNA(VLOOKUP(F275,'Alle namen en totalen'!B:F,5,FALSE)," ")</f>
        <v xml:space="preserve"> </v>
      </c>
      <c r="H275" t="str">
        <f>_xlfn.IFNA(VLOOKUP(F275,'Alle namen en totalen'!B:F,2,FALSE)," ")</f>
        <v xml:space="preserve"> </v>
      </c>
      <c r="I275" t="str">
        <f>_xlfn.IFNA(VLOOKUP(F275,'Alle namen en totalen'!B:F,4,FALSE)," ")</f>
        <v xml:space="preserve"> </v>
      </c>
      <c r="K275" t="str">
        <f>_xlfn.IFNA(VLOOKUP(F275,'Alle namen en totalen'!B:F,3,FALSE)," ")</f>
        <v xml:space="preserve"> </v>
      </c>
      <c r="L275" s="7">
        <f>'Input individueel'!J272</f>
        <v>0</v>
      </c>
      <c r="M275">
        <f>'Input individueel'!I272</f>
        <v>0</v>
      </c>
      <c r="N275" s="7">
        <f>IF('Input individueel'!P272=0,'Input individueel'!K272,('Input individueel'!K272+'Input individueel'!P272)/2)</f>
        <v>0</v>
      </c>
      <c r="O275" s="7">
        <f>IF('Input individueel'!P272=0,'Input individueel'!L272,('Input individueel'!L272+'Input individueel'!Q272)/2)</f>
        <v>0</v>
      </c>
      <c r="P275" s="7">
        <f>IF('Input individueel'!P272=0,'Input individueel'!M272,('Input individueel'!M272+'Input individueel'!R272)/2)</f>
        <v>0</v>
      </c>
      <c r="Q275" s="7">
        <f>IF('Input individueel'!P272=0,'Input individueel'!N272,('Input individueel'!N272+'Input individueel'!S272)/2)</f>
        <v>0</v>
      </c>
      <c r="R275" s="7">
        <f>'Input individueel'!U272</f>
        <v>0</v>
      </c>
      <c r="S275">
        <f>'Input individueel'!V272</f>
        <v>0</v>
      </c>
      <c r="T275" s="7">
        <f>'Input individueel'!W272</f>
        <v>0</v>
      </c>
      <c r="U275" s="7">
        <f>'Input individueel'!X272</f>
        <v>0</v>
      </c>
      <c r="V275" s="7">
        <f>'Input individueel'!Y272</f>
        <v>0</v>
      </c>
      <c r="W275" s="7">
        <f>'Input individueel'!AA272</f>
        <v>0</v>
      </c>
      <c r="X275">
        <f>'Input individueel'!AB272</f>
        <v>0</v>
      </c>
      <c r="Y275" s="7">
        <f>'Input individueel'!AC272</f>
        <v>0</v>
      </c>
      <c r="Z275" s="7">
        <f>'Input individueel'!AD272</f>
        <v>0</v>
      </c>
      <c r="AA275" s="7">
        <f>'Input individueel'!AE272</f>
        <v>0</v>
      </c>
      <c r="AB275" s="7">
        <f>'Input individueel'!AG272</f>
        <v>0</v>
      </c>
      <c r="AC275">
        <f>'Input individueel'!AH272</f>
        <v>0</v>
      </c>
      <c r="AD275" s="7">
        <f>'Input individueel'!AI272</f>
        <v>0</v>
      </c>
      <c r="AE275" s="7">
        <f>'Input individueel'!AJ272</f>
        <v>0</v>
      </c>
      <c r="AF275" s="7">
        <f>'Input individueel'!AK272</f>
        <v>0</v>
      </c>
      <c r="AG275" s="7">
        <f>'Input individueel'!AM272</f>
        <v>0</v>
      </c>
      <c r="AH275">
        <f>'Input individueel'!AN272</f>
        <v>0</v>
      </c>
    </row>
    <row r="276" spans="1:34" x14ac:dyDescent="0.3">
      <c r="A276" s="1">
        <f>'Input individueel'!I274</f>
        <v>0</v>
      </c>
      <c r="B276" s="1">
        <f t="shared" si="12"/>
        <v>0</v>
      </c>
      <c r="C276" s="1">
        <f t="shared" si="13"/>
        <v>0</v>
      </c>
      <c r="D276" s="1">
        <f t="shared" si="14"/>
        <v>0</v>
      </c>
      <c r="E276" s="1">
        <f>IF(A276=99,99,'Input individueel'!AH274)</f>
        <v>0</v>
      </c>
      <c r="F276">
        <f>'Input individueel'!C273</f>
        <v>0</v>
      </c>
      <c r="G276" t="str">
        <f>_xlfn.IFNA(VLOOKUP(F276,'Alle namen en totalen'!B:F,5,FALSE)," ")</f>
        <v xml:space="preserve"> </v>
      </c>
      <c r="H276" t="str">
        <f>_xlfn.IFNA(VLOOKUP(F276,'Alle namen en totalen'!B:F,2,FALSE)," ")</f>
        <v xml:space="preserve"> </v>
      </c>
      <c r="I276" t="str">
        <f>_xlfn.IFNA(VLOOKUP(F276,'Alle namen en totalen'!B:F,4,FALSE)," ")</f>
        <v xml:space="preserve"> </v>
      </c>
      <c r="K276" t="str">
        <f>_xlfn.IFNA(VLOOKUP(F276,'Alle namen en totalen'!B:F,3,FALSE)," ")</f>
        <v xml:space="preserve"> </v>
      </c>
      <c r="L276" s="7">
        <f>'Input individueel'!J273</f>
        <v>0</v>
      </c>
      <c r="M276">
        <f>'Input individueel'!I273</f>
        <v>0</v>
      </c>
      <c r="N276" s="7">
        <f>IF('Input individueel'!P273=0,'Input individueel'!K273,('Input individueel'!K273+'Input individueel'!P273)/2)</f>
        <v>0</v>
      </c>
      <c r="O276" s="7">
        <f>IF('Input individueel'!P273=0,'Input individueel'!L273,('Input individueel'!L273+'Input individueel'!Q273)/2)</f>
        <v>0</v>
      </c>
      <c r="P276" s="7">
        <f>IF('Input individueel'!P273=0,'Input individueel'!M273,('Input individueel'!M273+'Input individueel'!R273)/2)</f>
        <v>0</v>
      </c>
      <c r="Q276" s="7">
        <f>IF('Input individueel'!P273=0,'Input individueel'!N273,('Input individueel'!N273+'Input individueel'!S273)/2)</f>
        <v>0</v>
      </c>
      <c r="R276" s="7">
        <f>'Input individueel'!U273</f>
        <v>0</v>
      </c>
      <c r="S276">
        <f>'Input individueel'!V273</f>
        <v>0</v>
      </c>
      <c r="T276" s="7">
        <f>'Input individueel'!W273</f>
        <v>0</v>
      </c>
      <c r="U276" s="7">
        <f>'Input individueel'!X273</f>
        <v>0</v>
      </c>
      <c r="V276" s="7">
        <f>'Input individueel'!Y273</f>
        <v>0</v>
      </c>
      <c r="W276" s="7">
        <f>'Input individueel'!AA273</f>
        <v>0</v>
      </c>
      <c r="X276">
        <f>'Input individueel'!AB273</f>
        <v>0</v>
      </c>
      <c r="Y276" s="7">
        <f>'Input individueel'!AC273</f>
        <v>0</v>
      </c>
      <c r="Z276" s="7">
        <f>'Input individueel'!AD273</f>
        <v>0</v>
      </c>
      <c r="AA276" s="7">
        <f>'Input individueel'!AE273</f>
        <v>0</v>
      </c>
      <c r="AB276" s="7">
        <f>'Input individueel'!AG273</f>
        <v>0</v>
      </c>
      <c r="AC276">
        <f>'Input individueel'!AH273</f>
        <v>0</v>
      </c>
      <c r="AD276" s="7">
        <f>'Input individueel'!AI273</f>
        <v>0</v>
      </c>
      <c r="AE276" s="7">
        <f>'Input individueel'!AJ273</f>
        <v>0</v>
      </c>
      <c r="AF276" s="7">
        <f>'Input individueel'!AK273</f>
        <v>0</v>
      </c>
      <c r="AG276" s="7">
        <f>'Input individueel'!AM273</f>
        <v>0</v>
      </c>
      <c r="AH276">
        <f>'Input individueel'!AN273</f>
        <v>0</v>
      </c>
    </row>
    <row r="277" spans="1:34" x14ac:dyDescent="0.3">
      <c r="A277" s="1">
        <f>'Input individueel'!I275</f>
        <v>0</v>
      </c>
      <c r="B277" s="1">
        <f t="shared" si="12"/>
        <v>0</v>
      </c>
      <c r="C277" s="1">
        <f t="shared" si="13"/>
        <v>0</v>
      </c>
      <c r="D277" s="1">
        <f t="shared" si="14"/>
        <v>0</v>
      </c>
      <c r="E277" s="1">
        <f>IF(A277=99,99,'Input individueel'!AH275)</f>
        <v>0</v>
      </c>
      <c r="F277">
        <f>'Input individueel'!C274</f>
        <v>0</v>
      </c>
      <c r="G277" t="str">
        <f>_xlfn.IFNA(VLOOKUP(F277,'Alle namen en totalen'!B:F,5,FALSE)," ")</f>
        <v xml:space="preserve"> </v>
      </c>
      <c r="H277" t="str">
        <f>_xlfn.IFNA(VLOOKUP(F277,'Alle namen en totalen'!B:F,2,FALSE)," ")</f>
        <v xml:space="preserve"> </v>
      </c>
      <c r="I277" t="str">
        <f>_xlfn.IFNA(VLOOKUP(F277,'Alle namen en totalen'!B:F,4,FALSE)," ")</f>
        <v xml:space="preserve"> </v>
      </c>
      <c r="K277" t="str">
        <f>_xlfn.IFNA(VLOOKUP(F277,'Alle namen en totalen'!B:F,3,FALSE)," ")</f>
        <v xml:space="preserve"> </v>
      </c>
      <c r="L277" s="7">
        <f>'Input individueel'!J274</f>
        <v>0</v>
      </c>
      <c r="M277">
        <f>'Input individueel'!I274</f>
        <v>0</v>
      </c>
      <c r="N277" s="7">
        <f>IF('Input individueel'!P274=0,'Input individueel'!K274,('Input individueel'!K274+'Input individueel'!P274)/2)</f>
        <v>0</v>
      </c>
      <c r="O277" s="7">
        <f>IF('Input individueel'!P274=0,'Input individueel'!L274,('Input individueel'!L274+'Input individueel'!Q274)/2)</f>
        <v>0</v>
      </c>
      <c r="P277" s="7">
        <f>IF('Input individueel'!P274=0,'Input individueel'!M274,('Input individueel'!M274+'Input individueel'!R274)/2)</f>
        <v>0</v>
      </c>
      <c r="Q277" s="7">
        <f>IF('Input individueel'!P274=0,'Input individueel'!N274,('Input individueel'!N274+'Input individueel'!S274)/2)</f>
        <v>0</v>
      </c>
      <c r="R277" s="7">
        <f>'Input individueel'!U274</f>
        <v>0</v>
      </c>
      <c r="S277">
        <f>'Input individueel'!V274</f>
        <v>0</v>
      </c>
      <c r="T277" s="7">
        <f>'Input individueel'!W274</f>
        <v>0</v>
      </c>
      <c r="U277" s="7">
        <f>'Input individueel'!X274</f>
        <v>0</v>
      </c>
      <c r="V277" s="7">
        <f>'Input individueel'!Y274</f>
        <v>0</v>
      </c>
      <c r="W277" s="7">
        <f>'Input individueel'!AA274</f>
        <v>0</v>
      </c>
      <c r="X277">
        <f>'Input individueel'!AB274</f>
        <v>0</v>
      </c>
      <c r="Y277" s="7">
        <f>'Input individueel'!AC274</f>
        <v>0</v>
      </c>
      <c r="Z277" s="7">
        <f>'Input individueel'!AD274</f>
        <v>0</v>
      </c>
      <c r="AA277" s="7">
        <f>'Input individueel'!AE274</f>
        <v>0</v>
      </c>
      <c r="AB277" s="7">
        <f>'Input individueel'!AG274</f>
        <v>0</v>
      </c>
      <c r="AC277">
        <f>'Input individueel'!AH274</f>
        <v>0</v>
      </c>
      <c r="AD277" s="7">
        <f>'Input individueel'!AI274</f>
        <v>0</v>
      </c>
      <c r="AE277" s="7">
        <f>'Input individueel'!AJ274</f>
        <v>0</v>
      </c>
      <c r="AF277" s="7">
        <f>'Input individueel'!AK274</f>
        <v>0</v>
      </c>
      <c r="AG277" s="7">
        <f>'Input individueel'!AM274</f>
        <v>0</v>
      </c>
      <c r="AH277">
        <f>'Input individueel'!AN274</f>
        <v>0</v>
      </c>
    </row>
    <row r="278" spans="1:34" x14ac:dyDescent="0.3">
      <c r="A278" s="1">
        <f>'Input individueel'!I276</f>
        <v>0</v>
      </c>
      <c r="B278" s="1">
        <f t="shared" si="12"/>
        <v>0</v>
      </c>
      <c r="C278" s="1">
        <f t="shared" si="13"/>
        <v>0</v>
      </c>
      <c r="D278" s="1">
        <f t="shared" si="14"/>
        <v>0</v>
      </c>
      <c r="E278" s="1">
        <f>IF(A278=99,99,'Input individueel'!AH276)</f>
        <v>0</v>
      </c>
      <c r="F278">
        <f>'Input individueel'!C275</f>
        <v>0</v>
      </c>
      <c r="G278" t="str">
        <f>_xlfn.IFNA(VLOOKUP(F278,'Alle namen en totalen'!B:F,5,FALSE)," ")</f>
        <v xml:space="preserve"> </v>
      </c>
      <c r="H278" t="str">
        <f>_xlfn.IFNA(VLOOKUP(F278,'Alle namen en totalen'!B:F,2,FALSE)," ")</f>
        <v xml:space="preserve"> </v>
      </c>
      <c r="I278" t="str">
        <f>_xlfn.IFNA(VLOOKUP(F278,'Alle namen en totalen'!B:F,4,FALSE)," ")</f>
        <v xml:space="preserve"> </v>
      </c>
      <c r="K278" t="str">
        <f>_xlfn.IFNA(VLOOKUP(F278,'Alle namen en totalen'!B:F,3,FALSE)," ")</f>
        <v xml:space="preserve"> </v>
      </c>
      <c r="L278" s="7">
        <f>'Input individueel'!J275</f>
        <v>0</v>
      </c>
      <c r="M278">
        <f>'Input individueel'!I275</f>
        <v>0</v>
      </c>
      <c r="N278" s="7">
        <f>IF('Input individueel'!P275=0,'Input individueel'!K275,('Input individueel'!K275+'Input individueel'!P275)/2)</f>
        <v>0</v>
      </c>
      <c r="O278" s="7">
        <f>IF('Input individueel'!P275=0,'Input individueel'!L275,('Input individueel'!L275+'Input individueel'!Q275)/2)</f>
        <v>0</v>
      </c>
      <c r="P278" s="7">
        <f>IF('Input individueel'!P275=0,'Input individueel'!M275,('Input individueel'!M275+'Input individueel'!R275)/2)</f>
        <v>0</v>
      </c>
      <c r="Q278" s="7">
        <f>IF('Input individueel'!P275=0,'Input individueel'!N275,('Input individueel'!N275+'Input individueel'!S275)/2)</f>
        <v>0</v>
      </c>
      <c r="R278" s="7">
        <f>'Input individueel'!U275</f>
        <v>0</v>
      </c>
      <c r="S278">
        <f>'Input individueel'!V275</f>
        <v>0</v>
      </c>
      <c r="T278" s="7">
        <f>'Input individueel'!W275</f>
        <v>0</v>
      </c>
      <c r="U278" s="7">
        <f>'Input individueel'!X275</f>
        <v>0</v>
      </c>
      <c r="V278" s="7">
        <f>'Input individueel'!Y275</f>
        <v>0</v>
      </c>
      <c r="W278" s="7">
        <f>'Input individueel'!AA275</f>
        <v>0</v>
      </c>
      <c r="X278">
        <f>'Input individueel'!AB275</f>
        <v>0</v>
      </c>
      <c r="Y278" s="7">
        <f>'Input individueel'!AC275</f>
        <v>0</v>
      </c>
      <c r="Z278" s="7">
        <f>'Input individueel'!AD275</f>
        <v>0</v>
      </c>
      <c r="AA278" s="7">
        <f>'Input individueel'!AE275</f>
        <v>0</v>
      </c>
      <c r="AB278" s="7">
        <f>'Input individueel'!AG275</f>
        <v>0</v>
      </c>
      <c r="AC278">
        <f>'Input individueel'!AH275</f>
        <v>0</v>
      </c>
      <c r="AD278" s="7">
        <f>'Input individueel'!AI275</f>
        <v>0</v>
      </c>
      <c r="AE278" s="7">
        <f>'Input individueel'!AJ275</f>
        <v>0</v>
      </c>
      <c r="AF278" s="7">
        <f>'Input individueel'!AK275</f>
        <v>0</v>
      </c>
      <c r="AG278" s="7">
        <f>'Input individueel'!AM275</f>
        <v>0</v>
      </c>
      <c r="AH278">
        <f>'Input individueel'!AN275</f>
        <v>0</v>
      </c>
    </row>
    <row r="279" spans="1:34" x14ac:dyDescent="0.3">
      <c r="A279" s="1">
        <f>'Input individueel'!I277</f>
        <v>0</v>
      </c>
      <c r="B279" s="1">
        <f t="shared" si="12"/>
        <v>0</v>
      </c>
      <c r="C279" s="1">
        <f t="shared" si="13"/>
        <v>0</v>
      </c>
      <c r="D279" s="1">
        <f t="shared" si="14"/>
        <v>0</v>
      </c>
      <c r="E279" s="1">
        <f>IF(A279=99,99,'Input individueel'!AH277)</f>
        <v>0</v>
      </c>
      <c r="F279">
        <f>'Input individueel'!C276</f>
        <v>0</v>
      </c>
      <c r="G279" t="str">
        <f>_xlfn.IFNA(VLOOKUP(F279,'Alle namen en totalen'!B:F,5,FALSE)," ")</f>
        <v xml:space="preserve"> </v>
      </c>
      <c r="H279" t="str">
        <f>_xlfn.IFNA(VLOOKUP(F279,'Alle namen en totalen'!B:F,2,FALSE)," ")</f>
        <v xml:space="preserve"> </v>
      </c>
      <c r="I279" t="str">
        <f>_xlfn.IFNA(VLOOKUP(F279,'Alle namen en totalen'!B:F,4,FALSE)," ")</f>
        <v xml:space="preserve"> </v>
      </c>
      <c r="K279" t="str">
        <f>_xlfn.IFNA(VLOOKUP(F279,'Alle namen en totalen'!B:F,3,FALSE)," ")</f>
        <v xml:space="preserve"> </v>
      </c>
      <c r="L279" s="7">
        <f>'Input individueel'!J276</f>
        <v>0</v>
      </c>
      <c r="M279">
        <f>'Input individueel'!I276</f>
        <v>0</v>
      </c>
      <c r="N279" s="7">
        <f>IF('Input individueel'!P276=0,'Input individueel'!K276,('Input individueel'!K276+'Input individueel'!P276)/2)</f>
        <v>0</v>
      </c>
      <c r="O279" s="7">
        <f>IF('Input individueel'!P276=0,'Input individueel'!L276,('Input individueel'!L276+'Input individueel'!Q276)/2)</f>
        <v>0</v>
      </c>
      <c r="P279" s="7">
        <f>IF('Input individueel'!P276=0,'Input individueel'!M276,('Input individueel'!M276+'Input individueel'!R276)/2)</f>
        <v>0</v>
      </c>
      <c r="Q279" s="7">
        <f>IF('Input individueel'!P276=0,'Input individueel'!N276,('Input individueel'!N276+'Input individueel'!S276)/2)</f>
        <v>0</v>
      </c>
      <c r="R279" s="7">
        <f>'Input individueel'!U276</f>
        <v>0</v>
      </c>
      <c r="S279">
        <f>'Input individueel'!V276</f>
        <v>0</v>
      </c>
      <c r="T279" s="7">
        <f>'Input individueel'!W276</f>
        <v>0</v>
      </c>
      <c r="U279" s="7">
        <f>'Input individueel'!X276</f>
        <v>0</v>
      </c>
      <c r="V279" s="7">
        <f>'Input individueel'!Y276</f>
        <v>0</v>
      </c>
      <c r="W279" s="7">
        <f>'Input individueel'!AA276</f>
        <v>0</v>
      </c>
      <c r="X279">
        <f>'Input individueel'!AB276</f>
        <v>0</v>
      </c>
      <c r="Y279" s="7">
        <f>'Input individueel'!AC276</f>
        <v>0</v>
      </c>
      <c r="Z279" s="7">
        <f>'Input individueel'!AD276</f>
        <v>0</v>
      </c>
      <c r="AA279" s="7">
        <f>'Input individueel'!AE276</f>
        <v>0</v>
      </c>
      <c r="AB279" s="7">
        <f>'Input individueel'!AG276</f>
        <v>0</v>
      </c>
      <c r="AC279">
        <f>'Input individueel'!AH276</f>
        <v>0</v>
      </c>
      <c r="AD279" s="7">
        <f>'Input individueel'!AI276</f>
        <v>0</v>
      </c>
      <c r="AE279" s="7">
        <f>'Input individueel'!AJ276</f>
        <v>0</v>
      </c>
      <c r="AF279" s="7">
        <f>'Input individueel'!AK276</f>
        <v>0</v>
      </c>
      <c r="AG279" s="7">
        <f>'Input individueel'!AM276</f>
        <v>0</v>
      </c>
      <c r="AH279">
        <f>'Input individueel'!AN276</f>
        <v>0</v>
      </c>
    </row>
    <row r="280" spans="1:34" x14ac:dyDescent="0.3">
      <c r="A280" s="1">
        <f>'Input individueel'!I278</f>
        <v>0</v>
      </c>
      <c r="B280" s="1">
        <f t="shared" si="12"/>
        <v>0</v>
      </c>
      <c r="C280" s="1">
        <f t="shared" si="13"/>
        <v>0</v>
      </c>
      <c r="D280" s="1">
        <f t="shared" si="14"/>
        <v>0</v>
      </c>
      <c r="E280" s="1">
        <f>IF(A280=99,99,'Input individueel'!AH278)</f>
        <v>0</v>
      </c>
      <c r="F280">
        <f>'Input individueel'!C277</f>
        <v>0</v>
      </c>
      <c r="G280" t="str">
        <f>_xlfn.IFNA(VLOOKUP(F280,'Alle namen en totalen'!B:F,5,FALSE)," ")</f>
        <v xml:space="preserve"> </v>
      </c>
      <c r="H280" t="str">
        <f>_xlfn.IFNA(VLOOKUP(F280,'Alle namen en totalen'!B:F,2,FALSE)," ")</f>
        <v xml:space="preserve"> </v>
      </c>
      <c r="I280" t="str">
        <f>_xlfn.IFNA(VLOOKUP(F280,'Alle namen en totalen'!B:F,4,FALSE)," ")</f>
        <v xml:space="preserve"> </v>
      </c>
      <c r="K280" t="str">
        <f>_xlfn.IFNA(VLOOKUP(F280,'Alle namen en totalen'!B:F,3,FALSE)," ")</f>
        <v xml:space="preserve"> </v>
      </c>
      <c r="L280" s="7">
        <f>'Input individueel'!J277</f>
        <v>0</v>
      </c>
      <c r="M280">
        <f>'Input individueel'!I277</f>
        <v>0</v>
      </c>
      <c r="N280" s="7">
        <f>IF('Input individueel'!P277=0,'Input individueel'!K277,('Input individueel'!K277+'Input individueel'!P277)/2)</f>
        <v>0</v>
      </c>
      <c r="O280" s="7">
        <f>IF('Input individueel'!P277=0,'Input individueel'!L277,('Input individueel'!L277+'Input individueel'!Q277)/2)</f>
        <v>0</v>
      </c>
      <c r="P280" s="7">
        <f>IF('Input individueel'!P277=0,'Input individueel'!M277,('Input individueel'!M277+'Input individueel'!R277)/2)</f>
        <v>0</v>
      </c>
      <c r="Q280" s="7">
        <f>IF('Input individueel'!P277=0,'Input individueel'!N277,('Input individueel'!N277+'Input individueel'!S277)/2)</f>
        <v>0</v>
      </c>
      <c r="R280" s="7">
        <f>'Input individueel'!U277</f>
        <v>0</v>
      </c>
      <c r="S280">
        <f>'Input individueel'!V277</f>
        <v>0</v>
      </c>
      <c r="T280" s="7">
        <f>'Input individueel'!W277</f>
        <v>0</v>
      </c>
      <c r="U280" s="7">
        <f>'Input individueel'!X277</f>
        <v>0</v>
      </c>
      <c r="V280" s="7">
        <f>'Input individueel'!Y277</f>
        <v>0</v>
      </c>
      <c r="W280" s="7">
        <f>'Input individueel'!AA277</f>
        <v>0</v>
      </c>
      <c r="X280">
        <f>'Input individueel'!AB277</f>
        <v>0</v>
      </c>
      <c r="Y280" s="7">
        <f>'Input individueel'!AC277</f>
        <v>0</v>
      </c>
      <c r="Z280" s="7">
        <f>'Input individueel'!AD277</f>
        <v>0</v>
      </c>
      <c r="AA280" s="7">
        <f>'Input individueel'!AE277</f>
        <v>0</v>
      </c>
      <c r="AB280" s="7">
        <f>'Input individueel'!AG277</f>
        <v>0</v>
      </c>
      <c r="AC280">
        <f>'Input individueel'!AH277</f>
        <v>0</v>
      </c>
      <c r="AD280" s="7">
        <f>'Input individueel'!AI277</f>
        <v>0</v>
      </c>
      <c r="AE280" s="7">
        <f>'Input individueel'!AJ277</f>
        <v>0</v>
      </c>
      <c r="AF280" s="7">
        <f>'Input individueel'!AK277</f>
        <v>0</v>
      </c>
      <c r="AG280" s="7">
        <f>'Input individueel'!AM277</f>
        <v>0</v>
      </c>
      <c r="AH280">
        <f>'Input individueel'!AN277</f>
        <v>0</v>
      </c>
    </row>
    <row r="281" spans="1:34" x14ac:dyDescent="0.3">
      <c r="A281" s="1">
        <f>'Input individueel'!I279</f>
        <v>0</v>
      </c>
      <c r="B281" s="1">
        <f t="shared" si="12"/>
        <v>0</v>
      </c>
      <c r="C281" s="1">
        <f t="shared" si="13"/>
        <v>0</v>
      </c>
      <c r="D281" s="1">
        <f t="shared" si="14"/>
        <v>0</v>
      </c>
      <c r="E281" s="1">
        <f>IF(A281=99,99,'Input individueel'!AH279)</f>
        <v>0</v>
      </c>
    </row>
    <row r="282" spans="1:34" x14ac:dyDescent="0.3">
      <c r="A282" s="1">
        <f>'Input individueel'!I280</f>
        <v>0</v>
      </c>
      <c r="B282" s="1">
        <f t="shared" si="12"/>
        <v>0</v>
      </c>
      <c r="C282" s="1">
        <f t="shared" si="13"/>
        <v>0</v>
      </c>
      <c r="D282" s="1">
        <f t="shared" si="14"/>
        <v>0</v>
      </c>
      <c r="E282" s="1">
        <f>IF(A282=99,99,'Input individueel'!AH280)</f>
        <v>0</v>
      </c>
    </row>
    <row r="283" spans="1:34" x14ac:dyDescent="0.3">
      <c r="A283" s="1">
        <f>'Input individueel'!I281</f>
        <v>0</v>
      </c>
      <c r="B283" s="1">
        <f t="shared" si="12"/>
        <v>0</v>
      </c>
      <c r="C283" s="1">
        <f t="shared" si="13"/>
        <v>0</v>
      </c>
      <c r="D283" s="1">
        <f t="shared" si="14"/>
        <v>0</v>
      </c>
      <c r="E283" s="1">
        <f>IF(A283=99,99,'Input individueel'!AH281)</f>
        <v>0</v>
      </c>
    </row>
    <row r="284" spans="1:34" x14ac:dyDescent="0.3">
      <c r="A284" s="1">
        <f>'Input individueel'!I282</f>
        <v>0</v>
      </c>
      <c r="B284" s="1">
        <f t="shared" si="12"/>
        <v>0</v>
      </c>
      <c r="C284" s="1">
        <f t="shared" si="13"/>
        <v>0</v>
      </c>
      <c r="D284" s="1">
        <f t="shared" si="14"/>
        <v>0</v>
      </c>
      <c r="E284" s="1">
        <f>IF(A284=99,99,'Input individueel'!AH282)</f>
        <v>0</v>
      </c>
    </row>
    <row r="285" spans="1:34" x14ac:dyDescent="0.3">
      <c r="A285" s="1">
        <f>'Input individueel'!I283</f>
        <v>0</v>
      </c>
      <c r="B285" s="1">
        <f t="shared" si="12"/>
        <v>0</v>
      </c>
      <c r="C285" s="1">
        <f t="shared" si="13"/>
        <v>0</v>
      </c>
      <c r="D285" s="1">
        <f t="shared" si="14"/>
        <v>0</v>
      </c>
      <c r="E285" s="1">
        <f>IF(A285=99,99,'Input individueel'!AH283)</f>
        <v>0</v>
      </c>
    </row>
    <row r="286" spans="1:34" x14ac:dyDescent="0.3">
      <c r="A286" s="1">
        <f>'Input individueel'!I284</f>
        <v>0</v>
      </c>
      <c r="B286" s="1">
        <f t="shared" si="12"/>
        <v>0</v>
      </c>
      <c r="C286" s="1">
        <f t="shared" si="13"/>
        <v>0</v>
      </c>
      <c r="D286" s="1">
        <f t="shared" si="14"/>
        <v>0</v>
      </c>
      <c r="E286" s="1">
        <f>IF(A286=99,99,'Input individueel'!AH284)</f>
        <v>0</v>
      </c>
    </row>
    <row r="287" spans="1:34" x14ac:dyDescent="0.3">
      <c r="A287" s="1">
        <f>'Input individueel'!I285</f>
        <v>0</v>
      </c>
      <c r="B287" s="1">
        <f t="shared" si="12"/>
        <v>0</v>
      </c>
      <c r="C287" s="1">
        <f t="shared" si="13"/>
        <v>0</v>
      </c>
      <c r="D287" s="1">
        <f t="shared" si="14"/>
        <v>0</v>
      </c>
      <c r="E287" s="1">
        <f>IF(A287=99,99,'Input individueel'!AH285)</f>
        <v>0</v>
      </c>
    </row>
    <row r="288" spans="1:34" x14ac:dyDescent="0.3">
      <c r="A288" s="1">
        <f>'Input individueel'!I286</f>
        <v>0</v>
      </c>
      <c r="B288" s="1">
        <f t="shared" si="12"/>
        <v>0</v>
      </c>
      <c r="C288" s="1">
        <f t="shared" si="13"/>
        <v>0</v>
      </c>
      <c r="D288" s="1">
        <f t="shared" si="14"/>
        <v>0</v>
      </c>
      <c r="E288" s="1">
        <f>IF(A288=99,99,'Input individueel'!AH286)</f>
        <v>0</v>
      </c>
    </row>
    <row r="289" spans="1:5" x14ac:dyDescent="0.3">
      <c r="A289" s="1">
        <f>'Input individueel'!I287</f>
        <v>0</v>
      </c>
      <c r="B289" s="1">
        <f t="shared" si="12"/>
        <v>0</v>
      </c>
      <c r="C289" s="1">
        <f t="shared" si="13"/>
        <v>0</v>
      </c>
      <c r="D289" s="1">
        <f t="shared" si="14"/>
        <v>0</v>
      </c>
      <c r="E289" s="1">
        <f>IF(A289=99,99,'Input individueel'!AH287)</f>
        <v>0</v>
      </c>
    </row>
    <row r="290" spans="1:5" x14ac:dyDescent="0.3">
      <c r="A290" s="1">
        <f>'Input individueel'!I288</f>
        <v>0</v>
      </c>
      <c r="B290" s="1">
        <f t="shared" si="12"/>
        <v>0</v>
      </c>
      <c r="C290" s="1">
        <f t="shared" si="13"/>
        <v>0</v>
      </c>
      <c r="D290" s="1">
        <f t="shared" si="14"/>
        <v>0</v>
      </c>
      <c r="E290" s="1">
        <f>IF(A290=99,99,'Input individueel'!AH288)</f>
        <v>0</v>
      </c>
    </row>
    <row r="291" spans="1:5" x14ac:dyDescent="0.3">
      <c r="A291" s="1">
        <f>'Input individueel'!I289</f>
        <v>0</v>
      </c>
      <c r="B291" s="1">
        <f t="shared" si="12"/>
        <v>0</v>
      </c>
      <c r="C291" s="1">
        <f t="shared" si="13"/>
        <v>0</v>
      </c>
      <c r="D291" s="1">
        <f t="shared" si="14"/>
        <v>0</v>
      </c>
      <c r="E291" s="1">
        <f>IF(A291=99,99,'Input individueel'!AH289)</f>
        <v>0</v>
      </c>
    </row>
    <row r="292" spans="1:5" x14ac:dyDescent="0.3">
      <c r="A292" s="1">
        <f>'Input individueel'!I290</f>
        <v>0</v>
      </c>
      <c r="B292" s="1">
        <f t="shared" si="12"/>
        <v>0</v>
      </c>
      <c r="C292" s="1">
        <f t="shared" si="13"/>
        <v>0</v>
      </c>
      <c r="D292" s="1">
        <f t="shared" si="14"/>
        <v>0</v>
      </c>
      <c r="E292" s="1">
        <f>IF(A292=99,99,'Input individueel'!AH290)</f>
        <v>0</v>
      </c>
    </row>
    <row r="293" spans="1:5" x14ac:dyDescent="0.3">
      <c r="A293" s="1">
        <f>'Input individueel'!I291</f>
        <v>0</v>
      </c>
      <c r="B293" s="1">
        <f t="shared" si="12"/>
        <v>0</v>
      </c>
      <c r="C293" s="1">
        <f t="shared" si="13"/>
        <v>0</v>
      </c>
      <c r="D293" s="1">
        <f t="shared" si="14"/>
        <v>0</v>
      </c>
      <c r="E293" s="1">
        <f>IF(A293=99,99,'Input individueel'!AH291)</f>
        <v>0</v>
      </c>
    </row>
    <row r="294" spans="1:5" x14ac:dyDescent="0.3">
      <c r="A294" s="1">
        <f>'Input individueel'!I292</f>
        <v>0</v>
      </c>
      <c r="B294" s="1">
        <f t="shared" si="12"/>
        <v>0</v>
      </c>
      <c r="C294" s="1">
        <f t="shared" si="13"/>
        <v>0</v>
      </c>
      <c r="D294" s="1">
        <f t="shared" si="14"/>
        <v>0</v>
      </c>
      <c r="E294" s="1">
        <f>IF(A294=99,99,'Input individueel'!AH292)</f>
        <v>0</v>
      </c>
    </row>
    <row r="295" spans="1:5" x14ac:dyDescent="0.3">
      <c r="A295" s="1">
        <f>'Input individueel'!I293</f>
        <v>0</v>
      </c>
      <c r="B295" s="1">
        <f t="shared" si="12"/>
        <v>0</v>
      </c>
      <c r="C295" s="1">
        <f t="shared" si="13"/>
        <v>0</v>
      </c>
      <c r="D295" s="1">
        <f t="shared" si="14"/>
        <v>0</v>
      </c>
      <c r="E295" s="1">
        <f>IF(A295=99,99,'Input individueel'!AH293)</f>
        <v>0</v>
      </c>
    </row>
    <row r="296" spans="1:5" x14ac:dyDescent="0.3">
      <c r="A296" s="1">
        <f>'Input individueel'!I294</f>
        <v>0</v>
      </c>
      <c r="B296" s="1">
        <f t="shared" si="12"/>
        <v>0</v>
      </c>
      <c r="C296" s="1">
        <f t="shared" si="13"/>
        <v>0</v>
      </c>
      <c r="D296" s="1">
        <f t="shared" si="14"/>
        <v>0</v>
      </c>
      <c r="E296" s="1">
        <f>IF(A296=99,99,'Input individueel'!AH294)</f>
        <v>0</v>
      </c>
    </row>
    <row r="297" spans="1:5" x14ac:dyDescent="0.3">
      <c r="A297" s="1">
        <f>'Input individueel'!I295</f>
        <v>0</v>
      </c>
      <c r="B297" s="1">
        <f t="shared" si="12"/>
        <v>0</v>
      </c>
      <c r="C297" s="1">
        <f t="shared" si="13"/>
        <v>0</v>
      </c>
      <c r="D297" s="1">
        <f t="shared" si="14"/>
        <v>0</v>
      </c>
      <c r="E297" s="1">
        <f>IF(A297=99,99,'Input individueel'!AH295)</f>
        <v>0</v>
      </c>
    </row>
    <row r="298" spans="1:5" x14ac:dyDescent="0.3">
      <c r="A298" s="1">
        <f>'Input individueel'!I296</f>
        <v>0</v>
      </c>
      <c r="B298" s="1">
        <f t="shared" si="12"/>
        <v>0</v>
      </c>
      <c r="C298" s="1">
        <f t="shared" si="13"/>
        <v>0</v>
      </c>
      <c r="D298" s="1">
        <f t="shared" si="14"/>
        <v>0</v>
      </c>
      <c r="E298" s="1">
        <f>IF(A298=99,99,'Input individueel'!AH296)</f>
        <v>0</v>
      </c>
    </row>
    <row r="299" spans="1:5" x14ac:dyDescent="0.3">
      <c r="A299" s="1">
        <f>'Input individueel'!I297</f>
        <v>0</v>
      </c>
      <c r="B299" s="1">
        <f t="shared" si="12"/>
        <v>0</v>
      </c>
      <c r="C299" s="1">
        <f t="shared" si="13"/>
        <v>0</v>
      </c>
      <c r="D299" s="1">
        <f t="shared" si="14"/>
        <v>0</v>
      </c>
      <c r="E299" s="1">
        <f>IF(A299=99,99,'Input individueel'!AH297)</f>
        <v>0</v>
      </c>
    </row>
    <row r="300" spans="1:5" x14ac:dyDescent="0.3">
      <c r="A300" s="1">
        <f>'Input individueel'!I298</f>
        <v>0</v>
      </c>
      <c r="B300" s="1">
        <f t="shared" si="12"/>
        <v>0</v>
      </c>
      <c r="C300" s="1">
        <f t="shared" si="13"/>
        <v>0</v>
      </c>
      <c r="D300" s="1">
        <f t="shared" si="14"/>
        <v>0</v>
      </c>
      <c r="E300" s="1">
        <f>IF(A300=99,99,'Input individueel'!AH298)</f>
        <v>0</v>
      </c>
    </row>
    <row r="301" spans="1:5" x14ac:dyDescent="0.3">
      <c r="A301" s="1">
        <f>'Input individueel'!I299</f>
        <v>0</v>
      </c>
      <c r="B301" s="1">
        <f t="shared" si="12"/>
        <v>0</v>
      </c>
      <c r="C301" s="1">
        <f t="shared" si="13"/>
        <v>0</v>
      </c>
      <c r="D301" s="1">
        <f t="shared" si="14"/>
        <v>0</v>
      </c>
      <c r="E301" s="1">
        <f>IF(A301=99,99,'Input individueel'!AH299)</f>
        <v>0</v>
      </c>
    </row>
  </sheetData>
  <autoFilter ref="A4:AH301" xr:uid="{C0BC86B7-67F2-43D4-A29E-A7BCC02B3617}"/>
  <conditionalFormatting sqref="A1:A1048576">
    <cfRule type="cellIs" dxfId="109" priority="4" operator="greaterThan">
      <formula>5</formula>
    </cfRule>
    <cfRule type="duplicateValues" dxfId="108" priority="9"/>
  </conditionalFormatting>
  <conditionalFormatting sqref="A5:A301">
    <cfRule type="cellIs" dxfId="107" priority="1" stopIfTrue="1" operator="greaterThan">
      <formula>$H$2</formula>
    </cfRule>
  </conditionalFormatting>
  <conditionalFormatting sqref="B1:B1048576">
    <cfRule type="duplicateValues" dxfId="106" priority="8"/>
  </conditionalFormatting>
  <conditionalFormatting sqref="B1:E1048576">
    <cfRule type="cellIs" dxfId="105" priority="3" operator="greaterThan">
      <formula>3</formula>
    </cfRule>
  </conditionalFormatting>
  <conditionalFormatting sqref="B5:E301">
    <cfRule type="cellIs" dxfId="104" priority="2" stopIfTrue="1" operator="greaterThan">
      <formula>$K$2</formula>
    </cfRule>
  </conditionalFormatting>
  <conditionalFormatting sqref="C1:C1048576">
    <cfRule type="duplicateValues" dxfId="103" priority="7"/>
  </conditionalFormatting>
  <conditionalFormatting sqref="D1:D1048576">
    <cfRule type="duplicateValues" dxfId="102" priority="6"/>
  </conditionalFormatting>
  <conditionalFormatting sqref="E1:E1048576">
    <cfRule type="duplicateValues" dxfId="101" priority="5"/>
  </conditionalFormatting>
  <pageMargins left="0.7" right="0.7" top="0.75" bottom="0.75" header="0.3" footer="0.3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5EB7-37CF-4893-9A1D-18DDDEB17732}">
  <sheetPr>
    <pageSetUpPr fitToPage="1"/>
  </sheetPr>
  <dimension ref="A1:AB96"/>
  <sheetViews>
    <sheetView topLeftCell="A2" zoomScaleNormal="100" workbookViewId="0">
      <selection activeCell="A3" sqref="A3:AA29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9" customWidth="1"/>
    <col min="7" max="7" width="6.5546875" style="28" customWidth="1"/>
    <col min="8" max="8" width="5.44140625" style="78" bestFit="1" customWidth="1"/>
    <col min="9" max="9" width="5.6640625" style="78" bestFit="1" customWidth="1"/>
    <col min="10" max="10" width="5.66406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104" t="s">
        <v>274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530</v>
      </c>
      <c r="B4" t="str">
        <f>VLOOKUP($A4,'Diplomabestand individueel'!$A:$AC,B$1,FALSE)</f>
        <v>W2-B1</v>
      </c>
      <c r="C4" t="str">
        <f>VLOOKUP($A4,'Diplomabestand individueel'!$A:$AC,C$1,FALSE)</f>
        <v>Julia Prijs</v>
      </c>
      <c r="D4" t="str">
        <f>VLOOKUP($A4,'Diplomabestand individueel'!$A:$AC,D$1,FALSE)</f>
        <v>MB 5 Pup 2</v>
      </c>
      <c r="E4" t="str">
        <f>VLOOKUP($A4,'Diplomabestand individueel'!$A:$AC,E$1,FALSE)</f>
        <v>LH</v>
      </c>
      <c r="F4" s="44">
        <f>VLOOKUP($A4,'Diplomabestand individueel'!$A:$AC,F$1,FALSE)</f>
        <v>0</v>
      </c>
      <c r="G4" s="41" t="e">
        <f t="shared" ref="G4:G29" si="0">RANK(F4,F$4:F$29)</f>
        <v>#N/A</v>
      </c>
      <c r="H4" s="82">
        <f>VLOOKUP($A4,'Diplomabestand individueel'!$A:$AC,H$1,FALSE)</f>
        <v>0</v>
      </c>
      <c r="I4" s="82">
        <f>VLOOKUP($A4,'Diplomabestand individueel'!$A:$AC,I$1,FALSE)</f>
        <v>0</v>
      </c>
      <c r="J4" s="83">
        <f>VLOOKUP($A4,'Diplomabestand individueel'!$A:$AC,J$1,FALSE)</f>
        <v>0</v>
      </c>
      <c r="K4" s="82">
        <f>VLOOKUP($A4,'Diplomabestand individueel'!$A:$AC,K$1,FALSE)</f>
        <v>0</v>
      </c>
      <c r="L4" s="82">
        <f>VLOOKUP($A4,'Diplomabestand individueel'!$A:$AC,L$1,FALSE)</f>
        <v>0</v>
      </c>
      <c r="M4" s="41" t="e">
        <f t="shared" ref="M4:M29" si="1">RANK(L4,L$4:L$29)</f>
        <v>#N/A</v>
      </c>
      <c r="N4" s="82">
        <f>VLOOKUP($A4,'Diplomabestand individueel'!$A:$AC,N$1,FALSE)</f>
        <v>0</v>
      </c>
      <c r="O4" s="82">
        <f>VLOOKUP($A4,'Diplomabestand individueel'!$A:$AC,O$1,FALSE)</f>
        <v>0</v>
      </c>
      <c r="P4" s="82">
        <f>VLOOKUP($A4,'Diplomabestand individueel'!$A:$AC,P$1,FALSE)</f>
        <v>0</v>
      </c>
      <c r="Q4" s="82">
        <f>VLOOKUP($A4,'Diplomabestand individueel'!$A:$AC,Q$1,FALSE)</f>
        <v>0</v>
      </c>
      <c r="R4" s="41" t="e">
        <f t="shared" ref="R4:R29" si="2">RANK(Q4,Q$4:Q$29)</f>
        <v>#N/A</v>
      </c>
      <c r="S4" s="82">
        <f>VLOOKUP($A4,'Diplomabestand individueel'!$A:$AC,S$1,FALSE)</f>
        <v>0</v>
      </c>
      <c r="T4" s="82">
        <f>VLOOKUP($A4,'Diplomabestand individueel'!$A:$AC,T$1,FALSE)</f>
        <v>0</v>
      </c>
      <c r="U4" s="82">
        <f>VLOOKUP($A4,'Diplomabestand individueel'!$A:$AC,U$1,FALSE)</f>
        <v>0</v>
      </c>
      <c r="V4" s="82">
        <f>VLOOKUP($A4,'Diplomabestand individueel'!$A:$AC,V$1,FALSE)</f>
        <v>0</v>
      </c>
      <c r="W4" s="41" t="e">
        <f t="shared" ref="W4:W29" si="3">RANK(V4,V$4:V$29)</f>
        <v>#N/A</v>
      </c>
      <c r="X4" s="82">
        <f>VLOOKUP($A4,'Diplomabestand individueel'!$A:$AC,X$1,FALSE)</f>
        <v>0</v>
      </c>
      <c r="Y4" s="82">
        <f>VLOOKUP($A4,'Diplomabestand individueel'!$A:$AC,Y$1,FALSE)</f>
        <v>0</v>
      </c>
      <c r="Z4" s="82">
        <f>VLOOKUP($A4,'Diplomabestand individueel'!$A:$AC,Z$1,FALSE)</f>
        <v>0</v>
      </c>
      <c r="AA4" s="82">
        <f>VLOOKUP($A4,'Diplomabestand individueel'!$A:$AC,AA$1,FALSE)</f>
        <v>0</v>
      </c>
      <c r="AB4" s="41" t="e">
        <f t="shared" ref="AB4:AB29" si="4">RANK(AA4,AA$4:AA$29)</f>
        <v>#N/A</v>
      </c>
    </row>
    <row r="5" spans="1:28" x14ac:dyDescent="0.3">
      <c r="A5">
        <v>526</v>
      </c>
      <c r="B5" t="str">
        <f>VLOOKUP($A5,'Diplomabestand individueel'!$A:$AC,B$1,FALSE)</f>
        <v>W4-B1</v>
      </c>
      <c r="C5" t="str">
        <f>VLOOKUP($A5,'Diplomabestand individueel'!$A:$AC,C$1,FALSE)</f>
        <v>Sara Raaphorst</v>
      </c>
      <c r="D5" t="str">
        <f>VLOOKUP($A5,'Diplomabestand individueel'!$A:$AC,D$1,FALSE)</f>
        <v>MB 5 Pup 2</v>
      </c>
      <c r="E5" t="str">
        <f>VLOOKUP($A5,'Diplomabestand individueel'!$A:$AC,E$1,FALSE)</f>
        <v>Jahn</v>
      </c>
      <c r="F5" s="44">
        <f>VLOOKUP($A5,'Diplomabestand individueel'!$A:$AC,F$1,FALSE)</f>
        <v>44.975000000000001</v>
      </c>
      <c r="G5" s="41" t="e">
        <f t="shared" si="0"/>
        <v>#N/A</v>
      </c>
      <c r="H5" s="82">
        <f>VLOOKUP($A5,'Diplomabestand individueel'!$A:$AC,H$1,FALSE)</f>
        <v>3</v>
      </c>
      <c r="I5" s="82">
        <f>VLOOKUP($A5,'Diplomabestand individueel'!$A:$AC,I$1,FALSE)</f>
        <v>8.6750000000000007</v>
      </c>
      <c r="J5" s="83">
        <f>VLOOKUP($A5,'Diplomabestand individueel'!$A:$AC,J$1,FALSE)</f>
        <v>0</v>
      </c>
      <c r="K5" s="82">
        <f>VLOOKUP($A5,'Diplomabestand individueel'!$A:$AC,K$1,FALSE)</f>
        <v>0.3</v>
      </c>
      <c r="L5" s="82">
        <f>VLOOKUP($A5,'Diplomabestand individueel'!$A:$AC,L$1,FALSE)</f>
        <v>11.975</v>
      </c>
      <c r="M5" s="41" t="e">
        <f t="shared" si="1"/>
        <v>#N/A</v>
      </c>
      <c r="N5" s="82">
        <f>VLOOKUP($A5,'Diplomabestand individueel'!$A:$AC,N$1,FALSE)</f>
        <v>3</v>
      </c>
      <c r="O5" s="82">
        <f>VLOOKUP($A5,'Diplomabestand individueel'!$A:$AC,O$1,FALSE)</f>
        <v>7.55</v>
      </c>
      <c r="P5" s="82">
        <f>VLOOKUP($A5,'Diplomabestand individueel'!$A:$AC,P$1,FALSE)</f>
        <v>0</v>
      </c>
      <c r="Q5" s="82">
        <f>VLOOKUP($A5,'Diplomabestand individueel'!$A:$AC,Q$1,FALSE)</f>
        <v>10.55</v>
      </c>
      <c r="R5" s="41" t="e">
        <f t="shared" si="2"/>
        <v>#N/A</v>
      </c>
      <c r="S5" s="82">
        <f>VLOOKUP($A5,'Diplomabestand individueel'!$A:$AC,S$1,FALSE)</f>
        <v>3.4</v>
      </c>
      <c r="T5" s="82">
        <f>VLOOKUP($A5,'Diplomabestand individueel'!$A:$AC,T$1,FALSE)</f>
        <v>7.05</v>
      </c>
      <c r="U5" s="82">
        <f>VLOOKUP($A5,'Diplomabestand individueel'!$A:$AC,U$1,FALSE)</f>
        <v>0</v>
      </c>
      <c r="V5" s="82">
        <f>VLOOKUP($A5,'Diplomabestand individueel'!$A:$AC,V$1,FALSE)</f>
        <v>10.45</v>
      </c>
      <c r="W5" s="41" t="e">
        <f t="shared" si="3"/>
        <v>#N/A</v>
      </c>
      <c r="X5" s="82">
        <f>VLOOKUP($A5,'Diplomabestand individueel'!$A:$AC,X$1,FALSE)</f>
        <v>3.7</v>
      </c>
      <c r="Y5" s="82">
        <f>VLOOKUP($A5,'Diplomabestand individueel'!$A:$AC,Y$1,FALSE)</f>
        <v>8.3000000000000007</v>
      </c>
      <c r="Z5" s="82">
        <f>VLOOKUP($A5,'Diplomabestand individueel'!$A:$AC,Z$1,FALSE)</f>
        <v>0</v>
      </c>
      <c r="AA5" s="82">
        <f>VLOOKUP($A5,'Diplomabestand individueel'!$A:$AC,AA$1,FALSE)</f>
        <v>12</v>
      </c>
      <c r="AB5" s="41" t="e">
        <f t="shared" si="4"/>
        <v>#N/A</v>
      </c>
    </row>
    <row r="6" spans="1:28" x14ac:dyDescent="0.3">
      <c r="A6">
        <v>529</v>
      </c>
      <c r="B6" t="str">
        <f>VLOOKUP($A6,'Diplomabestand individueel'!$A:$AC,B$1,FALSE)</f>
        <v>W2-B1</v>
      </c>
      <c r="C6" t="str">
        <f>VLOOKUP($A6,'Diplomabestand individueel'!$A:$AC,C$1,FALSE)</f>
        <v>Esmée Heijne</v>
      </c>
      <c r="D6" t="str">
        <f>VLOOKUP($A6,'Diplomabestand individueel'!$A:$AC,D$1,FALSE)</f>
        <v>MB 5 Pup 2</v>
      </c>
      <c r="E6" t="str">
        <f>VLOOKUP($A6,'Diplomabestand individueel'!$A:$AC,E$1,FALSE)</f>
        <v>LH</v>
      </c>
      <c r="F6" s="44">
        <f>VLOOKUP($A6,'Diplomabestand individueel'!$A:$AC,F$1,FALSE)</f>
        <v>48.75</v>
      </c>
      <c r="G6" s="41" t="e">
        <f t="shared" si="0"/>
        <v>#N/A</v>
      </c>
      <c r="H6" s="82">
        <f>VLOOKUP($A6,'Diplomabestand individueel'!$A:$AC,H$1,FALSE)</f>
        <v>3.25</v>
      </c>
      <c r="I6" s="82">
        <f>VLOOKUP($A6,'Diplomabestand individueel'!$A:$AC,I$1,FALSE)</f>
        <v>8.6999999999999993</v>
      </c>
      <c r="J6" s="83">
        <f>VLOOKUP($A6,'Diplomabestand individueel'!$A:$AC,J$1,FALSE)</f>
        <v>0</v>
      </c>
      <c r="K6" s="82">
        <f>VLOOKUP($A6,'Diplomabestand individueel'!$A:$AC,K$1,FALSE)</f>
        <v>0.3</v>
      </c>
      <c r="L6" s="82">
        <f>VLOOKUP($A6,'Diplomabestand individueel'!$A:$AC,L$1,FALSE)</f>
        <v>12.25</v>
      </c>
      <c r="M6" s="41" t="e">
        <f t="shared" si="1"/>
        <v>#N/A</v>
      </c>
      <c r="N6" s="82">
        <f>VLOOKUP($A6,'Diplomabestand individueel'!$A:$AC,N$1,FALSE)</f>
        <v>4</v>
      </c>
      <c r="O6" s="82">
        <f>VLOOKUP($A6,'Diplomabestand individueel'!$A:$AC,O$1,FALSE)</f>
        <v>8.8000000000000007</v>
      </c>
      <c r="P6" s="82">
        <f>VLOOKUP($A6,'Diplomabestand individueel'!$A:$AC,P$1,FALSE)</f>
        <v>0</v>
      </c>
      <c r="Q6" s="82">
        <f>VLOOKUP($A6,'Diplomabestand individueel'!$A:$AC,Q$1,FALSE)</f>
        <v>12.8</v>
      </c>
      <c r="R6" s="41" t="e">
        <f t="shared" si="2"/>
        <v>#N/A</v>
      </c>
      <c r="S6" s="82">
        <f>VLOOKUP($A6,'Diplomabestand individueel'!$A:$AC,S$1,FALSE)</f>
        <v>4.3</v>
      </c>
      <c r="T6" s="82">
        <f>VLOOKUP($A6,'Diplomabestand individueel'!$A:$AC,T$1,FALSE)</f>
        <v>6.6</v>
      </c>
      <c r="U6" s="82">
        <f>VLOOKUP($A6,'Diplomabestand individueel'!$A:$AC,U$1,FALSE)</f>
        <v>0</v>
      </c>
      <c r="V6" s="82">
        <f>VLOOKUP($A6,'Diplomabestand individueel'!$A:$AC,V$1,FALSE)</f>
        <v>10.9</v>
      </c>
      <c r="W6" s="41" t="e">
        <f t="shared" si="3"/>
        <v>#N/A</v>
      </c>
      <c r="X6" s="82">
        <f>VLOOKUP($A6,'Diplomabestand individueel'!$A:$AC,X$1,FALSE)</f>
        <v>4.3</v>
      </c>
      <c r="Y6" s="82">
        <f>VLOOKUP($A6,'Diplomabestand individueel'!$A:$AC,Y$1,FALSE)</f>
        <v>8.5</v>
      </c>
      <c r="Z6" s="82">
        <f>VLOOKUP($A6,'Diplomabestand individueel'!$A:$AC,Z$1,FALSE)</f>
        <v>0</v>
      </c>
      <c r="AA6" s="82">
        <f>VLOOKUP($A6,'Diplomabestand individueel'!$A:$AC,AA$1,FALSE)</f>
        <v>12.8</v>
      </c>
      <c r="AB6" s="41" t="e">
        <f t="shared" si="4"/>
        <v>#N/A</v>
      </c>
    </row>
    <row r="7" spans="1:28" x14ac:dyDescent="0.3">
      <c r="A7">
        <v>420</v>
      </c>
      <c r="B7" t="e">
        <f>VLOOKUP($A7,'Diplomabestand individueel'!$A:$AC,B$1,FALSE)</f>
        <v>#N/A</v>
      </c>
      <c r="C7" t="e">
        <f>VLOOKUP($A7,'Diplomabestand individueel'!$A:$AC,C$1,FALSE)</f>
        <v>#N/A</v>
      </c>
      <c r="D7" t="e">
        <f>VLOOKUP($A7,'Diplomabestand individueel'!$A:$AC,D$1,FALSE)</f>
        <v>#N/A</v>
      </c>
      <c r="E7" t="e">
        <f>VLOOKUP($A7,'Diplomabestand individueel'!$A:$AC,E$1,FALSE)</f>
        <v>#N/A</v>
      </c>
      <c r="F7" s="44" t="e">
        <f>VLOOKUP($A7,'Diplomabestand individueel'!$A:$AC,F$1,FALSE)</f>
        <v>#N/A</v>
      </c>
      <c r="G7" s="41" t="e">
        <f t="shared" si="0"/>
        <v>#N/A</v>
      </c>
      <c r="H7" s="82" t="e">
        <f>VLOOKUP($A7,'Diplomabestand individueel'!$A:$AC,H$1,FALSE)</f>
        <v>#N/A</v>
      </c>
      <c r="I7" s="82" t="e">
        <f>VLOOKUP($A7,'Diplomabestand individueel'!$A:$AC,I$1,FALSE)</f>
        <v>#N/A</v>
      </c>
      <c r="J7" s="83" t="e">
        <f>VLOOKUP($A7,'Diplomabestand individueel'!$A:$AC,J$1,FALSE)</f>
        <v>#N/A</v>
      </c>
      <c r="K7" s="82" t="e">
        <f>VLOOKUP($A7,'Diplomabestand individueel'!$A:$AC,K$1,FALSE)</f>
        <v>#N/A</v>
      </c>
      <c r="L7" s="82" t="e">
        <f>VLOOKUP($A7,'Diplomabestand individueel'!$A:$AC,L$1,FALSE)</f>
        <v>#N/A</v>
      </c>
      <c r="M7" s="41" t="e">
        <f t="shared" si="1"/>
        <v>#N/A</v>
      </c>
      <c r="N7" s="82" t="e">
        <f>VLOOKUP($A7,'Diplomabestand individueel'!$A:$AC,N$1,FALSE)</f>
        <v>#N/A</v>
      </c>
      <c r="O7" s="82" t="e">
        <f>VLOOKUP($A7,'Diplomabestand individueel'!$A:$AC,O$1,FALSE)</f>
        <v>#N/A</v>
      </c>
      <c r="P7" s="82" t="e">
        <f>VLOOKUP($A7,'Diplomabestand individueel'!$A:$AC,P$1,FALSE)</f>
        <v>#N/A</v>
      </c>
      <c r="Q7" s="82" t="e">
        <f>VLOOKUP($A7,'Diplomabestand individueel'!$A:$AC,Q$1,FALSE)</f>
        <v>#N/A</v>
      </c>
      <c r="R7" s="41" t="e">
        <f t="shared" si="2"/>
        <v>#N/A</v>
      </c>
      <c r="S7" s="82" t="e">
        <f>VLOOKUP($A7,'Diplomabestand individueel'!$A:$AC,S$1,FALSE)</f>
        <v>#N/A</v>
      </c>
      <c r="T7" s="82" t="e">
        <f>VLOOKUP($A7,'Diplomabestand individueel'!$A:$AC,T$1,FALSE)</f>
        <v>#N/A</v>
      </c>
      <c r="U7" s="82" t="e">
        <f>VLOOKUP($A7,'Diplomabestand individueel'!$A:$AC,U$1,FALSE)</f>
        <v>#N/A</v>
      </c>
      <c r="V7" s="82" t="e">
        <f>VLOOKUP($A7,'Diplomabestand individueel'!$A:$AC,V$1,FALSE)</f>
        <v>#N/A</v>
      </c>
      <c r="W7" s="41" t="e">
        <f t="shared" si="3"/>
        <v>#N/A</v>
      </c>
      <c r="X7" s="82" t="e">
        <f>VLOOKUP($A7,'Diplomabestand individueel'!$A:$AC,X$1,FALSE)</f>
        <v>#N/A</v>
      </c>
      <c r="Y7" s="82" t="e">
        <f>VLOOKUP($A7,'Diplomabestand individueel'!$A:$AC,Y$1,FALSE)</f>
        <v>#N/A</v>
      </c>
      <c r="Z7" s="82" t="e">
        <f>VLOOKUP($A7,'Diplomabestand individueel'!$A:$AC,Z$1,FALSE)</f>
        <v>#N/A</v>
      </c>
      <c r="AA7" s="82" t="e">
        <f>VLOOKUP($A7,'Diplomabestand individueel'!$A:$AC,AA$1,FALSE)</f>
        <v>#N/A</v>
      </c>
      <c r="AB7" s="41" t="e">
        <f t="shared" si="4"/>
        <v>#N/A</v>
      </c>
    </row>
    <row r="8" spans="1:28" x14ac:dyDescent="0.3">
      <c r="A8">
        <v>519</v>
      </c>
      <c r="B8" t="e">
        <f>VLOOKUP($A8,'Diplomabestand individueel'!$A:$AC,B$1,FALSE)</f>
        <v>#N/A</v>
      </c>
      <c r="C8" t="e">
        <f>VLOOKUP($A8,'Diplomabestand individueel'!$A:$AC,C$1,FALSE)</f>
        <v>#N/A</v>
      </c>
      <c r="D8" t="e">
        <f>VLOOKUP($A8,'Diplomabestand individueel'!$A:$AC,D$1,FALSE)</f>
        <v>#N/A</v>
      </c>
      <c r="E8" t="e">
        <f>VLOOKUP($A8,'Diplomabestand individueel'!$A:$AC,E$1,FALSE)</f>
        <v>#N/A</v>
      </c>
      <c r="F8" s="44" t="e">
        <f>VLOOKUP($A8,'Diplomabestand individueel'!$A:$AC,F$1,FALSE)</f>
        <v>#N/A</v>
      </c>
      <c r="G8" s="41" t="e">
        <f t="shared" si="0"/>
        <v>#N/A</v>
      </c>
      <c r="H8" s="82" t="e">
        <f>VLOOKUP($A8,'Diplomabestand individueel'!$A:$AC,H$1,FALSE)</f>
        <v>#N/A</v>
      </c>
      <c r="I8" s="82" t="e">
        <f>VLOOKUP($A8,'Diplomabestand individueel'!$A:$AC,I$1,FALSE)</f>
        <v>#N/A</v>
      </c>
      <c r="J8" s="83" t="e">
        <f>VLOOKUP($A8,'Diplomabestand individueel'!$A:$AC,J$1,FALSE)</f>
        <v>#N/A</v>
      </c>
      <c r="K8" s="82" t="e">
        <f>VLOOKUP($A8,'Diplomabestand individueel'!$A:$AC,K$1,FALSE)</f>
        <v>#N/A</v>
      </c>
      <c r="L8" s="82" t="e">
        <f>VLOOKUP($A8,'Diplomabestand individueel'!$A:$AC,L$1,FALSE)</f>
        <v>#N/A</v>
      </c>
      <c r="M8" s="41" t="e">
        <f t="shared" si="1"/>
        <v>#N/A</v>
      </c>
      <c r="N8" s="82" t="e">
        <f>VLOOKUP($A8,'Diplomabestand individueel'!$A:$AC,N$1,FALSE)</f>
        <v>#N/A</v>
      </c>
      <c r="O8" s="82" t="e">
        <f>VLOOKUP($A8,'Diplomabestand individueel'!$A:$AC,O$1,FALSE)</f>
        <v>#N/A</v>
      </c>
      <c r="P8" s="82" t="e">
        <f>VLOOKUP($A8,'Diplomabestand individueel'!$A:$AC,P$1,FALSE)</f>
        <v>#N/A</v>
      </c>
      <c r="Q8" s="82" t="e">
        <f>VLOOKUP($A8,'Diplomabestand individueel'!$A:$AC,Q$1,FALSE)</f>
        <v>#N/A</v>
      </c>
      <c r="R8" s="41" t="e">
        <f t="shared" si="2"/>
        <v>#N/A</v>
      </c>
      <c r="S8" s="82" t="e">
        <f>VLOOKUP($A8,'Diplomabestand individueel'!$A:$AC,S$1,FALSE)</f>
        <v>#N/A</v>
      </c>
      <c r="T8" s="82" t="e">
        <f>VLOOKUP($A8,'Diplomabestand individueel'!$A:$AC,T$1,FALSE)</f>
        <v>#N/A</v>
      </c>
      <c r="U8" s="82" t="e">
        <f>VLOOKUP($A8,'Diplomabestand individueel'!$A:$AC,U$1,FALSE)</f>
        <v>#N/A</v>
      </c>
      <c r="V8" s="82" t="e">
        <f>VLOOKUP($A8,'Diplomabestand individueel'!$A:$AC,V$1,FALSE)</f>
        <v>#N/A</v>
      </c>
      <c r="W8" s="41" t="e">
        <f t="shared" si="3"/>
        <v>#N/A</v>
      </c>
      <c r="X8" s="82" t="e">
        <f>VLOOKUP($A8,'Diplomabestand individueel'!$A:$AC,X$1,FALSE)</f>
        <v>#N/A</v>
      </c>
      <c r="Y8" s="82" t="e">
        <f>VLOOKUP($A8,'Diplomabestand individueel'!$A:$AC,Y$1,FALSE)</f>
        <v>#N/A</v>
      </c>
      <c r="Z8" s="82" t="e">
        <f>VLOOKUP($A8,'Diplomabestand individueel'!$A:$AC,Z$1,FALSE)</f>
        <v>#N/A</v>
      </c>
      <c r="AA8" s="82" t="e">
        <f>VLOOKUP($A8,'Diplomabestand individueel'!$A:$AC,AA$1,FALSE)</f>
        <v>#N/A</v>
      </c>
      <c r="AB8" s="41" t="e">
        <f t="shared" si="4"/>
        <v>#N/A</v>
      </c>
    </row>
    <row r="9" spans="1:28" x14ac:dyDescent="0.3">
      <c r="A9">
        <v>414</v>
      </c>
      <c r="B9" t="e">
        <f>VLOOKUP($A9,'Diplomabestand individueel'!$A:$AC,B$1,FALSE)</f>
        <v>#N/A</v>
      </c>
      <c r="C9" t="e">
        <f>VLOOKUP($A9,'Diplomabestand individueel'!$A:$AC,C$1,FALSE)</f>
        <v>#N/A</v>
      </c>
      <c r="D9" t="e">
        <f>VLOOKUP($A9,'Diplomabestand individueel'!$A:$AC,D$1,FALSE)</f>
        <v>#N/A</v>
      </c>
      <c r="E9" t="e">
        <f>VLOOKUP($A9,'Diplomabestand individueel'!$A:$AC,E$1,FALSE)</f>
        <v>#N/A</v>
      </c>
      <c r="F9" s="44" t="e">
        <f>VLOOKUP($A9,'Diplomabestand individueel'!$A:$AC,F$1,FALSE)</f>
        <v>#N/A</v>
      </c>
      <c r="G9" s="41" t="e">
        <f t="shared" si="0"/>
        <v>#N/A</v>
      </c>
      <c r="H9" s="82" t="e">
        <f>VLOOKUP($A9,'Diplomabestand individueel'!$A:$AC,H$1,FALSE)</f>
        <v>#N/A</v>
      </c>
      <c r="I9" s="82" t="e">
        <f>VLOOKUP($A9,'Diplomabestand individueel'!$A:$AC,I$1,FALSE)</f>
        <v>#N/A</v>
      </c>
      <c r="J9" s="83" t="e">
        <f>VLOOKUP($A9,'Diplomabestand individueel'!$A:$AC,J$1,FALSE)</f>
        <v>#N/A</v>
      </c>
      <c r="K9" s="82" t="e">
        <f>VLOOKUP($A9,'Diplomabestand individueel'!$A:$AC,K$1,FALSE)</f>
        <v>#N/A</v>
      </c>
      <c r="L9" s="82" t="e">
        <f>VLOOKUP($A9,'Diplomabestand individueel'!$A:$AC,L$1,FALSE)</f>
        <v>#N/A</v>
      </c>
      <c r="M9" s="41" t="e">
        <f t="shared" si="1"/>
        <v>#N/A</v>
      </c>
      <c r="N9" s="82" t="e">
        <f>VLOOKUP($A9,'Diplomabestand individueel'!$A:$AC,N$1,FALSE)</f>
        <v>#N/A</v>
      </c>
      <c r="O9" s="82" t="e">
        <f>VLOOKUP($A9,'Diplomabestand individueel'!$A:$AC,O$1,FALSE)</f>
        <v>#N/A</v>
      </c>
      <c r="P9" s="82" t="e">
        <f>VLOOKUP($A9,'Diplomabestand individueel'!$A:$AC,P$1,FALSE)</f>
        <v>#N/A</v>
      </c>
      <c r="Q9" s="82" t="e">
        <f>VLOOKUP($A9,'Diplomabestand individueel'!$A:$AC,Q$1,FALSE)</f>
        <v>#N/A</v>
      </c>
      <c r="R9" s="41" t="e">
        <f t="shared" si="2"/>
        <v>#N/A</v>
      </c>
      <c r="S9" s="82" t="e">
        <f>VLOOKUP($A9,'Diplomabestand individueel'!$A:$AC,S$1,FALSE)</f>
        <v>#N/A</v>
      </c>
      <c r="T9" s="82" t="e">
        <f>VLOOKUP($A9,'Diplomabestand individueel'!$A:$AC,T$1,FALSE)</f>
        <v>#N/A</v>
      </c>
      <c r="U9" s="82" t="e">
        <f>VLOOKUP($A9,'Diplomabestand individueel'!$A:$AC,U$1,FALSE)</f>
        <v>#N/A</v>
      </c>
      <c r="V9" s="82" t="e">
        <f>VLOOKUP($A9,'Diplomabestand individueel'!$A:$AC,V$1,FALSE)</f>
        <v>#N/A</v>
      </c>
      <c r="W9" s="41" t="e">
        <f t="shared" si="3"/>
        <v>#N/A</v>
      </c>
      <c r="X9" s="82" t="e">
        <f>VLOOKUP($A9,'Diplomabestand individueel'!$A:$AC,X$1,FALSE)</f>
        <v>#N/A</v>
      </c>
      <c r="Y9" s="82" t="e">
        <f>VLOOKUP($A9,'Diplomabestand individueel'!$A:$AC,Y$1,FALSE)</f>
        <v>#N/A</v>
      </c>
      <c r="Z9" s="82" t="e">
        <f>VLOOKUP($A9,'Diplomabestand individueel'!$A:$AC,Z$1,FALSE)</f>
        <v>#N/A</v>
      </c>
      <c r="AA9" s="82" t="e">
        <f>VLOOKUP($A9,'Diplomabestand individueel'!$A:$AC,AA$1,FALSE)</f>
        <v>#N/A</v>
      </c>
      <c r="AB9" s="41" t="e">
        <f t="shared" si="4"/>
        <v>#N/A</v>
      </c>
    </row>
    <row r="10" spans="1:28" x14ac:dyDescent="0.3">
      <c r="A10">
        <v>620</v>
      </c>
      <c r="B10" t="str">
        <f>VLOOKUP($A10,'Diplomabestand individueel'!$A:$AC,B$1,FALSE)</f>
        <v>W3-B1</v>
      </c>
      <c r="C10" t="str">
        <f>VLOOKUP($A10,'Diplomabestand individueel'!$A:$AC,C$1,FALSE)</f>
        <v>Noe Brondenstein</v>
      </c>
      <c r="D10" t="str">
        <f>VLOOKUP($A10,'Diplomabestand individueel'!$A:$AC,D$1,FALSE)</f>
        <v>MB 5 Pup 1</v>
      </c>
      <c r="E10" t="str">
        <f>VLOOKUP($A10,'Diplomabestand individueel'!$A:$AC,E$1,FALSE)</f>
        <v>K&amp;V</v>
      </c>
      <c r="F10" s="44">
        <f>VLOOKUP($A10,'Diplomabestand individueel'!$A:$AC,F$1,FALSE)</f>
        <v>47.45</v>
      </c>
      <c r="G10" s="41" t="e">
        <f t="shared" si="0"/>
        <v>#N/A</v>
      </c>
      <c r="H10" s="82">
        <f>VLOOKUP($A10,'Diplomabestand individueel'!$A:$AC,H$1,FALSE)</f>
        <v>3</v>
      </c>
      <c r="I10" s="82">
        <f>VLOOKUP($A10,'Diplomabestand individueel'!$A:$AC,I$1,FALSE)</f>
        <v>8.6000000000000014</v>
      </c>
      <c r="J10" s="83">
        <f>VLOOKUP($A10,'Diplomabestand individueel'!$A:$AC,J$1,FALSE)</f>
        <v>0</v>
      </c>
      <c r="K10" s="82">
        <f>VLOOKUP($A10,'Diplomabestand individueel'!$A:$AC,K$1,FALSE)</f>
        <v>0.3</v>
      </c>
      <c r="L10" s="82">
        <f>VLOOKUP($A10,'Diplomabestand individueel'!$A:$AC,L$1,FALSE)</f>
        <v>11.9</v>
      </c>
      <c r="M10" s="41" t="e">
        <f t="shared" si="1"/>
        <v>#N/A</v>
      </c>
      <c r="N10" s="82">
        <f>VLOOKUP($A10,'Diplomabestand individueel'!$A:$AC,N$1,FALSE)</f>
        <v>4.3</v>
      </c>
      <c r="O10" s="82">
        <f>VLOOKUP($A10,'Diplomabestand individueel'!$A:$AC,O$1,FALSE)</f>
        <v>8.9499999999999993</v>
      </c>
      <c r="P10" s="82">
        <f>VLOOKUP($A10,'Diplomabestand individueel'!$A:$AC,P$1,FALSE)</f>
        <v>0</v>
      </c>
      <c r="Q10" s="82">
        <f>VLOOKUP($A10,'Diplomabestand individueel'!$A:$AC,Q$1,FALSE)</f>
        <v>13.25</v>
      </c>
      <c r="R10" s="41" t="e">
        <f t="shared" si="2"/>
        <v>#N/A</v>
      </c>
      <c r="S10" s="82">
        <f>VLOOKUP($A10,'Diplomabestand individueel'!$A:$AC,S$1,FALSE)</f>
        <v>3.4</v>
      </c>
      <c r="T10" s="82">
        <f>VLOOKUP($A10,'Diplomabestand individueel'!$A:$AC,T$1,FALSE)</f>
        <v>6.75</v>
      </c>
      <c r="U10" s="82">
        <f>VLOOKUP($A10,'Diplomabestand individueel'!$A:$AC,U$1,FALSE)</f>
        <v>0</v>
      </c>
      <c r="V10" s="82">
        <f>VLOOKUP($A10,'Diplomabestand individueel'!$A:$AC,V$1,FALSE)</f>
        <v>10.15</v>
      </c>
      <c r="W10" s="41" t="e">
        <f t="shared" si="3"/>
        <v>#N/A</v>
      </c>
      <c r="X10" s="82">
        <f>VLOOKUP($A10,'Diplomabestand individueel'!$A:$AC,X$1,FALSE)</f>
        <v>4</v>
      </c>
      <c r="Y10" s="82">
        <f>VLOOKUP($A10,'Diplomabestand individueel'!$A:$AC,Y$1,FALSE)</f>
        <v>8.15</v>
      </c>
      <c r="Z10" s="82">
        <f>VLOOKUP($A10,'Diplomabestand individueel'!$A:$AC,Z$1,FALSE)</f>
        <v>0</v>
      </c>
      <c r="AA10" s="82">
        <f>VLOOKUP($A10,'Diplomabestand individueel'!$A:$AC,AA$1,FALSE)</f>
        <v>12.15</v>
      </c>
      <c r="AB10" s="41" t="e">
        <f t="shared" si="4"/>
        <v>#N/A</v>
      </c>
    </row>
    <row r="11" spans="1:28" x14ac:dyDescent="0.3">
      <c r="A11">
        <v>531</v>
      </c>
      <c r="B11" t="str">
        <f>VLOOKUP($A11,'Diplomabestand individueel'!$A:$AC,B$1,FALSE)</f>
        <v>W4-B1</v>
      </c>
      <c r="C11" t="str">
        <f>VLOOKUP($A11,'Diplomabestand individueel'!$A:$AC,C$1,FALSE)</f>
        <v>Fenna de Boer</v>
      </c>
      <c r="D11" t="str">
        <f>VLOOKUP($A11,'Diplomabestand individueel'!$A:$AC,D$1,FALSE)</f>
        <v>MB 5 Pup 2</v>
      </c>
      <c r="E11" t="str">
        <f>VLOOKUP($A11,'Diplomabestand individueel'!$A:$AC,E$1,FALSE)</f>
        <v>Turncademy</v>
      </c>
      <c r="F11" s="44">
        <f>VLOOKUP($A11,'Diplomabestand individueel'!$A:$AC,F$1,FALSE)</f>
        <v>49.5</v>
      </c>
      <c r="G11" s="41" t="e">
        <f t="shared" si="0"/>
        <v>#N/A</v>
      </c>
      <c r="H11" s="82">
        <f>VLOOKUP($A11,'Diplomabestand individueel'!$A:$AC,H$1,FALSE)</f>
        <v>3.25</v>
      </c>
      <c r="I11" s="82">
        <f>VLOOKUP($A11,'Diplomabestand individueel'!$A:$AC,I$1,FALSE)</f>
        <v>9.25</v>
      </c>
      <c r="J11" s="83">
        <f>VLOOKUP($A11,'Diplomabestand individueel'!$A:$AC,J$1,FALSE)</f>
        <v>0</v>
      </c>
      <c r="K11" s="82">
        <f>VLOOKUP($A11,'Diplomabestand individueel'!$A:$AC,K$1,FALSE)</f>
        <v>0.3</v>
      </c>
      <c r="L11" s="82">
        <f>VLOOKUP($A11,'Diplomabestand individueel'!$A:$AC,L$1,FALSE)</f>
        <v>12.8</v>
      </c>
      <c r="M11" s="41" t="e">
        <f t="shared" si="1"/>
        <v>#N/A</v>
      </c>
      <c r="N11" s="82">
        <f>VLOOKUP($A11,'Diplomabestand individueel'!$A:$AC,N$1,FALSE)</f>
        <v>4.3</v>
      </c>
      <c r="O11" s="82">
        <f>VLOOKUP($A11,'Diplomabestand individueel'!$A:$AC,O$1,FALSE)</f>
        <v>9.3000000000000007</v>
      </c>
      <c r="P11" s="82">
        <f>VLOOKUP($A11,'Diplomabestand individueel'!$A:$AC,P$1,FALSE)</f>
        <v>0</v>
      </c>
      <c r="Q11" s="82">
        <f>VLOOKUP($A11,'Diplomabestand individueel'!$A:$AC,Q$1,FALSE)</f>
        <v>13.6</v>
      </c>
      <c r="R11" s="41" t="e">
        <f t="shared" si="2"/>
        <v>#N/A</v>
      </c>
      <c r="S11" s="82">
        <f>VLOOKUP($A11,'Diplomabestand individueel'!$A:$AC,S$1,FALSE)</f>
        <v>3.7</v>
      </c>
      <c r="T11" s="82">
        <f>VLOOKUP($A11,'Diplomabestand individueel'!$A:$AC,T$1,FALSE)</f>
        <v>8</v>
      </c>
      <c r="U11" s="82">
        <f>VLOOKUP($A11,'Diplomabestand individueel'!$A:$AC,U$1,FALSE)</f>
        <v>0</v>
      </c>
      <c r="V11" s="82">
        <f>VLOOKUP($A11,'Diplomabestand individueel'!$A:$AC,V$1,FALSE)</f>
        <v>11.7</v>
      </c>
      <c r="W11" s="41" t="e">
        <f t="shared" si="3"/>
        <v>#N/A</v>
      </c>
      <c r="X11" s="82">
        <f>VLOOKUP($A11,'Diplomabestand individueel'!$A:$AC,X$1,FALSE)</f>
        <v>4</v>
      </c>
      <c r="Y11" s="82">
        <f>VLOOKUP($A11,'Diplomabestand individueel'!$A:$AC,Y$1,FALSE)</f>
        <v>7.4</v>
      </c>
      <c r="Z11" s="82">
        <f>VLOOKUP($A11,'Diplomabestand individueel'!$A:$AC,Z$1,FALSE)</f>
        <v>0</v>
      </c>
      <c r="AA11" s="82">
        <f>VLOOKUP($A11,'Diplomabestand individueel'!$A:$AC,AA$1,FALSE)</f>
        <v>11.4</v>
      </c>
      <c r="AB11" s="41" t="e">
        <f t="shared" si="4"/>
        <v>#N/A</v>
      </c>
    </row>
    <row r="12" spans="1:28" x14ac:dyDescent="0.3">
      <c r="A12">
        <v>412</v>
      </c>
      <c r="B12" t="e">
        <f>VLOOKUP($A12,'Diplomabestand individueel'!$A:$AC,B$1,FALSE)</f>
        <v>#N/A</v>
      </c>
      <c r="C12" t="e">
        <f>VLOOKUP($A12,'Diplomabestand individueel'!$A:$AC,C$1,FALSE)</f>
        <v>#N/A</v>
      </c>
      <c r="D12" t="e">
        <f>VLOOKUP($A12,'Diplomabestand individueel'!$A:$AC,D$1,FALSE)</f>
        <v>#N/A</v>
      </c>
      <c r="E12" t="e">
        <f>VLOOKUP($A12,'Diplomabestand individueel'!$A:$AC,E$1,FALSE)</f>
        <v>#N/A</v>
      </c>
      <c r="F12" s="44" t="e">
        <f>VLOOKUP($A12,'Diplomabestand individueel'!$A:$AC,F$1,FALSE)</f>
        <v>#N/A</v>
      </c>
      <c r="G12" s="41" t="e">
        <f t="shared" si="0"/>
        <v>#N/A</v>
      </c>
      <c r="H12" s="82" t="e">
        <f>VLOOKUP($A12,'Diplomabestand individueel'!$A:$AC,H$1,FALSE)</f>
        <v>#N/A</v>
      </c>
      <c r="I12" s="82" t="e">
        <f>VLOOKUP($A12,'Diplomabestand individueel'!$A:$AC,I$1,FALSE)</f>
        <v>#N/A</v>
      </c>
      <c r="J12" s="83" t="e">
        <f>VLOOKUP($A12,'Diplomabestand individueel'!$A:$AC,J$1,FALSE)</f>
        <v>#N/A</v>
      </c>
      <c r="K12" s="82" t="e">
        <f>VLOOKUP($A12,'Diplomabestand individueel'!$A:$AC,K$1,FALSE)</f>
        <v>#N/A</v>
      </c>
      <c r="L12" s="82" t="e">
        <f>VLOOKUP($A12,'Diplomabestand individueel'!$A:$AC,L$1,FALSE)</f>
        <v>#N/A</v>
      </c>
      <c r="M12" s="41" t="e">
        <f t="shared" si="1"/>
        <v>#N/A</v>
      </c>
      <c r="N12" s="82" t="e">
        <f>VLOOKUP($A12,'Diplomabestand individueel'!$A:$AC,N$1,FALSE)</f>
        <v>#N/A</v>
      </c>
      <c r="O12" s="82" t="e">
        <f>VLOOKUP($A12,'Diplomabestand individueel'!$A:$AC,O$1,FALSE)</f>
        <v>#N/A</v>
      </c>
      <c r="P12" s="82" t="e">
        <f>VLOOKUP($A12,'Diplomabestand individueel'!$A:$AC,P$1,FALSE)</f>
        <v>#N/A</v>
      </c>
      <c r="Q12" s="82" t="e">
        <f>VLOOKUP($A12,'Diplomabestand individueel'!$A:$AC,Q$1,FALSE)</f>
        <v>#N/A</v>
      </c>
      <c r="R12" s="41" t="e">
        <f t="shared" si="2"/>
        <v>#N/A</v>
      </c>
      <c r="S12" s="82" t="e">
        <f>VLOOKUP($A12,'Diplomabestand individueel'!$A:$AC,S$1,FALSE)</f>
        <v>#N/A</v>
      </c>
      <c r="T12" s="82" t="e">
        <f>VLOOKUP($A12,'Diplomabestand individueel'!$A:$AC,T$1,FALSE)</f>
        <v>#N/A</v>
      </c>
      <c r="U12" s="82" t="e">
        <f>VLOOKUP($A12,'Diplomabestand individueel'!$A:$AC,U$1,FALSE)</f>
        <v>#N/A</v>
      </c>
      <c r="V12" s="82" t="e">
        <f>VLOOKUP($A12,'Diplomabestand individueel'!$A:$AC,V$1,FALSE)</f>
        <v>#N/A</v>
      </c>
      <c r="W12" s="41" t="e">
        <f t="shared" si="3"/>
        <v>#N/A</v>
      </c>
      <c r="X12" s="82" t="e">
        <f>VLOOKUP($A12,'Diplomabestand individueel'!$A:$AC,X$1,FALSE)</f>
        <v>#N/A</v>
      </c>
      <c r="Y12" s="82" t="e">
        <f>VLOOKUP($A12,'Diplomabestand individueel'!$A:$AC,Y$1,FALSE)</f>
        <v>#N/A</v>
      </c>
      <c r="Z12" s="82" t="e">
        <f>VLOOKUP($A12,'Diplomabestand individueel'!$A:$AC,Z$1,FALSE)</f>
        <v>#N/A</v>
      </c>
      <c r="AA12" s="82" t="e">
        <f>VLOOKUP($A12,'Diplomabestand individueel'!$A:$AC,AA$1,FALSE)</f>
        <v>#N/A</v>
      </c>
      <c r="AB12" s="41" t="e">
        <f t="shared" si="4"/>
        <v>#N/A</v>
      </c>
    </row>
    <row r="13" spans="1:28" x14ac:dyDescent="0.3">
      <c r="A13">
        <v>520</v>
      </c>
      <c r="B13" t="e">
        <f>VLOOKUP($A13,'Diplomabestand individueel'!$A:$AC,B$1,FALSE)</f>
        <v>#N/A</v>
      </c>
      <c r="C13" t="e">
        <f>VLOOKUP($A13,'Diplomabestand individueel'!$A:$AC,C$1,FALSE)</f>
        <v>#N/A</v>
      </c>
      <c r="D13" t="e">
        <f>VLOOKUP($A13,'Diplomabestand individueel'!$A:$AC,D$1,FALSE)</f>
        <v>#N/A</v>
      </c>
      <c r="E13" t="e">
        <f>VLOOKUP($A13,'Diplomabestand individueel'!$A:$AC,E$1,FALSE)</f>
        <v>#N/A</v>
      </c>
      <c r="F13" s="44" t="e">
        <f>VLOOKUP($A13,'Diplomabestand individueel'!$A:$AC,F$1,FALSE)</f>
        <v>#N/A</v>
      </c>
      <c r="G13" s="41" t="e">
        <f t="shared" si="0"/>
        <v>#N/A</v>
      </c>
      <c r="H13" s="82" t="e">
        <f>VLOOKUP($A13,'Diplomabestand individueel'!$A:$AC,H$1,FALSE)</f>
        <v>#N/A</v>
      </c>
      <c r="I13" s="82" t="e">
        <f>VLOOKUP($A13,'Diplomabestand individueel'!$A:$AC,I$1,FALSE)</f>
        <v>#N/A</v>
      </c>
      <c r="J13" s="83" t="e">
        <f>VLOOKUP($A13,'Diplomabestand individueel'!$A:$AC,J$1,FALSE)</f>
        <v>#N/A</v>
      </c>
      <c r="K13" s="82" t="e">
        <f>VLOOKUP($A13,'Diplomabestand individueel'!$A:$AC,K$1,FALSE)</f>
        <v>#N/A</v>
      </c>
      <c r="L13" s="82" t="e">
        <f>VLOOKUP($A13,'Diplomabestand individueel'!$A:$AC,L$1,FALSE)</f>
        <v>#N/A</v>
      </c>
      <c r="M13" s="41" t="e">
        <f t="shared" si="1"/>
        <v>#N/A</v>
      </c>
      <c r="N13" s="82" t="e">
        <f>VLOOKUP($A13,'Diplomabestand individueel'!$A:$AC,N$1,FALSE)</f>
        <v>#N/A</v>
      </c>
      <c r="O13" s="82" t="e">
        <f>VLOOKUP($A13,'Diplomabestand individueel'!$A:$AC,O$1,FALSE)</f>
        <v>#N/A</v>
      </c>
      <c r="P13" s="82" t="e">
        <f>VLOOKUP($A13,'Diplomabestand individueel'!$A:$AC,P$1,FALSE)</f>
        <v>#N/A</v>
      </c>
      <c r="Q13" s="82" t="e">
        <f>VLOOKUP($A13,'Diplomabestand individueel'!$A:$AC,Q$1,FALSE)</f>
        <v>#N/A</v>
      </c>
      <c r="R13" s="41" t="e">
        <f t="shared" si="2"/>
        <v>#N/A</v>
      </c>
      <c r="S13" s="82" t="e">
        <f>VLOOKUP($A13,'Diplomabestand individueel'!$A:$AC,S$1,FALSE)</f>
        <v>#N/A</v>
      </c>
      <c r="T13" s="82" t="e">
        <f>VLOOKUP($A13,'Diplomabestand individueel'!$A:$AC,T$1,FALSE)</f>
        <v>#N/A</v>
      </c>
      <c r="U13" s="82" t="e">
        <f>VLOOKUP($A13,'Diplomabestand individueel'!$A:$AC,U$1,FALSE)</f>
        <v>#N/A</v>
      </c>
      <c r="V13" s="82" t="e">
        <f>VLOOKUP($A13,'Diplomabestand individueel'!$A:$AC,V$1,FALSE)</f>
        <v>#N/A</v>
      </c>
      <c r="W13" s="41" t="e">
        <f t="shared" si="3"/>
        <v>#N/A</v>
      </c>
      <c r="X13" s="82" t="e">
        <f>VLOOKUP($A13,'Diplomabestand individueel'!$A:$AC,X$1,FALSE)</f>
        <v>#N/A</v>
      </c>
      <c r="Y13" s="82" t="e">
        <f>VLOOKUP($A13,'Diplomabestand individueel'!$A:$AC,Y$1,FALSE)</f>
        <v>#N/A</v>
      </c>
      <c r="Z13" s="82" t="e">
        <f>VLOOKUP($A13,'Diplomabestand individueel'!$A:$AC,Z$1,FALSE)</f>
        <v>#N/A</v>
      </c>
      <c r="AA13" s="82" t="e">
        <f>VLOOKUP($A13,'Diplomabestand individueel'!$A:$AC,AA$1,FALSE)</f>
        <v>#N/A</v>
      </c>
      <c r="AB13" s="41" t="e">
        <f t="shared" si="4"/>
        <v>#N/A</v>
      </c>
    </row>
    <row r="14" spans="1:28" x14ac:dyDescent="0.3">
      <c r="A14">
        <v>421</v>
      </c>
      <c r="B14" t="str">
        <f>VLOOKUP($A14,'Diplomabestand individueel'!$A:$AC,B$1,FALSE)</f>
        <v>W4-B1</v>
      </c>
      <c r="C14" t="str">
        <f>VLOOKUP($A14,'Diplomabestand individueel'!$A:$AC,C$1,FALSE)</f>
        <v>Isabella-Nora Bakker</v>
      </c>
      <c r="D14" t="str">
        <f>VLOOKUP($A14,'Diplomabestand individueel'!$A:$AC,D$1,FALSE)</f>
        <v>MB 5 Pup 3</v>
      </c>
      <c r="E14" t="str">
        <f>VLOOKUP($A14,'Diplomabestand individueel'!$A:$AC,E$1,FALSE)</f>
        <v>K&amp;V</v>
      </c>
      <c r="F14" s="44">
        <f>VLOOKUP($A14,'Diplomabestand individueel'!$A:$AC,F$1,FALSE)</f>
        <v>45.25</v>
      </c>
      <c r="G14" s="41" t="e">
        <f t="shared" si="0"/>
        <v>#N/A</v>
      </c>
      <c r="H14" s="82">
        <f>VLOOKUP($A14,'Diplomabestand individueel'!$A:$AC,H$1,FALSE)</f>
        <v>3.25</v>
      </c>
      <c r="I14" s="82">
        <f>VLOOKUP($A14,'Diplomabestand individueel'!$A:$AC,I$1,FALSE)</f>
        <v>8.3999999999999986</v>
      </c>
      <c r="J14" s="83">
        <f>VLOOKUP($A14,'Diplomabestand individueel'!$A:$AC,J$1,FALSE)</f>
        <v>0</v>
      </c>
      <c r="K14" s="82">
        <f>VLOOKUP($A14,'Diplomabestand individueel'!$A:$AC,K$1,FALSE)</f>
        <v>0.3</v>
      </c>
      <c r="L14" s="82">
        <f>VLOOKUP($A14,'Diplomabestand individueel'!$A:$AC,L$1,FALSE)</f>
        <v>11.95</v>
      </c>
      <c r="M14" s="41" t="e">
        <f t="shared" si="1"/>
        <v>#N/A</v>
      </c>
      <c r="N14" s="82">
        <f>VLOOKUP($A14,'Diplomabestand individueel'!$A:$AC,N$1,FALSE)</f>
        <v>3.2</v>
      </c>
      <c r="O14" s="82">
        <f>VLOOKUP($A14,'Diplomabestand individueel'!$A:$AC,O$1,FALSE)</f>
        <v>7.7</v>
      </c>
      <c r="P14" s="82">
        <f>VLOOKUP($A14,'Diplomabestand individueel'!$A:$AC,P$1,FALSE)</f>
        <v>0</v>
      </c>
      <c r="Q14" s="82">
        <f>VLOOKUP($A14,'Diplomabestand individueel'!$A:$AC,Q$1,FALSE)</f>
        <v>10.9</v>
      </c>
      <c r="R14" s="41" t="e">
        <f t="shared" si="2"/>
        <v>#N/A</v>
      </c>
      <c r="S14" s="82">
        <f>VLOOKUP($A14,'Diplomabestand individueel'!$A:$AC,S$1,FALSE)</f>
        <v>4</v>
      </c>
      <c r="T14" s="82">
        <f>VLOOKUP($A14,'Diplomabestand individueel'!$A:$AC,T$1,FALSE)</f>
        <v>7.1</v>
      </c>
      <c r="U14" s="82">
        <f>VLOOKUP($A14,'Diplomabestand individueel'!$A:$AC,U$1,FALSE)</f>
        <v>0</v>
      </c>
      <c r="V14" s="82">
        <f>VLOOKUP($A14,'Diplomabestand individueel'!$A:$AC,V$1,FALSE)</f>
        <v>11.1</v>
      </c>
      <c r="W14" s="41" t="e">
        <f t="shared" si="3"/>
        <v>#N/A</v>
      </c>
      <c r="X14" s="82">
        <f>VLOOKUP($A14,'Diplomabestand individueel'!$A:$AC,X$1,FALSE)</f>
        <v>3.5</v>
      </c>
      <c r="Y14" s="82">
        <f>VLOOKUP($A14,'Diplomabestand individueel'!$A:$AC,Y$1,FALSE)</f>
        <v>7.8</v>
      </c>
      <c r="Z14" s="82">
        <f>VLOOKUP($A14,'Diplomabestand individueel'!$A:$AC,Z$1,FALSE)</f>
        <v>0</v>
      </c>
      <c r="AA14" s="82">
        <f>VLOOKUP($A14,'Diplomabestand individueel'!$A:$AC,AA$1,FALSE)</f>
        <v>11.3</v>
      </c>
      <c r="AB14" s="41" t="e">
        <f t="shared" si="4"/>
        <v>#N/A</v>
      </c>
    </row>
    <row r="15" spans="1:28" x14ac:dyDescent="0.3">
      <c r="A15">
        <v>410</v>
      </c>
      <c r="B15" t="e">
        <f>VLOOKUP($A15,'Diplomabestand individueel'!$A:$AC,B$1,FALSE)</f>
        <v>#N/A</v>
      </c>
      <c r="C15" t="e">
        <f>VLOOKUP($A15,'Diplomabestand individueel'!$A:$AC,C$1,FALSE)</f>
        <v>#N/A</v>
      </c>
      <c r="D15" t="e">
        <f>VLOOKUP($A15,'Diplomabestand individueel'!$A:$AC,D$1,FALSE)</f>
        <v>#N/A</v>
      </c>
      <c r="E15" t="e">
        <f>VLOOKUP($A15,'Diplomabestand individueel'!$A:$AC,E$1,FALSE)</f>
        <v>#N/A</v>
      </c>
      <c r="F15" s="44" t="e">
        <f>VLOOKUP($A15,'Diplomabestand individueel'!$A:$AC,F$1,FALSE)</f>
        <v>#N/A</v>
      </c>
      <c r="G15" s="41" t="e">
        <f t="shared" si="0"/>
        <v>#N/A</v>
      </c>
      <c r="H15" s="82" t="e">
        <f>VLOOKUP($A15,'Diplomabestand individueel'!$A:$AC,H$1,FALSE)</f>
        <v>#N/A</v>
      </c>
      <c r="I15" s="82" t="e">
        <f>VLOOKUP($A15,'Diplomabestand individueel'!$A:$AC,I$1,FALSE)</f>
        <v>#N/A</v>
      </c>
      <c r="J15" s="83" t="e">
        <f>VLOOKUP($A15,'Diplomabestand individueel'!$A:$AC,J$1,FALSE)</f>
        <v>#N/A</v>
      </c>
      <c r="K15" s="82" t="e">
        <f>VLOOKUP($A15,'Diplomabestand individueel'!$A:$AC,K$1,FALSE)</f>
        <v>#N/A</v>
      </c>
      <c r="L15" s="82" t="e">
        <f>VLOOKUP($A15,'Diplomabestand individueel'!$A:$AC,L$1,FALSE)</f>
        <v>#N/A</v>
      </c>
      <c r="M15" s="41" t="e">
        <f t="shared" si="1"/>
        <v>#N/A</v>
      </c>
      <c r="N15" s="82" t="e">
        <f>VLOOKUP($A15,'Diplomabestand individueel'!$A:$AC,N$1,FALSE)</f>
        <v>#N/A</v>
      </c>
      <c r="O15" s="82" t="e">
        <f>VLOOKUP($A15,'Diplomabestand individueel'!$A:$AC,O$1,FALSE)</f>
        <v>#N/A</v>
      </c>
      <c r="P15" s="82" t="e">
        <f>VLOOKUP($A15,'Diplomabestand individueel'!$A:$AC,P$1,FALSE)</f>
        <v>#N/A</v>
      </c>
      <c r="Q15" s="82" t="e">
        <f>VLOOKUP($A15,'Diplomabestand individueel'!$A:$AC,Q$1,FALSE)</f>
        <v>#N/A</v>
      </c>
      <c r="R15" s="41" t="e">
        <f t="shared" si="2"/>
        <v>#N/A</v>
      </c>
      <c r="S15" s="82" t="e">
        <f>VLOOKUP($A15,'Diplomabestand individueel'!$A:$AC,S$1,FALSE)</f>
        <v>#N/A</v>
      </c>
      <c r="T15" s="82" t="e">
        <f>VLOOKUP($A15,'Diplomabestand individueel'!$A:$AC,T$1,FALSE)</f>
        <v>#N/A</v>
      </c>
      <c r="U15" s="82" t="e">
        <f>VLOOKUP($A15,'Diplomabestand individueel'!$A:$AC,U$1,FALSE)</f>
        <v>#N/A</v>
      </c>
      <c r="V15" s="82" t="e">
        <f>VLOOKUP($A15,'Diplomabestand individueel'!$A:$AC,V$1,FALSE)</f>
        <v>#N/A</v>
      </c>
      <c r="W15" s="41" t="e">
        <f t="shared" si="3"/>
        <v>#N/A</v>
      </c>
      <c r="X15" s="82" t="e">
        <f>VLOOKUP($A15,'Diplomabestand individueel'!$A:$AC,X$1,FALSE)</f>
        <v>#N/A</v>
      </c>
      <c r="Y15" s="82" t="e">
        <f>VLOOKUP($A15,'Diplomabestand individueel'!$A:$AC,Y$1,FALSE)</f>
        <v>#N/A</v>
      </c>
      <c r="Z15" s="82" t="e">
        <f>VLOOKUP($A15,'Diplomabestand individueel'!$A:$AC,Z$1,FALSE)</f>
        <v>#N/A</v>
      </c>
      <c r="AA15" s="82" t="e">
        <f>VLOOKUP($A15,'Diplomabestand individueel'!$A:$AC,AA$1,FALSE)</f>
        <v>#N/A</v>
      </c>
      <c r="AB15" s="41" t="e">
        <f t="shared" si="4"/>
        <v>#N/A</v>
      </c>
    </row>
    <row r="16" spans="1:28" x14ac:dyDescent="0.3">
      <c r="A16">
        <v>613</v>
      </c>
      <c r="B16" t="e">
        <f>VLOOKUP($A16,'Diplomabestand individueel'!$A:$AC,B$1,FALSE)</f>
        <v>#N/A</v>
      </c>
      <c r="C16" t="e">
        <f>VLOOKUP($A16,'Diplomabestand individueel'!$A:$AC,C$1,FALSE)</f>
        <v>#N/A</v>
      </c>
      <c r="D16" t="e">
        <f>VLOOKUP($A16,'Diplomabestand individueel'!$A:$AC,D$1,FALSE)</f>
        <v>#N/A</v>
      </c>
      <c r="E16" t="e">
        <f>VLOOKUP($A16,'Diplomabestand individueel'!$A:$AC,E$1,FALSE)</f>
        <v>#N/A</v>
      </c>
      <c r="F16" s="44" t="e">
        <f>VLOOKUP($A16,'Diplomabestand individueel'!$A:$AC,F$1,FALSE)</f>
        <v>#N/A</v>
      </c>
      <c r="G16" s="41" t="e">
        <f t="shared" si="0"/>
        <v>#N/A</v>
      </c>
      <c r="H16" s="82" t="e">
        <f>VLOOKUP($A16,'Diplomabestand individueel'!$A:$AC,H$1,FALSE)</f>
        <v>#N/A</v>
      </c>
      <c r="I16" s="82" t="e">
        <f>VLOOKUP($A16,'Diplomabestand individueel'!$A:$AC,I$1,FALSE)</f>
        <v>#N/A</v>
      </c>
      <c r="J16" s="83" t="e">
        <f>VLOOKUP($A16,'Diplomabestand individueel'!$A:$AC,J$1,FALSE)</f>
        <v>#N/A</v>
      </c>
      <c r="K16" s="82" t="e">
        <f>VLOOKUP($A16,'Diplomabestand individueel'!$A:$AC,K$1,FALSE)</f>
        <v>#N/A</v>
      </c>
      <c r="L16" s="82" t="e">
        <f>VLOOKUP($A16,'Diplomabestand individueel'!$A:$AC,L$1,FALSE)</f>
        <v>#N/A</v>
      </c>
      <c r="M16" s="41" t="e">
        <f t="shared" si="1"/>
        <v>#N/A</v>
      </c>
      <c r="N16" s="82" t="e">
        <f>VLOOKUP($A16,'Diplomabestand individueel'!$A:$AC,N$1,FALSE)</f>
        <v>#N/A</v>
      </c>
      <c r="O16" s="82" t="e">
        <f>VLOOKUP($A16,'Diplomabestand individueel'!$A:$AC,O$1,FALSE)</f>
        <v>#N/A</v>
      </c>
      <c r="P16" s="82" t="e">
        <f>VLOOKUP($A16,'Diplomabestand individueel'!$A:$AC,P$1,FALSE)</f>
        <v>#N/A</v>
      </c>
      <c r="Q16" s="82" t="e">
        <f>VLOOKUP($A16,'Diplomabestand individueel'!$A:$AC,Q$1,FALSE)</f>
        <v>#N/A</v>
      </c>
      <c r="R16" s="41" t="e">
        <f t="shared" si="2"/>
        <v>#N/A</v>
      </c>
      <c r="S16" s="82" t="e">
        <f>VLOOKUP($A16,'Diplomabestand individueel'!$A:$AC,S$1,FALSE)</f>
        <v>#N/A</v>
      </c>
      <c r="T16" s="82" t="e">
        <f>VLOOKUP($A16,'Diplomabestand individueel'!$A:$AC,T$1,FALSE)</f>
        <v>#N/A</v>
      </c>
      <c r="U16" s="82" t="e">
        <f>VLOOKUP($A16,'Diplomabestand individueel'!$A:$AC,U$1,FALSE)</f>
        <v>#N/A</v>
      </c>
      <c r="V16" s="82" t="e">
        <f>VLOOKUP($A16,'Diplomabestand individueel'!$A:$AC,V$1,FALSE)</f>
        <v>#N/A</v>
      </c>
      <c r="W16" s="41" t="e">
        <f t="shared" si="3"/>
        <v>#N/A</v>
      </c>
      <c r="X16" s="82" t="e">
        <f>VLOOKUP($A16,'Diplomabestand individueel'!$A:$AC,X$1,FALSE)</f>
        <v>#N/A</v>
      </c>
      <c r="Y16" s="82" t="e">
        <f>VLOOKUP($A16,'Diplomabestand individueel'!$A:$AC,Y$1,FALSE)</f>
        <v>#N/A</v>
      </c>
      <c r="Z16" s="82" t="e">
        <f>VLOOKUP($A16,'Diplomabestand individueel'!$A:$AC,Z$1,FALSE)</f>
        <v>#N/A</v>
      </c>
      <c r="AA16" s="82" t="e">
        <f>VLOOKUP($A16,'Diplomabestand individueel'!$A:$AC,AA$1,FALSE)</f>
        <v>#N/A</v>
      </c>
      <c r="AB16" s="41" t="e">
        <f t="shared" si="4"/>
        <v>#N/A</v>
      </c>
    </row>
    <row r="17" spans="1:28" x14ac:dyDescent="0.3">
      <c r="A17">
        <v>415</v>
      </c>
      <c r="B17" t="e">
        <f>VLOOKUP($A17,'Diplomabestand individueel'!$A:$AC,B$1,FALSE)</f>
        <v>#N/A</v>
      </c>
      <c r="C17" t="e">
        <f>VLOOKUP($A17,'Diplomabestand individueel'!$A:$AC,C$1,FALSE)</f>
        <v>#N/A</v>
      </c>
      <c r="D17" t="e">
        <f>VLOOKUP($A17,'Diplomabestand individueel'!$A:$AC,D$1,FALSE)</f>
        <v>#N/A</v>
      </c>
      <c r="E17" t="e">
        <f>VLOOKUP($A17,'Diplomabestand individueel'!$A:$AC,E$1,FALSE)</f>
        <v>#N/A</v>
      </c>
      <c r="F17" s="44" t="e">
        <f>VLOOKUP($A17,'Diplomabestand individueel'!$A:$AC,F$1,FALSE)</f>
        <v>#N/A</v>
      </c>
      <c r="G17" s="41" t="e">
        <f t="shared" si="0"/>
        <v>#N/A</v>
      </c>
      <c r="H17" s="82" t="e">
        <f>VLOOKUP($A17,'Diplomabestand individueel'!$A:$AC,H$1,FALSE)</f>
        <v>#N/A</v>
      </c>
      <c r="I17" s="82" t="e">
        <f>VLOOKUP($A17,'Diplomabestand individueel'!$A:$AC,I$1,FALSE)</f>
        <v>#N/A</v>
      </c>
      <c r="J17" s="83" t="e">
        <f>VLOOKUP($A17,'Diplomabestand individueel'!$A:$AC,J$1,FALSE)</f>
        <v>#N/A</v>
      </c>
      <c r="K17" s="82" t="e">
        <f>VLOOKUP($A17,'Diplomabestand individueel'!$A:$AC,K$1,FALSE)</f>
        <v>#N/A</v>
      </c>
      <c r="L17" s="82" t="e">
        <f>VLOOKUP($A17,'Diplomabestand individueel'!$A:$AC,L$1,FALSE)</f>
        <v>#N/A</v>
      </c>
      <c r="M17" s="41" t="e">
        <f t="shared" si="1"/>
        <v>#N/A</v>
      </c>
      <c r="N17" s="82" t="e">
        <f>VLOOKUP($A17,'Diplomabestand individueel'!$A:$AC,N$1,FALSE)</f>
        <v>#N/A</v>
      </c>
      <c r="O17" s="82" t="e">
        <f>VLOOKUP($A17,'Diplomabestand individueel'!$A:$AC,O$1,FALSE)</f>
        <v>#N/A</v>
      </c>
      <c r="P17" s="82" t="e">
        <f>VLOOKUP($A17,'Diplomabestand individueel'!$A:$AC,P$1,FALSE)</f>
        <v>#N/A</v>
      </c>
      <c r="Q17" s="82" t="e">
        <f>VLOOKUP($A17,'Diplomabestand individueel'!$A:$AC,Q$1,FALSE)</f>
        <v>#N/A</v>
      </c>
      <c r="R17" s="41" t="e">
        <f t="shared" si="2"/>
        <v>#N/A</v>
      </c>
      <c r="S17" s="82" t="e">
        <f>VLOOKUP($A17,'Diplomabestand individueel'!$A:$AC,S$1,FALSE)</f>
        <v>#N/A</v>
      </c>
      <c r="T17" s="82" t="e">
        <f>VLOOKUP($A17,'Diplomabestand individueel'!$A:$AC,T$1,FALSE)</f>
        <v>#N/A</v>
      </c>
      <c r="U17" s="82" t="e">
        <f>VLOOKUP($A17,'Diplomabestand individueel'!$A:$AC,U$1,FALSE)</f>
        <v>#N/A</v>
      </c>
      <c r="V17" s="82" t="e">
        <f>VLOOKUP($A17,'Diplomabestand individueel'!$A:$AC,V$1,FALSE)</f>
        <v>#N/A</v>
      </c>
      <c r="W17" s="41" t="e">
        <f t="shared" si="3"/>
        <v>#N/A</v>
      </c>
      <c r="X17" s="82" t="e">
        <f>VLOOKUP($A17,'Diplomabestand individueel'!$A:$AC,X$1,FALSE)</f>
        <v>#N/A</v>
      </c>
      <c r="Y17" s="82" t="e">
        <f>VLOOKUP($A17,'Diplomabestand individueel'!$A:$AC,Y$1,FALSE)</f>
        <v>#N/A</v>
      </c>
      <c r="Z17" s="82" t="e">
        <f>VLOOKUP($A17,'Diplomabestand individueel'!$A:$AC,Z$1,FALSE)</f>
        <v>#N/A</v>
      </c>
      <c r="AA17" s="82" t="e">
        <f>VLOOKUP($A17,'Diplomabestand individueel'!$A:$AC,AA$1,FALSE)</f>
        <v>#N/A</v>
      </c>
      <c r="AB17" s="41" t="e">
        <f t="shared" si="4"/>
        <v>#N/A</v>
      </c>
    </row>
    <row r="18" spans="1:28" x14ac:dyDescent="0.3">
      <c r="A18">
        <v>518</v>
      </c>
      <c r="B18" t="e">
        <f>VLOOKUP($A18,'Diplomabestand individueel'!$A:$AC,B$1,FALSE)</f>
        <v>#N/A</v>
      </c>
      <c r="C18" t="e">
        <f>VLOOKUP($A18,'Diplomabestand individueel'!$A:$AC,C$1,FALSE)</f>
        <v>#N/A</v>
      </c>
      <c r="D18" t="e">
        <f>VLOOKUP($A18,'Diplomabestand individueel'!$A:$AC,D$1,FALSE)</f>
        <v>#N/A</v>
      </c>
      <c r="E18" t="e">
        <f>VLOOKUP($A18,'Diplomabestand individueel'!$A:$AC,E$1,FALSE)</f>
        <v>#N/A</v>
      </c>
      <c r="F18" s="44" t="e">
        <f>VLOOKUP($A18,'Diplomabestand individueel'!$A:$AC,F$1,FALSE)</f>
        <v>#N/A</v>
      </c>
      <c r="G18" s="41" t="e">
        <f t="shared" si="0"/>
        <v>#N/A</v>
      </c>
      <c r="H18" s="82" t="e">
        <f>VLOOKUP($A18,'Diplomabestand individueel'!$A:$AC,H$1,FALSE)</f>
        <v>#N/A</v>
      </c>
      <c r="I18" s="82" t="e">
        <f>VLOOKUP($A18,'Diplomabestand individueel'!$A:$AC,I$1,FALSE)</f>
        <v>#N/A</v>
      </c>
      <c r="J18" s="83" t="e">
        <f>VLOOKUP($A18,'Diplomabestand individueel'!$A:$AC,J$1,FALSE)</f>
        <v>#N/A</v>
      </c>
      <c r="K18" s="82" t="e">
        <f>VLOOKUP($A18,'Diplomabestand individueel'!$A:$AC,K$1,FALSE)</f>
        <v>#N/A</v>
      </c>
      <c r="L18" s="82" t="e">
        <f>VLOOKUP($A18,'Diplomabestand individueel'!$A:$AC,L$1,FALSE)</f>
        <v>#N/A</v>
      </c>
      <c r="M18" s="41" t="e">
        <f t="shared" si="1"/>
        <v>#N/A</v>
      </c>
      <c r="N18" s="82" t="e">
        <f>VLOOKUP($A18,'Diplomabestand individueel'!$A:$AC,N$1,FALSE)</f>
        <v>#N/A</v>
      </c>
      <c r="O18" s="82" t="e">
        <f>VLOOKUP($A18,'Diplomabestand individueel'!$A:$AC,O$1,FALSE)</f>
        <v>#N/A</v>
      </c>
      <c r="P18" s="82" t="e">
        <f>VLOOKUP($A18,'Diplomabestand individueel'!$A:$AC,P$1,FALSE)</f>
        <v>#N/A</v>
      </c>
      <c r="Q18" s="82" t="e">
        <f>VLOOKUP($A18,'Diplomabestand individueel'!$A:$AC,Q$1,FALSE)</f>
        <v>#N/A</v>
      </c>
      <c r="R18" s="41" t="e">
        <f t="shared" si="2"/>
        <v>#N/A</v>
      </c>
      <c r="S18" s="82" t="e">
        <f>VLOOKUP($A18,'Diplomabestand individueel'!$A:$AC,S$1,FALSE)</f>
        <v>#N/A</v>
      </c>
      <c r="T18" s="82" t="e">
        <f>VLOOKUP($A18,'Diplomabestand individueel'!$A:$AC,T$1,FALSE)</f>
        <v>#N/A</v>
      </c>
      <c r="U18" s="82" t="e">
        <f>VLOOKUP($A18,'Diplomabestand individueel'!$A:$AC,U$1,FALSE)</f>
        <v>#N/A</v>
      </c>
      <c r="V18" s="82" t="e">
        <f>VLOOKUP($A18,'Diplomabestand individueel'!$A:$AC,V$1,FALSE)</f>
        <v>#N/A</v>
      </c>
      <c r="W18" s="41" t="e">
        <f t="shared" si="3"/>
        <v>#N/A</v>
      </c>
      <c r="X18" s="82" t="e">
        <f>VLOOKUP($A18,'Diplomabestand individueel'!$A:$AC,X$1,FALSE)</f>
        <v>#N/A</v>
      </c>
      <c r="Y18" s="82" t="e">
        <f>VLOOKUP($A18,'Diplomabestand individueel'!$A:$AC,Y$1,FALSE)</f>
        <v>#N/A</v>
      </c>
      <c r="Z18" s="82" t="e">
        <f>VLOOKUP($A18,'Diplomabestand individueel'!$A:$AC,Z$1,FALSE)</f>
        <v>#N/A</v>
      </c>
      <c r="AA18" s="82" t="e">
        <f>VLOOKUP($A18,'Diplomabestand individueel'!$A:$AC,AA$1,FALSE)</f>
        <v>#N/A</v>
      </c>
      <c r="AB18" s="41" t="e">
        <f t="shared" si="4"/>
        <v>#N/A</v>
      </c>
    </row>
    <row r="19" spans="1:28" x14ac:dyDescent="0.3">
      <c r="A19">
        <v>418</v>
      </c>
      <c r="B19" t="e">
        <f>VLOOKUP($A19,'Diplomabestand individueel'!$A:$AC,B$1,FALSE)</f>
        <v>#N/A</v>
      </c>
      <c r="C19" t="e">
        <f>VLOOKUP($A19,'Diplomabestand individueel'!$A:$AC,C$1,FALSE)</f>
        <v>#N/A</v>
      </c>
      <c r="D19" t="e">
        <f>VLOOKUP($A19,'Diplomabestand individueel'!$A:$AC,D$1,FALSE)</f>
        <v>#N/A</v>
      </c>
      <c r="E19" t="e">
        <f>VLOOKUP($A19,'Diplomabestand individueel'!$A:$AC,E$1,FALSE)</f>
        <v>#N/A</v>
      </c>
      <c r="F19" s="44" t="e">
        <f>VLOOKUP($A19,'Diplomabestand individueel'!$A:$AC,F$1,FALSE)</f>
        <v>#N/A</v>
      </c>
      <c r="G19" s="41" t="e">
        <f t="shared" si="0"/>
        <v>#N/A</v>
      </c>
      <c r="H19" s="82" t="e">
        <f>VLOOKUP($A19,'Diplomabestand individueel'!$A:$AC,H$1,FALSE)</f>
        <v>#N/A</v>
      </c>
      <c r="I19" s="82" t="e">
        <f>VLOOKUP($A19,'Diplomabestand individueel'!$A:$AC,I$1,FALSE)</f>
        <v>#N/A</v>
      </c>
      <c r="J19" s="83" t="e">
        <f>VLOOKUP($A19,'Diplomabestand individueel'!$A:$AC,J$1,FALSE)</f>
        <v>#N/A</v>
      </c>
      <c r="K19" s="82" t="e">
        <f>VLOOKUP($A19,'Diplomabestand individueel'!$A:$AC,K$1,FALSE)</f>
        <v>#N/A</v>
      </c>
      <c r="L19" s="82" t="e">
        <f>VLOOKUP($A19,'Diplomabestand individueel'!$A:$AC,L$1,FALSE)</f>
        <v>#N/A</v>
      </c>
      <c r="M19" s="41" t="e">
        <f t="shared" si="1"/>
        <v>#N/A</v>
      </c>
      <c r="N19" s="82" t="e">
        <f>VLOOKUP($A19,'Diplomabestand individueel'!$A:$AC,N$1,FALSE)</f>
        <v>#N/A</v>
      </c>
      <c r="O19" s="82" t="e">
        <f>VLOOKUP($A19,'Diplomabestand individueel'!$A:$AC,O$1,FALSE)</f>
        <v>#N/A</v>
      </c>
      <c r="P19" s="82" t="e">
        <f>VLOOKUP($A19,'Diplomabestand individueel'!$A:$AC,P$1,FALSE)</f>
        <v>#N/A</v>
      </c>
      <c r="Q19" s="82" t="e">
        <f>VLOOKUP($A19,'Diplomabestand individueel'!$A:$AC,Q$1,FALSE)</f>
        <v>#N/A</v>
      </c>
      <c r="R19" s="41" t="e">
        <f t="shared" si="2"/>
        <v>#N/A</v>
      </c>
      <c r="S19" s="82" t="e">
        <f>VLOOKUP($A19,'Diplomabestand individueel'!$A:$AC,S$1,FALSE)</f>
        <v>#N/A</v>
      </c>
      <c r="T19" s="82" t="e">
        <f>VLOOKUP($A19,'Diplomabestand individueel'!$A:$AC,T$1,FALSE)</f>
        <v>#N/A</v>
      </c>
      <c r="U19" s="82" t="e">
        <f>VLOOKUP($A19,'Diplomabestand individueel'!$A:$AC,U$1,FALSE)</f>
        <v>#N/A</v>
      </c>
      <c r="V19" s="82" t="e">
        <f>VLOOKUP($A19,'Diplomabestand individueel'!$A:$AC,V$1,FALSE)</f>
        <v>#N/A</v>
      </c>
      <c r="W19" s="41" t="e">
        <f t="shared" si="3"/>
        <v>#N/A</v>
      </c>
      <c r="X19" s="82" t="e">
        <f>VLOOKUP($A19,'Diplomabestand individueel'!$A:$AC,X$1,FALSE)</f>
        <v>#N/A</v>
      </c>
      <c r="Y19" s="82" t="e">
        <f>VLOOKUP($A19,'Diplomabestand individueel'!$A:$AC,Y$1,FALSE)</f>
        <v>#N/A</v>
      </c>
      <c r="Z19" s="82" t="e">
        <f>VLOOKUP($A19,'Diplomabestand individueel'!$A:$AC,Z$1,FALSE)</f>
        <v>#N/A</v>
      </c>
      <c r="AA19" s="82" t="e">
        <f>VLOOKUP($A19,'Diplomabestand individueel'!$A:$AC,AA$1,FALSE)</f>
        <v>#N/A</v>
      </c>
      <c r="AB19" s="41" t="e">
        <f t="shared" si="4"/>
        <v>#N/A</v>
      </c>
    </row>
    <row r="20" spans="1:28" x14ac:dyDescent="0.3">
      <c r="A20">
        <v>525</v>
      </c>
      <c r="B20" t="str">
        <f>VLOOKUP($A20,'Diplomabestand individueel'!$A:$AC,B$1,FALSE)</f>
        <v>W4-B1</v>
      </c>
      <c r="C20" t="str">
        <f>VLOOKUP($A20,'Diplomabestand individueel'!$A:$AC,C$1,FALSE)</f>
        <v>Lize Hamburg</v>
      </c>
      <c r="D20" t="str">
        <f>VLOOKUP($A20,'Diplomabestand individueel'!$A:$AC,D$1,FALSE)</f>
        <v>MB 5 Pup 2</v>
      </c>
      <c r="E20" t="str">
        <f>VLOOKUP($A20,'Diplomabestand individueel'!$A:$AC,E$1,FALSE)</f>
        <v>DEV</v>
      </c>
      <c r="F20" s="44">
        <f>VLOOKUP($A20,'Diplomabestand individueel'!$A:$AC,F$1,FALSE)</f>
        <v>44.125</v>
      </c>
      <c r="G20" s="41" t="e">
        <f t="shared" si="0"/>
        <v>#N/A</v>
      </c>
      <c r="H20" s="82">
        <f>VLOOKUP($A20,'Diplomabestand individueel'!$A:$AC,H$1,FALSE)</f>
        <v>3</v>
      </c>
      <c r="I20" s="82">
        <f>VLOOKUP($A20,'Diplomabestand individueel'!$A:$AC,I$1,FALSE)</f>
        <v>8.625</v>
      </c>
      <c r="J20" s="83">
        <f>VLOOKUP($A20,'Diplomabestand individueel'!$A:$AC,J$1,FALSE)</f>
        <v>0</v>
      </c>
      <c r="K20" s="82">
        <f>VLOOKUP($A20,'Diplomabestand individueel'!$A:$AC,K$1,FALSE)</f>
        <v>0</v>
      </c>
      <c r="L20" s="82">
        <f>VLOOKUP($A20,'Diplomabestand individueel'!$A:$AC,L$1,FALSE)</f>
        <v>11.625</v>
      </c>
      <c r="M20" s="41" t="e">
        <f t="shared" si="1"/>
        <v>#N/A</v>
      </c>
      <c r="N20" s="82">
        <f>VLOOKUP($A20,'Diplomabestand individueel'!$A:$AC,N$1,FALSE)</f>
        <v>3</v>
      </c>
      <c r="O20" s="82">
        <f>VLOOKUP($A20,'Diplomabestand individueel'!$A:$AC,O$1,FALSE)</f>
        <v>7.9</v>
      </c>
      <c r="P20" s="82">
        <f>VLOOKUP($A20,'Diplomabestand individueel'!$A:$AC,P$1,FALSE)</f>
        <v>0</v>
      </c>
      <c r="Q20" s="82">
        <f>VLOOKUP($A20,'Diplomabestand individueel'!$A:$AC,Q$1,FALSE)</f>
        <v>10.9</v>
      </c>
      <c r="R20" s="41" t="e">
        <f t="shared" si="2"/>
        <v>#N/A</v>
      </c>
      <c r="S20" s="82">
        <f>VLOOKUP($A20,'Diplomabestand individueel'!$A:$AC,S$1,FALSE)</f>
        <v>3.4</v>
      </c>
      <c r="T20" s="82">
        <f>VLOOKUP($A20,'Diplomabestand individueel'!$A:$AC,T$1,FALSE)</f>
        <v>7.15</v>
      </c>
      <c r="U20" s="82">
        <f>VLOOKUP($A20,'Diplomabestand individueel'!$A:$AC,U$1,FALSE)</f>
        <v>0</v>
      </c>
      <c r="V20" s="82">
        <f>VLOOKUP($A20,'Diplomabestand individueel'!$A:$AC,V$1,FALSE)</f>
        <v>10.55</v>
      </c>
      <c r="W20" s="41" t="e">
        <f t="shared" si="3"/>
        <v>#N/A</v>
      </c>
      <c r="X20" s="82">
        <f>VLOOKUP($A20,'Diplomabestand individueel'!$A:$AC,X$1,FALSE)</f>
        <v>2.9</v>
      </c>
      <c r="Y20" s="82">
        <f>VLOOKUP($A20,'Diplomabestand individueel'!$A:$AC,Y$1,FALSE)</f>
        <v>8.15</v>
      </c>
      <c r="Z20" s="82">
        <f>VLOOKUP($A20,'Diplomabestand individueel'!$A:$AC,Z$1,FALSE)</f>
        <v>0</v>
      </c>
      <c r="AA20" s="82">
        <f>VLOOKUP($A20,'Diplomabestand individueel'!$A:$AC,AA$1,FALSE)</f>
        <v>11.05</v>
      </c>
      <c r="AB20" s="41" t="e">
        <f t="shared" si="4"/>
        <v>#N/A</v>
      </c>
    </row>
    <row r="21" spans="1:28" x14ac:dyDescent="0.3">
      <c r="A21">
        <v>517</v>
      </c>
      <c r="B21" t="e">
        <f>VLOOKUP($A21,'Diplomabestand individueel'!$A:$AC,B$1,FALSE)</f>
        <v>#N/A</v>
      </c>
      <c r="C21" t="e">
        <f>VLOOKUP($A21,'Diplomabestand individueel'!$A:$AC,C$1,FALSE)</f>
        <v>#N/A</v>
      </c>
      <c r="D21" t="e">
        <f>VLOOKUP($A21,'Diplomabestand individueel'!$A:$AC,D$1,FALSE)</f>
        <v>#N/A</v>
      </c>
      <c r="E21" t="e">
        <f>VLOOKUP($A21,'Diplomabestand individueel'!$A:$AC,E$1,FALSE)</f>
        <v>#N/A</v>
      </c>
      <c r="F21" s="44" t="e">
        <f>VLOOKUP($A21,'Diplomabestand individueel'!$A:$AC,F$1,FALSE)</f>
        <v>#N/A</v>
      </c>
      <c r="G21" s="41" t="e">
        <f t="shared" si="0"/>
        <v>#N/A</v>
      </c>
      <c r="H21" s="82" t="e">
        <f>VLOOKUP($A21,'Diplomabestand individueel'!$A:$AC,H$1,FALSE)</f>
        <v>#N/A</v>
      </c>
      <c r="I21" s="82" t="e">
        <f>VLOOKUP($A21,'Diplomabestand individueel'!$A:$AC,I$1,FALSE)</f>
        <v>#N/A</v>
      </c>
      <c r="J21" s="83" t="e">
        <f>VLOOKUP($A21,'Diplomabestand individueel'!$A:$AC,J$1,FALSE)</f>
        <v>#N/A</v>
      </c>
      <c r="K21" s="82" t="e">
        <f>VLOOKUP($A21,'Diplomabestand individueel'!$A:$AC,K$1,FALSE)</f>
        <v>#N/A</v>
      </c>
      <c r="L21" s="82" t="e">
        <f>VLOOKUP($A21,'Diplomabestand individueel'!$A:$AC,L$1,FALSE)</f>
        <v>#N/A</v>
      </c>
      <c r="M21" s="41" t="e">
        <f t="shared" si="1"/>
        <v>#N/A</v>
      </c>
      <c r="N21" s="82" t="e">
        <f>VLOOKUP($A21,'Diplomabestand individueel'!$A:$AC,N$1,FALSE)</f>
        <v>#N/A</v>
      </c>
      <c r="O21" s="82" t="e">
        <f>VLOOKUP($A21,'Diplomabestand individueel'!$A:$AC,O$1,FALSE)</f>
        <v>#N/A</v>
      </c>
      <c r="P21" s="82" t="e">
        <f>VLOOKUP($A21,'Diplomabestand individueel'!$A:$AC,P$1,FALSE)</f>
        <v>#N/A</v>
      </c>
      <c r="Q21" s="82" t="e">
        <f>VLOOKUP($A21,'Diplomabestand individueel'!$A:$AC,Q$1,FALSE)</f>
        <v>#N/A</v>
      </c>
      <c r="R21" s="41" t="e">
        <f t="shared" si="2"/>
        <v>#N/A</v>
      </c>
      <c r="S21" s="82" t="e">
        <f>VLOOKUP($A21,'Diplomabestand individueel'!$A:$AC,S$1,FALSE)</f>
        <v>#N/A</v>
      </c>
      <c r="T21" s="82" t="e">
        <f>VLOOKUP($A21,'Diplomabestand individueel'!$A:$AC,T$1,FALSE)</f>
        <v>#N/A</v>
      </c>
      <c r="U21" s="82" t="e">
        <f>VLOOKUP($A21,'Diplomabestand individueel'!$A:$AC,U$1,FALSE)</f>
        <v>#N/A</v>
      </c>
      <c r="V21" s="82" t="e">
        <f>VLOOKUP($A21,'Diplomabestand individueel'!$A:$AC,V$1,FALSE)</f>
        <v>#N/A</v>
      </c>
      <c r="W21" s="41" t="e">
        <f t="shared" si="3"/>
        <v>#N/A</v>
      </c>
      <c r="X21" s="82" t="e">
        <f>VLOOKUP($A21,'Diplomabestand individueel'!$A:$AC,X$1,FALSE)</f>
        <v>#N/A</v>
      </c>
      <c r="Y21" s="82" t="e">
        <f>VLOOKUP($A21,'Diplomabestand individueel'!$A:$AC,Y$1,FALSE)</f>
        <v>#N/A</v>
      </c>
      <c r="Z21" s="82" t="e">
        <f>VLOOKUP($A21,'Diplomabestand individueel'!$A:$AC,Z$1,FALSE)</f>
        <v>#N/A</v>
      </c>
      <c r="AA21" s="82" t="e">
        <f>VLOOKUP($A21,'Diplomabestand individueel'!$A:$AC,AA$1,FALSE)</f>
        <v>#N/A</v>
      </c>
      <c r="AB21" s="41" t="e">
        <f t="shared" si="4"/>
        <v>#N/A</v>
      </c>
    </row>
    <row r="22" spans="1:28" x14ac:dyDescent="0.3">
      <c r="A22">
        <v>413</v>
      </c>
      <c r="B22" t="e">
        <f>VLOOKUP($A22,'Diplomabestand individueel'!$A:$AC,B$1,FALSE)</f>
        <v>#N/A</v>
      </c>
      <c r="C22" t="e">
        <f>VLOOKUP($A22,'Diplomabestand individueel'!$A:$AC,C$1,FALSE)</f>
        <v>#N/A</v>
      </c>
      <c r="D22" t="e">
        <f>VLOOKUP($A22,'Diplomabestand individueel'!$A:$AC,D$1,FALSE)</f>
        <v>#N/A</v>
      </c>
      <c r="E22" t="e">
        <f>VLOOKUP($A22,'Diplomabestand individueel'!$A:$AC,E$1,FALSE)</f>
        <v>#N/A</v>
      </c>
      <c r="F22" s="44" t="e">
        <f>VLOOKUP($A22,'Diplomabestand individueel'!$A:$AC,F$1,FALSE)</f>
        <v>#N/A</v>
      </c>
      <c r="G22" s="41" t="e">
        <f t="shared" si="0"/>
        <v>#N/A</v>
      </c>
      <c r="H22" s="82" t="e">
        <f>VLOOKUP($A22,'Diplomabestand individueel'!$A:$AC,H$1,FALSE)</f>
        <v>#N/A</v>
      </c>
      <c r="I22" s="82" t="e">
        <f>VLOOKUP($A22,'Diplomabestand individueel'!$A:$AC,I$1,FALSE)</f>
        <v>#N/A</v>
      </c>
      <c r="J22" s="83" t="e">
        <f>VLOOKUP($A22,'Diplomabestand individueel'!$A:$AC,J$1,FALSE)</f>
        <v>#N/A</v>
      </c>
      <c r="K22" s="82" t="e">
        <f>VLOOKUP($A22,'Diplomabestand individueel'!$A:$AC,K$1,FALSE)</f>
        <v>#N/A</v>
      </c>
      <c r="L22" s="82" t="e">
        <f>VLOOKUP($A22,'Diplomabestand individueel'!$A:$AC,L$1,FALSE)</f>
        <v>#N/A</v>
      </c>
      <c r="M22" s="41" t="e">
        <f t="shared" si="1"/>
        <v>#N/A</v>
      </c>
      <c r="N22" s="82" t="e">
        <f>VLOOKUP($A22,'Diplomabestand individueel'!$A:$AC,N$1,FALSE)</f>
        <v>#N/A</v>
      </c>
      <c r="O22" s="82" t="e">
        <f>VLOOKUP($A22,'Diplomabestand individueel'!$A:$AC,O$1,FALSE)</f>
        <v>#N/A</v>
      </c>
      <c r="P22" s="82" t="e">
        <f>VLOOKUP($A22,'Diplomabestand individueel'!$A:$AC,P$1,FALSE)</f>
        <v>#N/A</v>
      </c>
      <c r="Q22" s="82" t="e">
        <f>VLOOKUP($A22,'Diplomabestand individueel'!$A:$AC,Q$1,FALSE)</f>
        <v>#N/A</v>
      </c>
      <c r="R22" s="41" t="e">
        <f t="shared" si="2"/>
        <v>#N/A</v>
      </c>
      <c r="S22" s="82" t="e">
        <f>VLOOKUP($A22,'Diplomabestand individueel'!$A:$AC,S$1,FALSE)</f>
        <v>#N/A</v>
      </c>
      <c r="T22" s="82" t="e">
        <f>VLOOKUP($A22,'Diplomabestand individueel'!$A:$AC,T$1,FALSE)</f>
        <v>#N/A</v>
      </c>
      <c r="U22" s="82" t="e">
        <f>VLOOKUP($A22,'Diplomabestand individueel'!$A:$AC,U$1,FALSE)</f>
        <v>#N/A</v>
      </c>
      <c r="V22" s="82" t="e">
        <f>VLOOKUP($A22,'Diplomabestand individueel'!$A:$AC,V$1,FALSE)</f>
        <v>#N/A</v>
      </c>
      <c r="W22" s="41" t="e">
        <f t="shared" si="3"/>
        <v>#N/A</v>
      </c>
      <c r="X22" s="82" t="e">
        <f>VLOOKUP($A22,'Diplomabestand individueel'!$A:$AC,X$1,FALSE)</f>
        <v>#N/A</v>
      </c>
      <c r="Y22" s="82" t="e">
        <f>VLOOKUP($A22,'Diplomabestand individueel'!$A:$AC,Y$1,FALSE)</f>
        <v>#N/A</v>
      </c>
      <c r="Z22" s="82" t="e">
        <f>VLOOKUP($A22,'Diplomabestand individueel'!$A:$AC,Z$1,FALSE)</f>
        <v>#N/A</v>
      </c>
      <c r="AA22" s="82" t="e">
        <f>VLOOKUP($A22,'Diplomabestand individueel'!$A:$AC,AA$1,FALSE)</f>
        <v>#N/A</v>
      </c>
      <c r="AB22" s="41" t="e">
        <f t="shared" si="4"/>
        <v>#N/A</v>
      </c>
    </row>
    <row r="23" spans="1:28" x14ac:dyDescent="0.3">
      <c r="A23">
        <v>612</v>
      </c>
      <c r="B23" t="e">
        <f>VLOOKUP($A23,'Diplomabestand individueel'!$A:$AC,B$1,FALSE)</f>
        <v>#N/A</v>
      </c>
      <c r="C23" t="e">
        <f>VLOOKUP($A23,'Diplomabestand individueel'!$A:$AC,C$1,FALSE)</f>
        <v>#N/A</v>
      </c>
      <c r="D23" t="e">
        <f>VLOOKUP($A23,'Diplomabestand individueel'!$A:$AC,D$1,FALSE)</f>
        <v>#N/A</v>
      </c>
      <c r="E23" t="e">
        <f>VLOOKUP($A23,'Diplomabestand individueel'!$A:$AC,E$1,FALSE)</f>
        <v>#N/A</v>
      </c>
      <c r="F23" s="44" t="e">
        <f>VLOOKUP($A23,'Diplomabestand individueel'!$A:$AC,F$1,FALSE)</f>
        <v>#N/A</v>
      </c>
      <c r="G23" s="41" t="e">
        <f t="shared" si="0"/>
        <v>#N/A</v>
      </c>
      <c r="H23" s="82" t="e">
        <f>VLOOKUP($A23,'Diplomabestand individueel'!$A:$AC,H$1,FALSE)</f>
        <v>#N/A</v>
      </c>
      <c r="I23" s="82" t="e">
        <f>VLOOKUP($A23,'Diplomabestand individueel'!$A:$AC,I$1,FALSE)</f>
        <v>#N/A</v>
      </c>
      <c r="J23" s="83" t="e">
        <f>VLOOKUP($A23,'Diplomabestand individueel'!$A:$AC,J$1,FALSE)</f>
        <v>#N/A</v>
      </c>
      <c r="K23" s="82" t="e">
        <f>VLOOKUP($A23,'Diplomabestand individueel'!$A:$AC,K$1,FALSE)</f>
        <v>#N/A</v>
      </c>
      <c r="L23" s="82" t="e">
        <f>VLOOKUP($A23,'Diplomabestand individueel'!$A:$AC,L$1,FALSE)</f>
        <v>#N/A</v>
      </c>
      <c r="M23" s="41" t="e">
        <f t="shared" si="1"/>
        <v>#N/A</v>
      </c>
      <c r="N23" s="82" t="e">
        <f>VLOOKUP($A23,'Diplomabestand individueel'!$A:$AC,N$1,FALSE)</f>
        <v>#N/A</v>
      </c>
      <c r="O23" s="82" t="e">
        <f>VLOOKUP($A23,'Diplomabestand individueel'!$A:$AC,O$1,FALSE)</f>
        <v>#N/A</v>
      </c>
      <c r="P23" s="82" t="e">
        <f>VLOOKUP($A23,'Diplomabestand individueel'!$A:$AC,P$1,FALSE)</f>
        <v>#N/A</v>
      </c>
      <c r="Q23" s="82" t="e">
        <f>VLOOKUP($A23,'Diplomabestand individueel'!$A:$AC,Q$1,FALSE)</f>
        <v>#N/A</v>
      </c>
      <c r="R23" s="41" t="e">
        <f t="shared" si="2"/>
        <v>#N/A</v>
      </c>
      <c r="S23" s="82" t="e">
        <f>VLOOKUP($A23,'Diplomabestand individueel'!$A:$AC,S$1,FALSE)</f>
        <v>#N/A</v>
      </c>
      <c r="T23" s="82" t="e">
        <f>VLOOKUP($A23,'Diplomabestand individueel'!$A:$AC,T$1,FALSE)</f>
        <v>#N/A</v>
      </c>
      <c r="U23" s="82" t="e">
        <f>VLOOKUP($A23,'Diplomabestand individueel'!$A:$AC,U$1,FALSE)</f>
        <v>#N/A</v>
      </c>
      <c r="V23" s="82" t="e">
        <f>VLOOKUP($A23,'Diplomabestand individueel'!$A:$AC,V$1,FALSE)</f>
        <v>#N/A</v>
      </c>
      <c r="W23" s="41" t="e">
        <f t="shared" si="3"/>
        <v>#N/A</v>
      </c>
      <c r="X23" s="82" t="e">
        <f>VLOOKUP($A23,'Diplomabestand individueel'!$A:$AC,X$1,FALSE)</f>
        <v>#N/A</v>
      </c>
      <c r="Y23" s="82" t="e">
        <f>VLOOKUP($A23,'Diplomabestand individueel'!$A:$AC,Y$1,FALSE)</f>
        <v>#N/A</v>
      </c>
      <c r="Z23" s="82" t="e">
        <f>VLOOKUP($A23,'Diplomabestand individueel'!$A:$AC,Z$1,FALSE)</f>
        <v>#N/A</v>
      </c>
      <c r="AA23" s="82" t="e">
        <f>VLOOKUP($A23,'Diplomabestand individueel'!$A:$AC,AA$1,FALSE)</f>
        <v>#N/A</v>
      </c>
      <c r="AB23" s="41" t="e">
        <f t="shared" si="4"/>
        <v>#N/A</v>
      </c>
    </row>
    <row r="24" spans="1:28" x14ac:dyDescent="0.3">
      <c r="A24">
        <v>609</v>
      </c>
      <c r="B24" t="e">
        <f>VLOOKUP($A24,'Diplomabestand individueel'!$A:$AC,B$1,FALSE)</f>
        <v>#N/A</v>
      </c>
      <c r="C24" t="e">
        <f>VLOOKUP($A24,'Diplomabestand individueel'!$A:$AC,C$1,FALSE)</f>
        <v>#N/A</v>
      </c>
      <c r="D24" t="e">
        <f>VLOOKUP($A24,'Diplomabestand individueel'!$A:$AC,D$1,FALSE)</f>
        <v>#N/A</v>
      </c>
      <c r="E24" t="e">
        <f>VLOOKUP($A24,'Diplomabestand individueel'!$A:$AC,E$1,FALSE)</f>
        <v>#N/A</v>
      </c>
      <c r="F24" s="44" t="e">
        <f>VLOOKUP($A24,'Diplomabestand individueel'!$A:$AC,F$1,FALSE)</f>
        <v>#N/A</v>
      </c>
      <c r="G24" s="41" t="e">
        <f t="shared" si="0"/>
        <v>#N/A</v>
      </c>
      <c r="H24" s="82" t="e">
        <f>VLOOKUP($A24,'Diplomabestand individueel'!$A:$AC,H$1,FALSE)</f>
        <v>#N/A</v>
      </c>
      <c r="I24" s="82" t="e">
        <f>VLOOKUP($A24,'Diplomabestand individueel'!$A:$AC,I$1,FALSE)</f>
        <v>#N/A</v>
      </c>
      <c r="J24" s="83" t="e">
        <f>VLOOKUP($A24,'Diplomabestand individueel'!$A:$AC,J$1,FALSE)</f>
        <v>#N/A</v>
      </c>
      <c r="K24" s="82" t="e">
        <f>VLOOKUP($A24,'Diplomabestand individueel'!$A:$AC,K$1,FALSE)</f>
        <v>#N/A</v>
      </c>
      <c r="L24" s="82" t="e">
        <f>VLOOKUP($A24,'Diplomabestand individueel'!$A:$AC,L$1,FALSE)</f>
        <v>#N/A</v>
      </c>
      <c r="M24" s="41" t="e">
        <f t="shared" si="1"/>
        <v>#N/A</v>
      </c>
      <c r="N24" s="82" t="e">
        <f>VLOOKUP($A24,'Diplomabestand individueel'!$A:$AC,N$1,FALSE)</f>
        <v>#N/A</v>
      </c>
      <c r="O24" s="82" t="e">
        <f>VLOOKUP($A24,'Diplomabestand individueel'!$A:$AC,O$1,FALSE)</f>
        <v>#N/A</v>
      </c>
      <c r="P24" s="82" t="e">
        <f>VLOOKUP($A24,'Diplomabestand individueel'!$A:$AC,P$1,FALSE)</f>
        <v>#N/A</v>
      </c>
      <c r="Q24" s="82" t="e">
        <f>VLOOKUP($A24,'Diplomabestand individueel'!$A:$AC,Q$1,FALSE)</f>
        <v>#N/A</v>
      </c>
      <c r="R24" s="41" t="e">
        <f t="shared" si="2"/>
        <v>#N/A</v>
      </c>
      <c r="S24" s="82" t="e">
        <f>VLOOKUP($A24,'Diplomabestand individueel'!$A:$AC,S$1,FALSE)</f>
        <v>#N/A</v>
      </c>
      <c r="T24" s="82" t="e">
        <f>VLOOKUP($A24,'Diplomabestand individueel'!$A:$AC,T$1,FALSE)</f>
        <v>#N/A</v>
      </c>
      <c r="U24" s="82" t="e">
        <f>VLOOKUP($A24,'Diplomabestand individueel'!$A:$AC,U$1,FALSE)</f>
        <v>#N/A</v>
      </c>
      <c r="V24" s="82" t="e">
        <f>VLOOKUP($A24,'Diplomabestand individueel'!$A:$AC,V$1,FALSE)</f>
        <v>#N/A</v>
      </c>
      <c r="W24" s="41" t="e">
        <f t="shared" si="3"/>
        <v>#N/A</v>
      </c>
      <c r="X24" s="82" t="e">
        <f>VLOOKUP($A24,'Diplomabestand individueel'!$A:$AC,X$1,FALSE)</f>
        <v>#N/A</v>
      </c>
      <c r="Y24" s="82" t="e">
        <f>VLOOKUP($A24,'Diplomabestand individueel'!$A:$AC,Y$1,FALSE)</f>
        <v>#N/A</v>
      </c>
      <c r="Z24" s="82" t="e">
        <f>VLOOKUP($A24,'Diplomabestand individueel'!$A:$AC,Z$1,FALSE)</f>
        <v>#N/A</v>
      </c>
      <c r="AA24" s="82" t="e">
        <f>VLOOKUP($A24,'Diplomabestand individueel'!$A:$AC,AA$1,FALSE)</f>
        <v>#N/A</v>
      </c>
      <c r="AB24" s="41" t="e">
        <f t="shared" si="4"/>
        <v>#N/A</v>
      </c>
    </row>
    <row r="25" spans="1:28" x14ac:dyDescent="0.3">
      <c r="A25">
        <v>610</v>
      </c>
      <c r="B25" t="e">
        <f>VLOOKUP($A25,'Diplomabestand individueel'!$A:$AC,B$1,FALSE)</f>
        <v>#N/A</v>
      </c>
      <c r="C25" t="e">
        <f>VLOOKUP($A25,'Diplomabestand individueel'!$A:$AC,C$1,FALSE)</f>
        <v>#N/A</v>
      </c>
      <c r="D25" t="e">
        <f>VLOOKUP($A25,'Diplomabestand individueel'!$A:$AC,D$1,FALSE)</f>
        <v>#N/A</v>
      </c>
      <c r="E25" t="e">
        <f>VLOOKUP($A25,'Diplomabestand individueel'!$A:$AC,E$1,FALSE)</f>
        <v>#N/A</v>
      </c>
      <c r="F25" s="44" t="e">
        <f>VLOOKUP($A25,'Diplomabestand individueel'!$A:$AC,F$1,FALSE)</f>
        <v>#N/A</v>
      </c>
      <c r="G25" s="41" t="e">
        <f t="shared" si="0"/>
        <v>#N/A</v>
      </c>
      <c r="H25" s="82" t="e">
        <f>VLOOKUP($A25,'Diplomabestand individueel'!$A:$AC,H$1,FALSE)</f>
        <v>#N/A</v>
      </c>
      <c r="I25" s="82" t="e">
        <f>VLOOKUP($A25,'Diplomabestand individueel'!$A:$AC,I$1,FALSE)</f>
        <v>#N/A</v>
      </c>
      <c r="J25" s="83" t="e">
        <f>VLOOKUP($A25,'Diplomabestand individueel'!$A:$AC,J$1,FALSE)</f>
        <v>#N/A</v>
      </c>
      <c r="K25" s="82" t="e">
        <f>VLOOKUP($A25,'Diplomabestand individueel'!$A:$AC,K$1,FALSE)</f>
        <v>#N/A</v>
      </c>
      <c r="L25" s="82" t="e">
        <f>VLOOKUP($A25,'Diplomabestand individueel'!$A:$AC,L$1,FALSE)</f>
        <v>#N/A</v>
      </c>
      <c r="M25" s="41" t="e">
        <f t="shared" si="1"/>
        <v>#N/A</v>
      </c>
      <c r="N25" s="82" t="e">
        <f>VLOOKUP($A25,'Diplomabestand individueel'!$A:$AC,N$1,FALSE)</f>
        <v>#N/A</v>
      </c>
      <c r="O25" s="82" t="e">
        <f>VLOOKUP($A25,'Diplomabestand individueel'!$A:$AC,O$1,FALSE)</f>
        <v>#N/A</v>
      </c>
      <c r="P25" s="82" t="e">
        <f>VLOOKUP($A25,'Diplomabestand individueel'!$A:$AC,P$1,FALSE)</f>
        <v>#N/A</v>
      </c>
      <c r="Q25" s="82" t="e">
        <f>VLOOKUP($A25,'Diplomabestand individueel'!$A:$AC,Q$1,FALSE)</f>
        <v>#N/A</v>
      </c>
      <c r="R25" s="41" t="e">
        <f t="shared" si="2"/>
        <v>#N/A</v>
      </c>
      <c r="S25" s="82" t="e">
        <f>VLOOKUP($A25,'Diplomabestand individueel'!$A:$AC,S$1,FALSE)</f>
        <v>#N/A</v>
      </c>
      <c r="T25" s="82" t="e">
        <f>VLOOKUP($A25,'Diplomabestand individueel'!$A:$AC,T$1,FALSE)</f>
        <v>#N/A</v>
      </c>
      <c r="U25" s="82" t="e">
        <f>VLOOKUP($A25,'Diplomabestand individueel'!$A:$AC,U$1,FALSE)</f>
        <v>#N/A</v>
      </c>
      <c r="V25" s="82" t="e">
        <f>VLOOKUP($A25,'Diplomabestand individueel'!$A:$AC,V$1,FALSE)</f>
        <v>#N/A</v>
      </c>
      <c r="W25" s="41" t="e">
        <f t="shared" si="3"/>
        <v>#N/A</v>
      </c>
      <c r="X25" s="82" t="e">
        <f>VLOOKUP($A25,'Diplomabestand individueel'!$A:$AC,X$1,FALSE)</f>
        <v>#N/A</v>
      </c>
      <c r="Y25" s="82" t="e">
        <f>VLOOKUP($A25,'Diplomabestand individueel'!$A:$AC,Y$1,FALSE)</f>
        <v>#N/A</v>
      </c>
      <c r="Z25" s="82" t="e">
        <f>VLOOKUP($A25,'Diplomabestand individueel'!$A:$AC,Z$1,FALSE)</f>
        <v>#N/A</v>
      </c>
      <c r="AA25" s="82" t="e">
        <f>VLOOKUP($A25,'Diplomabestand individueel'!$A:$AC,AA$1,FALSE)</f>
        <v>#N/A</v>
      </c>
      <c r="AB25" s="41" t="e">
        <f t="shared" si="4"/>
        <v>#N/A</v>
      </c>
    </row>
    <row r="26" spans="1:28" x14ac:dyDescent="0.3">
      <c r="A26">
        <v>419</v>
      </c>
      <c r="B26" t="e">
        <f>VLOOKUP($A26,'Diplomabestand individueel'!$A:$AC,B$1,FALSE)</f>
        <v>#N/A</v>
      </c>
      <c r="C26" t="e">
        <f>VLOOKUP($A26,'Diplomabestand individueel'!$A:$AC,C$1,FALSE)</f>
        <v>#N/A</v>
      </c>
      <c r="D26" t="e">
        <f>VLOOKUP($A26,'Diplomabestand individueel'!$A:$AC,D$1,FALSE)</f>
        <v>#N/A</v>
      </c>
      <c r="E26" t="e">
        <f>VLOOKUP($A26,'Diplomabestand individueel'!$A:$AC,E$1,FALSE)</f>
        <v>#N/A</v>
      </c>
      <c r="F26" s="44" t="e">
        <f>VLOOKUP($A26,'Diplomabestand individueel'!$A:$AC,F$1,FALSE)</f>
        <v>#N/A</v>
      </c>
      <c r="G26" s="41" t="e">
        <f t="shared" si="0"/>
        <v>#N/A</v>
      </c>
      <c r="H26" s="82" t="e">
        <f>VLOOKUP($A26,'Diplomabestand individueel'!$A:$AC,H$1,FALSE)</f>
        <v>#N/A</v>
      </c>
      <c r="I26" s="82" t="e">
        <f>VLOOKUP($A26,'Diplomabestand individueel'!$A:$AC,I$1,FALSE)</f>
        <v>#N/A</v>
      </c>
      <c r="J26" s="83" t="e">
        <f>VLOOKUP($A26,'Diplomabestand individueel'!$A:$AC,J$1,FALSE)</f>
        <v>#N/A</v>
      </c>
      <c r="K26" s="82" t="e">
        <f>VLOOKUP($A26,'Diplomabestand individueel'!$A:$AC,K$1,FALSE)</f>
        <v>#N/A</v>
      </c>
      <c r="L26" s="82" t="e">
        <f>VLOOKUP($A26,'Diplomabestand individueel'!$A:$AC,L$1,FALSE)</f>
        <v>#N/A</v>
      </c>
      <c r="M26" s="41" t="e">
        <f t="shared" si="1"/>
        <v>#N/A</v>
      </c>
      <c r="N26" s="82" t="e">
        <f>VLOOKUP($A26,'Diplomabestand individueel'!$A:$AC,N$1,FALSE)</f>
        <v>#N/A</v>
      </c>
      <c r="O26" s="82" t="e">
        <f>VLOOKUP($A26,'Diplomabestand individueel'!$A:$AC,O$1,FALSE)</f>
        <v>#N/A</v>
      </c>
      <c r="P26" s="82" t="e">
        <f>VLOOKUP($A26,'Diplomabestand individueel'!$A:$AC,P$1,FALSE)</f>
        <v>#N/A</v>
      </c>
      <c r="Q26" s="82" t="e">
        <f>VLOOKUP($A26,'Diplomabestand individueel'!$A:$AC,Q$1,FALSE)</f>
        <v>#N/A</v>
      </c>
      <c r="R26" s="41" t="e">
        <f t="shared" si="2"/>
        <v>#N/A</v>
      </c>
      <c r="S26" s="82" t="e">
        <f>VLOOKUP($A26,'Diplomabestand individueel'!$A:$AC,S$1,FALSE)</f>
        <v>#N/A</v>
      </c>
      <c r="T26" s="82" t="e">
        <f>VLOOKUP($A26,'Diplomabestand individueel'!$A:$AC,T$1,FALSE)</f>
        <v>#N/A</v>
      </c>
      <c r="U26" s="82" t="e">
        <f>VLOOKUP($A26,'Diplomabestand individueel'!$A:$AC,U$1,FALSE)</f>
        <v>#N/A</v>
      </c>
      <c r="V26" s="82" t="e">
        <f>VLOOKUP($A26,'Diplomabestand individueel'!$A:$AC,V$1,FALSE)</f>
        <v>#N/A</v>
      </c>
      <c r="W26" s="41" t="e">
        <f t="shared" si="3"/>
        <v>#N/A</v>
      </c>
      <c r="X26" s="82" t="e">
        <f>VLOOKUP($A26,'Diplomabestand individueel'!$A:$AC,X$1,FALSE)</f>
        <v>#N/A</v>
      </c>
      <c r="Y26" s="82" t="e">
        <f>VLOOKUP($A26,'Diplomabestand individueel'!$A:$AC,Y$1,FALSE)</f>
        <v>#N/A</v>
      </c>
      <c r="Z26" s="82" t="e">
        <f>VLOOKUP($A26,'Diplomabestand individueel'!$A:$AC,Z$1,FALSE)</f>
        <v>#N/A</v>
      </c>
      <c r="AA26" s="82" t="e">
        <f>VLOOKUP($A26,'Diplomabestand individueel'!$A:$AC,AA$1,FALSE)</f>
        <v>#N/A</v>
      </c>
      <c r="AB26" s="41" t="e">
        <f t="shared" si="4"/>
        <v>#N/A</v>
      </c>
    </row>
    <row r="27" spans="1:28" x14ac:dyDescent="0.3">
      <c r="A27">
        <v>611</v>
      </c>
      <c r="B27" t="e">
        <f>VLOOKUP($A27,'Diplomabestand individueel'!$A:$AC,B$1,FALSE)</f>
        <v>#N/A</v>
      </c>
      <c r="C27" t="e">
        <f>VLOOKUP($A27,'Diplomabestand individueel'!$A:$AC,C$1,FALSE)</f>
        <v>#N/A</v>
      </c>
      <c r="D27" t="e">
        <f>VLOOKUP($A27,'Diplomabestand individueel'!$A:$AC,D$1,FALSE)</f>
        <v>#N/A</v>
      </c>
      <c r="E27" t="e">
        <f>VLOOKUP($A27,'Diplomabestand individueel'!$A:$AC,E$1,FALSE)</f>
        <v>#N/A</v>
      </c>
      <c r="F27" s="44" t="e">
        <f>VLOOKUP($A27,'Diplomabestand individueel'!$A:$AC,F$1,FALSE)</f>
        <v>#N/A</v>
      </c>
      <c r="G27" s="41" t="e">
        <f t="shared" si="0"/>
        <v>#N/A</v>
      </c>
      <c r="H27" s="82" t="e">
        <f>VLOOKUP($A27,'Diplomabestand individueel'!$A:$AC,H$1,FALSE)</f>
        <v>#N/A</v>
      </c>
      <c r="I27" s="82" t="e">
        <f>VLOOKUP($A27,'Diplomabestand individueel'!$A:$AC,I$1,FALSE)</f>
        <v>#N/A</v>
      </c>
      <c r="J27" s="83" t="e">
        <f>VLOOKUP($A27,'Diplomabestand individueel'!$A:$AC,J$1,FALSE)</f>
        <v>#N/A</v>
      </c>
      <c r="K27" s="82" t="e">
        <f>VLOOKUP($A27,'Diplomabestand individueel'!$A:$AC,K$1,FALSE)</f>
        <v>#N/A</v>
      </c>
      <c r="L27" s="82" t="e">
        <f>VLOOKUP($A27,'Diplomabestand individueel'!$A:$AC,L$1,FALSE)</f>
        <v>#N/A</v>
      </c>
      <c r="M27" s="41" t="e">
        <f t="shared" si="1"/>
        <v>#N/A</v>
      </c>
      <c r="N27" s="82" t="e">
        <f>VLOOKUP($A27,'Diplomabestand individueel'!$A:$AC,N$1,FALSE)</f>
        <v>#N/A</v>
      </c>
      <c r="O27" s="82" t="e">
        <f>VLOOKUP($A27,'Diplomabestand individueel'!$A:$AC,O$1,FALSE)</f>
        <v>#N/A</v>
      </c>
      <c r="P27" s="82" t="e">
        <f>VLOOKUP($A27,'Diplomabestand individueel'!$A:$AC,P$1,FALSE)</f>
        <v>#N/A</v>
      </c>
      <c r="Q27" s="82" t="e">
        <f>VLOOKUP($A27,'Diplomabestand individueel'!$A:$AC,Q$1,FALSE)</f>
        <v>#N/A</v>
      </c>
      <c r="R27" s="41" t="e">
        <f t="shared" si="2"/>
        <v>#N/A</v>
      </c>
      <c r="S27" s="82" t="e">
        <f>VLOOKUP($A27,'Diplomabestand individueel'!$A:$AC,S$1,FALSE)</f>
        <v>#N/A</v>
      </c>
      <c r="T27" s="82" t="e">
        <f>VLOOKUP($A27,'Diplomabestand individueel'!$A:$AC,T$1,FALSE)</f>
        <v>#N/A</v>
      </c>
      <c r="U27" s="82" t="e">
        <f>VLOOKUP($A27,'Diplomabestand individueel'!$A:$AC,U$1,FALSE)</f>
        <v>#N/A</v>
      </c>
      <c r="V27" s="82" t="e">
        <f>VLOOKUP($A27,'Diplomabestand individueel'!$A:$AC,V$1,FALSE)</f>
        <v>#N/A</v>
      </c>
      <c r="W27" s="41" t="e">
        <f t="shared" si="3"/>
        <v>#N/A</v>
      </c>
      <c r="X27" s="82" t="e">
        <f>VLOOKUP($A27,'Diplomabestand individueel'!$A:$AC,X$1,FALSE)</f>
        <v>#N/A</v>
      </c>
      <c r="Y27" s="82" t="e">
        <f>VLOOKUP($A27,'Diplomabestand individueel'!$A:$AC,Y$1,FALSE)</f>
        <v>#N/A</v>
      </c>
      <c r="Z27" s="82" t="e">
        <f>VLOOKUP($A27,'Diplomabestand individueel'!$A:$AC,Z$1,FALSE)</f>
        <v>#N/A</v>
      </c>
      <c r="AA27" s="82" t="e">
        <f>VLOOKUP($A27,'Diplomabestand individueel'!$A:$AC,AA$1,FALSE)</f>
        <v>#N/A</v>
      </c>
      <c r="AB27" s="41" t="e">
        <f t="shared" si="4"/>
        <v>#N/A</v>
      </c>
    </row>
    <row r="28" spans="1:28" x14ac:dyDescent="0.3">
      <c r="A28">
        <v>411</v>
      </c>
      <c r="B28" t="e">
        <f>VLOOKUP($A28,'Diplomabestand individueel'!$A:$AC,B$1,FALSE)</f>
        <v>#N/A</v>
      </c>
      <c r="C28" t="e">
        <f>VLOOKUP($A28,'Diplomabestand individueel'!$A:$AC,C$1,FALSE)</f>
        <v>#N/A</v>
      </c>
      <c r="D28" t="e">
        <f>VLOOKUP($A28,'Diplomabestand individueel'!$A:$AC,D$1,FALSE)</f>
        <v>#N/A</v>
      </c>
      <c r="E28" t="e">
        <f>VLOOKUP($A28,'Diplomabestand individueel'!$A:$AC,E$1,FALSE)</f>
        <v>#N/A</v>
      </c>
      <c r="F28" s="44" t="e">
        <f>VLOOKUP($A28,'Diplomabestand individueel'!$A:$AC,F$1,FALSE)</f>
        <v>#N/A</v>
      </c>
      <c r="G28" s="41" t="e">
        <f t="shared" si="0"/>
        <v>#N/A</v>
      </c>
      <c r="H28" s="82" t="e">
        <f>VLOOKUP($A28,'Diplomabestand individueel'!$A:$AC,H$1,FALSE)</f>
        <v>#N/A</v>
      </c>
      <c r="I28" s="82" t="e">
        <f>VLOOKUP($A28,'Diplomabestand individueel'!$A:$AC,I$1,FALSE)</f>
        <v>#N/A</v>
      </c>
      <c r="J28" s="83" t="e">
        <f>VLOOKUP($A28,'Diplomabestand individueel'!$A:$AC,J$1,FALSE)</f>
        <v>#N/A</v>
      </c>
      <c r="K28" s="82" t="e">
        <f>VLOOKUP($A28,'Diplomabestand individueel'!$A:$AC,K$1,FALSE)</f>
        <v>#N/A</v>
      </c>
      <c r="L28" s="82" t="e">
        <f>VLOOKUP($A28,'Diplomabestand individueel'!$A:$AC,L$1,FALSE)</f>
        <v>#N/A</v>
      </c>
      <c r="M28" s="41" t="e">
        <f t="shared" si="1"/>
        <v>#N/A</v>
      </c>
      <c r="N28" s="82" t="e">
        <f>VLOOKUP($A28,'Diplomabestand individueel'!$A:$AC,N$1,FALSE)</f>
        <v>#N/A</v>
      </c>
      <c r="O28" s="82" t="e">
        <f>VLOOKUP($A28,'Diplomabestand individueel'!$A:$AC,O$1,FALSE)</f>
        <v>#N/A</v>
      </c>
      <c r="P28" s="82" t="e">
        <f>VLOOKUP($A28,'Diplomabestand individueel'!$A:$AC,P$1,FALSE)</f>
        <v>#N/A</v>
      </c>
      <c r="Q28" s="82" t="e">
        <f>VLOOKUP($A28,'Diplomabestand individueel'!$A:$AC,Q$1,FALSE)</f>
        <v>#N/A</v>
      </c>
      <c r="R28" s="41" t="e">
        <f t="shared" si="2"/>
        <v>#N/A</v>
      </c>
      <c r="S28" s="82" t="e">
        <f>VLOOKUP($A28,'Diplomabestand individueel'!$A:$AC,S$1,FALSE)</f>
        <v>#N/A</v>
      </c>
      <c r="T28" s="82" t="e">
        <f>VLOOKUP($A28,'Diplomabestand individueel'!$A:$AC,T$1,FALSE)</f>
        <v>#N/A</v>
      </c>
      <c r="U28" s="82" t="e">
        <f>VLOOKUP($A28,'Diplomabestand individueel'!$A:$AC,U$1,FALSE)</f>
        <v>#N/A</v>
      </c>
      <c r="V28" s="82" t="e">
        <f>VLOOKUP($A28,'Diplomabestand individueel'!$A:$AC,V$1,FALSE)</f>
        <v>#N/A</v>
      </c>
      <c r="W28" s="41" t="e">
        <f t="shared" si="3"/>
        <v>#N/A</v>
      </c>
      <c r="X28" s="82" t="e">
        <f>VLOOKUP($A28,'Diplomabestand individueel'!$A:$AC,X$1,FALSE)</f>
        <v>#N/A</v>
      </c>
      <c r="Y28" s="82" t="e">
        <f>VLOOKUP($A28,'Diplomabestand individueel'!$A:$AC,Y$1,FALSE)</f>
        <v>#N/A</v>
      </c>
      <c r="Z28" s="82" t="e">
        <f>VLOOKUP($A28,'Diplomabestand individueel'!$A:$AC,Z$1,FALSE)</f>
        <v>#N/A</v>
      </c>
      <c r="AA28" s="82" t="e">
        <f>VLOOKUP($A28,'Diplomabestand individueel'!$A:$AC,AA$1,FALSE)</f>
        <v>#N/A</v>
      </c>
      <c r="AB28" s="41" t="e">
        <f t="shared" si="4"/>
        <v>#N/A</v>
      </c>
    </row>
    <row r="29" spans="1:28" x14ac:dyDescent="0.3">
      <c r="A29">
        <v>425</v>
      </c>
      <c r="B29" t="str">
        <f>VLOOKUP($A29,'Diplomabestand individueel'!$A:$AC,B$1,FALSE)</f>
        <v>W4-B1</v>
      </c>
      <c r="C29" t="str">
        <f>VLOOKUP($A29,'Diplomabestand individueel'!$A:$AC,C$1,FALSE)</f>
        <v>Chelsey Botschuyver</v>
      </c>
      <c r="D29" t="str">
        <f>VLOOKUP($A29,'Diplomabestand individueel'!$A:$AC,D$1,FALSE)</f>
        <v>MB 5 Pup 3</v>
      </c>
      <c r="E29" t="str">
        <f>VLOOKUP($A29,'Diplomabestand individueel'!$A:$AC,E$1,FALSE)</f>
        <v>Jahn</v>
      </c>
      <c r="F29" s="44">
        <f>VLOOKUP($A29,'Diplomabestand individueel'!$A:$AC,F$1,FALSE)</f>
        <v>45.8</v>
      </c>
      <c r="G29" s="41" t="e">
        <f t="shared" si="0"/>
        <v>#N/A</v>
      </c>
      <c r="H29" s="82">
        <f>VLOOKUP($A29,'Diplomabestand individueel'!$A:$AC,H$1,FALSE)</f>
        <v>3</v>
      </c>
      <c r="I29" s="82">
        <f>VLOOKUP($A29,'Diplomabestand individueel'!$A:$AC,I$1,FALSE)</f>
        <v>9.15</v>
      </c>
      <c r="J29" s="83">
        <f>VLOOKUP($A29,'Diplomabestand individueel'!$A:$AC,J$1,FALSE)</f>
        <v>0</v>
      </c>
      <c r="K29" s="82">
        <f>VLOOKUP($A29,'Diplomabestand individueel'!$A:$AC,K$1,FALSE)</f>
        <v>0.3</v>
      </c>
      <c r="L29" s="82">
        <f>VLOOKUP($A29,'Diplomabestand individueel'!$A:$AC,L$1,FALSE)</f>
        <v>12.45</v>
      </c>
      <c r="M29" s="41" t="e">
        <f t="shared" si="1"/>
        <v>#N/A</v>
      </c>
      <c r="N29" s="82">
        <f>VLOOKUP($A29,'Diplomabestand individueel'!$A:$AC,N$1,FALSE)</f>
        <v>3.5</v>
      </c>
      <c r="O29" s="82">
        <f>VLOOKUP($A29,'Diplomabestand individueel'!$A:$AC,O$1,FALSE)</f>
        <v>9</v>
      </c>
      <c r="P29" s="82">
        <f>VLOOKUP($A29,'Diplomabestand individueel'!$A:$AC,P$1,FALSE)</f>
        <v>0</v>
      </c>
      <c r="Q29" s="82">
        <f>VLOOKUP($A29,'Diplomabestand individueel'!$A:$AC,Q$1,FALSE)</f>
        <v>12.5</v>
      </c>
      <c r="R29" s="41" t="e">
        <f t="shared" si="2"/>
        <v>#N/A</v>
      </c>
      <c r="S29" s="82">
        <f>VLOOKUP($A29,'Diplomabestand individueel'!$A:$AC,S$1,FALSE)</f>
        <v>3.7</v>
      </c>
      <c r="T29" s="82">
        <f>VLOOKUP($A29,'Diplomabestand individueel'!$A:$AC,T$1,FALSE)</f>
        <v>7.2</v>
      </c>
      <c r="U29" s="82">
        <f>VLOOKUP($A29,'Diplomabestand individueel'!$A:$AC,U$1,FALSE)</f>
        <v>0</v>
      </c>
      <c r="V29" s="82">
        <f>VLOOKUP($A29,'Diplomabestand individueel'!$A:$AC,V$1,FALSE)</f>
        <v>10.9</v>
      </c>
      <c r="W29" s="41" t="e">
        <f t="shared" si="3"/>
        <v>#N/A</v>
      </c>
      <c r="X29" s="82">
        <f>VLOOKUP($A29,'Diplomabestand individueel'!$A:$AC,X$1,FALSE)</f>
        <v>2.4</v>
      </c>
      <c r="Y29" s="82">
        <f>VLOOKUP($A29,'Diplomabestand individueel'!$A:$AC,Y$1,FALSE)</f>
        <v>7.55</v>
      </c>
      <c r="Z29" s="82">
        <f>VLOOKUP($A29,'Diplomabestand individueel'!$A:$AC,Z$1,FALSE)</f>
        <v>0</v>
      </c>
      <c r="AA29" s="82">
        <f>VLOOKUP($A29,'Diplomabestand individueel'!$A:$AC,AA$1,FALSE)</f>
        <v>9.9499999999999993</v>
      </c>
      <c r="AB29" s="41" t="e">
        <f t="shared" si="4"/>
        <v>#N/A</v>
      </c>
    </row>
    <row r="30" spans="1:28" x14ac:dyDescent="0.3">
      <c r="A30" s="33"/>
      <c r="F30" s="42"/>
      <c r="G30" s="39"/>
      <c r="H30" s="84"/>
      <c r="I30" s="84"/>
      <c r="J30" s="85"/>
      <c r="K30" s="84"/>
      <c r="L30" s="86"/>
      <c r="M30" s="96"/>
      <c r="N30" s="84"/>
      <c r="O30" s="84"/>
      <c r="P30" s="84"/>
      <c r="Q30" s="86"/>
      <c r="R30" s="96"/>
      <c r="S30" s="84"/>
      <c r="T30" s="84"/>
      <c r="U30" s="84"/>
      <c r="V30" s="86"/>
      <c r="W30" s="96"/>
      <c r="X30" s="84"/>
      <c r="Y30" s="84"/>
      <c r="Z30" s="87"/>
      <c r="AA30" s="86"/>
      <c r="AB30" s="29"/>
    </row>
    <row r="31" spans="1:28" x14ac:dyDescent="0.3">
      <c r="F31" s="42"/>
      <c r="G31" s="39"/>
      <c r="H31" s="84"/>
      <c r="I31" s="84"/>
      <c r="J31" s="85"/>
      <c r="K31" s="84"/>
      <c r="L31" s="86"/>
      <c r="M31" s="96"/>
      <c r="N31" s="84"/>
      <c r="O31" s="84"/>
      <c r="P31" s="84"/>
      <c r="Q31" s="86"/>
      <c r="R31" s="96"/>
      <c r="S31" s="84"/>
      <c r="T31" s="84"/>
      <c r="U31" s="84"/>
      <c r="V31" s="86"/>
      <c r="W31" s="96"/>
      <c r="X31" s="84"/>
      <c r="Y31" s="84"/>
      <c r="Z31" s="87"/>
      <c r="AA31" s="86"/>
      <c r="AB31" s="29"/>
    </row>
    <row r="32" spans="1:28" x14ac:dyDescent="0.3">
      <c r="F32" s="42"/>
      <c r="G32" s="39"/>
      <c r="H32" s="84"/>
      <c r="I32" s="84"/>
      <c r="J32" s="85"/>
      <c r="K32" s="84"/>
      <c r="L32" s="86"/>
      <c r="M32" s="96"/>
      <c r="N32" s="84"/>
      <c r="O32" s="84"/>
      <c r="P32" s="84"/>
      <c r="Q32" s="86"/>
      <c r="R32" s="96"/>
      <c r="S32" s="84"/>
      <c r="T32" s="84"/>
      <c r="U32" s="84"/>
      <c r="V32" s="86"/>
      <c r="W32" s="96"/>
      <c r="X32" s="84"/>
      <c r="Y32" s="84"/>
      <c r="Z32" s="87"/>
      <c r="AA32" s="86"/>
      <c r="AB32" s="29"/>
    </row>
    <row r="33" spans="1:28" x14ac:dyDescent="0.3">
      <c r="F33" s="42"/>
      <c r="G33" s="39"/>
      <c r="H33" s="84"/>
      <c r="I33" s="84"/>
      <c r="J33" s="85"/>
      <c r="K33" s="84"/>
      <c r="L33" s="86"/>
      <c r="M33" s="96"/>
      <c r="N33" s="84"/>
      <c r="O33" s="84"/>
      <c r="P33" s="84"/>
      <c r="Q33" s="86"/>
      <c r="R33" s="96"/>
      <c r="S33" s="84"/>
      <c r="T33" s="84"/>
      <c r="U33" s="84"/>
      <c r="V33" s="86"/>
      <c r="W33" s="96"/>
      <c r="X33" s="84"/>
      <c r="Y33" s="84"/>
      <c r="Z33" s="87"/>
      <c r="AA33" s="86"/>
      <c r="AB33" s="29"/>
    </row>
    <row r="34" spans="1:28" x14ac:dyDescent="0.3">
      <c r="A34" s="33"/>
      <c r="F34" s="42"/>
      <c r="G34" s="39"/>
      <c r="H34" s="84"/>
      <c r="I34" s="84"/>
      <c r="J34" s="85"/>
      <c r="K34" s="84"/>
      <c r="L34" s="86"/>
      <c r="M34" s="96"/>
      <c r="N34" s="84"/>
      <c r="O34" s="84"/>
      <c r="P34" s="84"/>
      <c r="Q34" s="86"/>
      <c r="R34" s="96"/>
      <c r="S34" s="84"/>
      <c r="T34" s="84"/>
      <c r="U34" s="84"/>
      <c r="V34" s="86"/>
      <c r="W34" s="96"/>
      <c r="X34" s="84"/>
      <c r="Y34" s="84"/>
      <c r="Z34" s="87"/>
      <c r="AA34" s="86"/>
      <c r="AB34" s="29"/>
    </row>
    <row r="35" spans="1:28" x14ac:dyDescent="0.3">
      <c r="A35" s="33"/>
      <c r="F35" s="42"/>
      <c r="G35" s="39"/>
      <c r="H35" s="84"/>
      <c r="I35" s="84"/>
      <c r="J35" s="85"/>
      <c r="K35" s="84"/>
      <c r="L35" s="86"/>
      <c r="M35" s="96"/>
      <c r="N35" s="84"/>
      <c r="O35" s="84"/>
      <c r="P35" s="84"/>
      <c r="Q35" s="86"/>
      <c r="R35" s="96"/>
      <c r="S35" s="84"/>
      <c r="T35" s="84"/>
      <c r="U35" s="84"/>
      <c r="V35" s="86"/>
      <c r="W35" s="96"/>
      <c r="X35" s="84"/>
      <c r="Y35" s="84"/>
      <c r="Z35" s="87"/>
      <c r="AA35" s="86"/>
      <c r="AB35" s="29"/>
    </row>
    <row r="36" spans="1:28" x14ac:dyDescent="0.3">
      <c r="F36" s="42"/>
      <c r="G36" s="39"/>
      <c r="H36" s="84"/>
      <c r="I36" s="84"/>
      <c r="J36" s="85"/>
      <c r="K36" s="84"/>
      <c r="L36" s="86"/>
      <c r="M36" s="96"/>
      <c r="N36" s="84"/>
      <c r="O36" s="84"/>
      <c r="P36" s="84"/>
      <c r="Q36" s="86"/>
      <c r="R36" s="96"/>
      <c r="S36" s="84"/>
      <c r="T36" s="84"/>
      <c r="U36" s="84"/>
      <c r="V36" s="86"/>
      <c r="W36" s="96"/>
      <c r="X36" s="84"/>
      <c r="Y36" s="84"/>
      <c r="Z36" s="87"/>
      <c r="AA36" s="86"/>
      <c r="AB36" s="29"/>
    </row>
    <row r="37" spans="1:28" x14ac:dyDescent="0.3">
      <c r="A37" s="33"/>
      <c r="F37" s="42"/>
      <c r="G37" s="39"/>
      <c r="H37" s="84"/>
      <c r="I37" s="84"/>
      <c r="J37" s="85"/>
      <c r="K37" s="84"/>
      <c r="L37" s="86"/>
      <c r="M37" s="96"/>
      <c r="N37" s="84"/>
      <c r="O37" s="84"/>
      <c r="P37" s="84"/>
      <c r="Q37" s="86"/>
      <c r="R37" s="96"/>
      <c r="S37" s="84"/>
      <c r="T37" s="84"/>
      <c r="U37" s="84"/>
      <c r="V37" s="86"/>
      <c r="W37" s="96"/>
      <c r="X37" s="84"/>
      <c r="Y37" s="84"/>
      <c r="Z37" s="87"/>
      <c r="AA37" s="86"/>
      <c r="AB37" s="33"/>
    </row>
    <row r="38" spans="1:28" x14ac:dyDescent="0.3">
      <c r="F38" s="42"/>
      <c r="G38" s="39"/>
      <c r="H38" s="84"/>
      <c r="I38" s="84"/>
      <c r="J38" s="85"/>
      <c r="K38" s="84"/>
      <c r="L38" s="86"/>
      <c r="M38" s="96"/>
      <c r="N38" s="84"/>
      <c r="O38" s="84"/>
      <c r="P38" s="84"/>
      <c r="Q38" s="86"/>
      <c r="R38" s="96"/>
      <c r="S38" s="84"/>
      <c r="T38" s="84"/>
      <c r="U38" s="84"/>
      <c r="V38" s="86"/>
      <c r="W38" s="96"/>
      <c r="X38" s="84"/>
      <c r="Y38" s="84"/>
      <c r="Z38" s="87"/>
      <c r="AA38" s="86"/>
      <c r="AB38" s="33"/>
    </row>
    <row r="39" spans="1:28" x14ac:dyDescent="0.3">
      <c r="F39" s="42"/>
      <c r="G39" s="39"/>
      <c r="H39" s="84"/>
      <c r="I39" s="84"/>
      <c r="J39" s="85"/>
      <c r="K39" s="84"/>
      <c r="L39" s="86"/>
      <c r="M39" s="96"/>
      <c r="N39" s="84"/>
      <c r="O39" s="84"/>
      <c r="P39" s="84"/>
      <c r="Q39" s="86"/>
      <c r="R39" s="96"/>
      <c r="S39" s="84"/>
      <c r="T39" s="84"/>
      <c r="U39" s="84"/>
      <c r="V39" s="86"/>
      <c r="W39" s="96"/>
      <c r="X39" s="84"/>
      <c r="Y39" s="84"/>
      <c r="Z39" s="87"/>
      <c r="AA39" s="86"/>
      <c r="AB39" s="33"/>
    </row>
    <row r="40" spans="1:28" x14ac:dyDescent="0.3">
      <c r="F40" s="42"/>
      <c r="G40" s="39"/>
      <c r="H40" s="84"/>
      <c r="I40" s="84"/>
      <c r="J40" s="85"/>
      <c r="K40" s="84"/>
      <c r="L40" s="86"/>
      <c r="M40" s="96"/>
      <c r="N40" s="84"/>
      <c r="O40" s="84"/>
      <c r="P40" s="84"/>
      <c r="Q40" s="86"/>
      <c r="R40" s="96"/>
      <c r="S40" s="84"/>
      <c r="T40" s="84"/>
      <c r="U40" s="84"/>
      <c r="V40" s="86"/>
      <c r="W40" s="96"/>
      <c r="X40" s="84"/>
      <c r="Y40" s="84"/>
      <c r="Z40" s="87"/>
      <c r="AA40" s="86"/>
      <c r="AB40" s="33"/>
    </row>
    <row r="41" spans="1:28" x14ac:dyDescent="0.3">
      <c r="A41" s="33"/>
      <c r="B41" s="33"/>
      <c r="C41" s="32"/>
      <c r="D41" s="32"/>
      <c r="E41" s="32"/>
      <c r="F41" s="34"/>
      <c r="G41" s="35"/>
      <c r="H41" s="88"/>
      <c r="I41" s="88"/>
      <c r="J41" s="89"/>
      <c r="K41" s="88"/>
      <c r="L41" s="90"/>
      <c r="M41" s="33"/>
      <c r="N41" s="88"/>
      <c r="O41" s="88"/>
      <c r="P41" s="88"/>
      <c r="Q41" s="90"/>
      <c r="R41" s="33"/>
      <c r="S41" s="88"/>
      <c r="T41" s="88"/>
      <c r="U41" s="88"/>
      <c r="V41" s="90"/>
      <c r="W41" s="33"/>
      <c r="X41" s="88"/>
      <c r="Y41" s="88"/>
      <c r="Z41" s="91"/>
      <c r="AA41" s="90"/>
      <c r="AB41" s="33"/>
    </row>
    <row r="42" spans="1:28" x14ac:dyDescent="0.3">
      <c r="A42" s="33"/>
      <c r="B42" s="33"/>
      <c r="C42" s="32"/>
      <c r="D42" s="32"/>
      <c r="E42" s="32"/>
      <c r="F42" s="34"/>
      <c r="G42" s="35"/>
      <c r="H42" s="88"/>
      <c r="I42" s="88"/>
      <c r="J42" s="89"/>
      <c r="K42" s="88"/>
      <c r="L42" s="90"/>
      <c r="M42" s="33"/>
      <c r="N42" s="88"/>
      <c r="O42" s="88"/>
      <c r="P42" s="88"/>
      <c r="Q42" s="90"/>
      <c r="R42" s="33"/>
      <c r="S42" s="88"/>
      <c r="T42" s="88"/>
      <c r="U42" s="88"/>
      <c r="V42" s="90"/>
      <c r="W42" s="33"/>
      <c r="X42" s="88"/>
      <c r="Y42" s="88"/>
      <c r="Z42" s="91"/>
      <c r="AA42" s="90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4"/>
      <c r="G71" s="35"/>
      <c r="H71" s="88"/>
      <c r="I71" s="88"/>
      <c r="J71" s="89"/>
      <c r="K71" s="88"/>
      <c r="L71" s="90"/>
      <c r="M71" s="33"/>
      <c r="N71" s="88"/>
      <c r="O71" s="88"/>
      <c r="P71" s="88"/>
      <c r="Q71" s="90"/>
      <c r="R71" s="33"/>
      <c r="S71" s="88"/>
      <c r="T71" s="88"/>
      <c r="U71" s="88"/>
      <c r="V71" s="90"/>
      <c r="W71" s="33"/>
      <c r="X71" s="88"/>
      <c r="Y71" s="88"/>
      <c r="Z71" s="91"/>
      <c r="AA71" s="90"/>
      <c r="AB71" s="33"/>
    </row>
    <row r="72" spans="1:28" x14ac:dyDescent="0.3">
      <c r="A72" s="33"/>
      <c r="B72" s="33"/>
      <c r="C72" s="32"/>
      <c r="D72" s="32"/>
      <c r="E72" s="32"/>
      <c r="F72" s="34"/>
      <c r="G72" s="35"/>
      <c r="H72" s="88"/>
      <c r="I72" s="88"/>
      <c r="J72" s="89"/>
      <c r="K72" s="88"/>
      <c r="L72" s="90"/>
      <c r="M72" s="33"/>
      <c r="N72" s="88"/>
      <c r="O72" s="88"/>
      <c r="P72" s="88"/>
      <c r="Q72" s="90"/>
      <c r="R72" s="33"/>
      <c r="S72" s="88"/>
      <c r="T72" s="88"/>
      <c r="U72" s="88"/>
      <c r="V72" s="90"/>
      <c r="W72" s="33"/>
      <c r="X72" s="88"/>
      <c r="Y72" s="88"/>
      <c r="Z72" s="91"/>
      <c r="AA72" s="90"/>
      <c r="AB72" s="33"/>
    </row>
    <row r="73" spans="1:28" x14ac:dyDescent="0.3">
      <c r="A73" s="33"/>
      <c r="B73" s="33"/>
      <c r="C73" s="32"/>
      <c r="D73" s="32"/>
      <c r="E73" s="32"/>
      <c r="F73" s="34"/>
      <c r="G73" s="35"/>
      <c r="H73" s="88"/>
      <c r="I73" s="88"/>
      <c r="J73" s="89"/>
      <c r="K73" s="88"/>
      <c r="L73" s="90"/>
      <c r="M73" s="33"/>
      <c r="N73" s="88"/>
      <c r="O73" s="88"/>
      <c r="P73" s="88"/>
      <c r="Q73" s="90"/>
      <c r="R73" s="33"/>
      <c r="S73" s="88"/>
      <c r="T73" s="88"/>
      <c r="U73" s="88"/>
      <c r="V73" s="90"/>
      <c r="W73" s="33"/>
      <c r="X73" s="88"/>
      <c r="Y73" s="88"/>
      <c r="Z73" s="91"/>
      <c r="AA73" s="90"/>
      <c r="AB73" s="33"/>
    </row>
    <row r="74" spans="1:28" x14ac:dyDescent="0.3">
      <c r="A74" s="33"/>
      <c r="B74" s="33"/>
      <c r="C74" s="32"/>
      <c r="D74" s="32"/>
      <c r="E74" s="32"/>
      <c r="F74" s="34"/>
      <c r="G74" s="35"/>
      <c r="H74" s="88"/>
      <c r="I74" s="88"/>
      <c r="J74" s="89"/>
      <c r="K74" s="88"/>
      <c r="L74" s="90"/>
      <c r="M74" s="33"/>
      <c r="N74" s="88"/>
      <c r="O74" s="88"/>
      <c r="P74" s="88"/>
      <c r="Q74" s="90"/>
      <c r="R74" s="33"/>
      <c r="S74" s="88"/>
      <c r="T74" s="88"/>
      <c r="U74" s="88"/>
      <c r="V74" s="90"/>
      <c r="W74" s="33"/>
      <c r="X74" s="88"/>
      <c r="Y74" s="88"/>
      <c r="Z74" s="91"/>
      <c r="AA74" s="90"/>
      <c r="AB74" s="33"/>
    </row>
    <row r="75" spans="1:28" x14ac:dyDescent="0.3">
      <c r="A75" s="33"/>
      <c r="B75" s="33"/>
      <c r="C75" s="32"/>
      <c r="D75" s="32"/>
      <c r="E75" s="32"/>
      <c r="F75" s="34"/>
      <c r="G75" s="35"/>
      <c r="H75" s="88"/>
      <c r="I75" s="88"/>
      <c r="J75" s="89"/>
      <c r="K75" s="88"/>
      <c r="L75" s="90"/>
      <c r="M75" s="33"/>
      <c r="N75" s="88"/>
      <c r="O75" s="88"/>
      <c r="P75" s="88"/>
      <c r="Q75" s="90"/>
      <c r="R75" s="33"/>
      <c r="S75" s="88"/>
      <c r="T75" s="88"/>
      <c r="U75" s="88"/>
      <c r="V75" s="90"/>
      <c r="W75" s="33"/>
      <c r="X75" s="88"/>
      <c r="Y75" s="88"/>
      <c r="Z75" s="91"/>
      <c r="AA75" s="90"/>
      <c r="AB75" s="33"/>
    </row>
    <row r="76" spans="1:28" x14ac:dyDescent="0.3">
      <c r="A76" s="33"/>
      <c r="B76" s="33"/>
      <c r="C76" s="32"/>
      <c r="D76" s="32"/>
      <c r="E76" s="32"/>
      <c r="F76" s="34"/>
      <c r="G76" s="35"/>
      <c r="H76" s="88"/>
      <c r="I76" s="88"/>
      <c r="J76" s="89"/>
      <c r="K76" s="88"/>
      <c r="L76" s="90"/>
      <c r="M76" s="33"/>
      <c r="N76" s="88"/>
      <c r="O76" s="88"/>
      <c r="P76" s="88"/>
      <c r="Q76" s="90"/>
      <c r="R76" s="33"/>
      <c r="S76" s="88"/>
      <c r="T76" s="88"/>
      <c r="U76" s="88"/>
      <c r="V76" s="90"/>
      <c r="W76" s="33"/>
      <c r="X76" s="88"/>
      <c r="Y76" s="88"/>
      <c r="Z76" s="91"/>
      <c r="AA76" s="90"/>
      <c r="AB76" s="33"/>
    </row>
    <row r="77" spans="1:28" x14ac:dyDescent="0.3">
      <c r="A77" s="33"/>
      <c r="B77" s="33"/>
      <c r="C77" s="32"/>
      <c r="D77" s="32"/>
      <c r="E77" s="32"/>
      <c r="F77" s="34"/>
      <c r="G77" s="35"/>
      <c r="H77" s="88"/>
      <c r="I77" s="88"/>
      <c r="J77" s="89"/>
      <c r="K77" s="88"/>
      <c r="L77" s="90"/>
      <c r="M77" s="33"/>
      <c r="N77" s="88"/>
      <c r="O77" s="88"/>
      <c r="P77" s="88"/>
      <c r="Q77" s="90"/>
      <c r="R77" s="33"/>
      <c r="S77" s="88"/>
      <c r="T77" s="88"/>
      <c r="U77" s="88"/>
      <c r="V77" s="90"/>
      <c r="W77" s="33"/>
      <c r="X77" s="88"/>
      <c r="Y77" s="88"/>
      <c r="Z77" s="91"/>
      <c r="AA77" s="90"/>
      <c r="AB77" s="33"/>
    </row>
    <row r="78" spans="1:28" x14ac:dyDescent="0.3">
      <c r="A78" s="33"/>
      <c r="B78" s="33"/>
      <c r="C78" s="32"/>
      <c r="D78" s="32"/>
      <c r="E78" s="32"/>
      <c r="F78" s="34"/>
      <c r="G78" s="35"/>
      <c r="H78" s="88"/>
      <c r="I78" s="88"/>
      <c r="J78" s="89"/>
      <c r="K78" s="88"/>
      <c r="L78" s="90"/>
      <c r="M78" s="33"/>
      <c r="N78" s="88"/>
      <c r="O78" s="88"/>
      <c r="P78" s="88"/>
      <c r="Q78" s="90"/>
      <c r="R78" s="33"/>
      <c r="S78" s="88"/>
      <c r="T78" s="88"/>
      <c r="U78" s="88"/>
      <c r="V78" s="90"/>
      <c r="W78" s="33"/>
      <c r="X78" s="88"/>
      <c r="Y78" s="88"/>
      <c r="Z78" s="91"/>
      <c r="AA78" s="90"/>
      <c r="AB78" s="33"/>
    </row>
    <row r="79" spans="1:28" x14ac:dyDescent="0.3">
      <c r="A79" s="33"/>
      <c r="B79" s="33"/>
      <c r="C79" s="32"/>
      <c r="D79" s="32"/>
      <c r="E79" s="32"/>
      <c r="F79" s="34"/>
      <c r="G79" s="35"/>
      <c r="H79" s="88"/>
      <c r="I79" s="88"/>
      <c r="J79" s="89"/>
      <c r="K79" s="88"/>
      <c r="L79" s="90"/>
      <c r="M79" s="33"/>
      <c r="N79" s="88"/>
      <c r="O79" s="88"/>
      <c r="P79" s="88"/>
      <c r="Q79" s="90"/>
      <c r="R79" s="33"/>
      <c r="S79" s="88"/>
      <c r="T79" s="88"/>
      <c r="U79" s="88"/>
      <c r="V79" s="90"/>
      <c r="W79" s="33"/>
      <c r="X79" s="88"/>
      <c r="Y79" s="88"/>
      <c r="Z79" s="91"/>
      <c r="AA79" s="90"/>
      <c r="AB79" s="33"/>
    </row>
    <row r="80" spans="1:28" x14ac:dyDescent="0.3">
      <c r="A80" s="33"/>
      <c r="B80" s="33"/>
      <c r="C80" s="32"/>
      <c r="D80" s="32"/>
      <c r="E80" s="32"/>
      <c r="F80" s="34"/>
      <c r="G80" s="35"/>
      <c r="H80" s="88"/>
      <c r="I80" s="88"/>
      <c r="J80" s="89"/>
      <c r="K80" s="88"/>
      <c r="L80" s="90"/>
      <c r="M80" s="33"/>
      <c r="N80" s="88"/>
      <c r="O80" s="88"/>
      <c r="P80" s="88"/>
      <c r="Q80" s="90"/>
      <c r="R80" s="33"/>
      <c r="S80" s="88"/>
      <c r="T80" s="88"/>
      <c r="U80" s="88"/>
      <c r="V80" s="90"/>
      <c r="W80" s="33"/>
      <c r="X80" s="88"/>
      <c r="Y80" s="88"/>
      <c r="Z80" s="91"/>
      <c r="AA80" s="90"/>
      <c r="AB80" s="33"/>
    </row>
    <row r="81" spans="1:28" x14ac:dyDescent="0.3">
      <c r="A81" s="33"/>
      <c r="B81" s="33"/>
      <c r="C81" s="32"/>
      <c r="D81" s="32"/>
      <c r="E81" s="32"/>
      <c r="F81" s="34"/>
      <c r="G81" s="35"/>
      <c r="H81" s="88"/>
      <c r="I81" s="88"/>
      <c r="J81" s="89"/>
      <c r="K81" s="88"/>
      <c r="L81" s="90"/>
      <c r="M81" s="33"/>
      <c r="N81" s="88"/>
      <c r="O81" s="88"/>
      <c r="P81" s="88"/>
      <c r="Q81" s="90"/>
      <c r="R81" s="33"/>
      <c r="S81" s="88"/>
      <c r="T81" s="88"/>
      <c r="U81" s="88"/>
      <c r="V81" s="90"/>
      <c r="W81" s="33"/>
      <c r="X81" s="88"/>
      <c r="Y81" s="88"/>
      <c r="Z81" s="91"/>
      <c r="AA81" s="90"/>
      <c r="AB81" s="33"/>
    </row>
    <row r="82" spans="1:28" x14ac:dyDescent="0.3">
      <c r="A82" s="33"/>
      <c r="B82" s="33"/>
      <c r="C82" s="32"/>
      <c r="D82" s="32"/>
      <c r="E82" s="32"/>
      <c r="F82" s="34"/>
      <c r="G82" s="35"/>
      <c r="H82" s="88"/>
      <c r="I82" s="88"/>
      <c r="J82" s="89"/>
      <c r="K82" s="88"/>
      <c r="L82" s="90"/>
      <c r="M82" s="33"/>
      <c r="N82" s="88"/>
      <c r="O82" s="88"/>
      <c r="P82" s="88"/>
      <c r="Q82" s="90"/>
      <c r="R82" s="33"/>
      <c r="S82" s="88"/>
      <c r="T82" s="88"/>
      <c r="U82" s="88"/>
      <c r="V82" s="90"/>
      <c r="W82" s="33"/>
      <c r="X82" s="88"/>
      <c r="Y82" s="88"/>
      <c r="Z82" s="91"/>
      <c r="AA82" s="90"/>
      <c r="AB82" s="33"/>
    </row>
    <row r="83" spans="1:28" x14ac:dyDescent="0.3">
      <c r="A83" s="33"/>
      <c r="B83" s="33"/>
      <c r="C83" s="32"/>
      <c r="D83" s="32"/>
      <c r="E83" s="32"/>
      <c r="F83" s="34"/>
      <c r="G83" s="35"/>
      <c r="H83" s="88"/>
      <c r="I83" s="88"/>
      <c r="J83" s="89"/>
      <c r="K83" s="88"/>
      <c r="L83" s="90"/>
      <c r="M83" s="33"/>
      <c r="N83" s="88"/>
      <c r="O83" s="88"/>
      <c r="P83" s="88"/>
      <c r="Q83" s="90"/>
      <c r="R83" s="33"/>
      <c r="S83" s="88"/>
      <c r="T83" s="88"/>
      <c r="U83" s="88"/>
      <c r="V83" s="90"/>
      <c r="W83" s="33"/>
      <c r="X83" s="88"/>
      <c r="Y83" s="88"/>
      <c r="Z83" s="91"/>
      <c r="AA83" s="90"/>
      <c r="AB83" s="33"/>
    </row>
    <row r="84" spans="1:28" x14ac:dyDescent="0.3">
      <c r="A84" s="33"/>
      <c r="B84" s="33"/>
      <c r="C84" s="32"/>
      <c r="D84" s="32"/>
      <c r="E84" s="32"/>
      <c r="F84" s="34"/>
      <c r="G84" s="35"/>
      <c r="H84" s="88"/>
      <c r="I84" s="88"/>
      <c r="J84" s="89"/>
      <c r="K84" s="88"/>
      <c r="L84" s="90"/>
      <c r="M84" s="33"/>
      <c r="N84" s="88"/>
      <c r="O84" s="88"/>
      <c r="P84" s="88"/>
      <c r="Q84" s="90"/>
      <c r="R84" s="33"/>
      <c r="S84" s="88"/>
      <c r="T84" s="88"/>
      <c r="U84" s="88"/>
      <c r="V84" s="90"/>
      <c r="W84" s="33"/>
      <c r="X84" s="88"/>
      <c r="Y84" s="88"/>
      <c r="Z84" s="91"/>
      <c r="AA84" s="90"/>
      <c r="AB84" s="33"/>
    </row>
    <row r="85" spans="1:28" x14ac:dyDescent="0.3">
      <c r="A85" s="33"/>
      <c r="B85" s="33"/>
      <c r="C85" s="32"/>
      <c r="D85" s="32"/>
      <c r="E85" s="32"/>
      <c r="F85" s="34"/>
      <c r="G85" s="35"/>
      <c r="H85" s="88"/>
      <c r="I85" s="88"/>
      <c r="J85" s="89"/>
      <c r="K85" s="88"/>
      <c r="L85" s="90"/>
      <c r="M85" s="33"/>
      <c r="N85" s="88"/>
      <c r="O85" s="88"/>
      <c r="P85" s="88"/>
      <c r="Q85" s="90"/>
      <c r="R85" s="33"/>
      <c r="S85" s="88"/>
      <c r="T85" s="88"/>
      <c r="U85" s="88"/>
      <c r="V85" s="90"/>
      <c r="W85" s="33"/>
      <c r="X85" s="88"/>
      <c r="Y85" s="88"/>
      <c r="Z85" s="91"/>
      <c r="AA85" s="90"/>
      <c r="AB85" s="33"/>
    </row>
    <row r="86" spans="1:28" x14ac:dyDescent="0.3">
      <c r="A86" s="33"/>
      <c r="B86" s="33"/>
      <c r="C86" s="32"/>
      <c r="D86" s="32"/>
      <c r="E86" s="32"/>
      <c r="F86" s="30"/>
      <c r="G86" s="31"/>
      <c r="H86" s="88"/>
      <c r="I86" s="88"/>
      <c r="J86" s="89"/>
      <c r="K86" s="88"/>
      <c r="L86" s="92"/>
      <c r="M86" s="97"/>
      <c r="N86" s="88"/>
      <c r="O86" s="88"/>
      <c r="P86" s="88"/>
      <c r="Q86" s="92"/>
      <c r="R86" s="97"/>
      <c r="S86" s="88"/>
      <c r="T86" s="88"/>
      <c r="U86" s="88"/>
      <c r="V86" s="92"/>
      <c r="W86" s="97"/>
      <c r="X86" s="88"/>
      <c r="Y86" s="88"/>
      <c r="Z86" s="91"/>
      <c r="AA86" s="92"/>
      <c r="AB86" s="97"/>
    </row>
    <row r="87" spans="1:28" x14ac:dyDescent="0.3">
      <c r="A87" s="33"/>
      <c r="B87" s="33"/>
      <c r="C87" s="32"/>
      <c r="D87" s="32"/>
      <c r="E87" s="32"/>
      <c r="F87" s="30"/>
      <c r="G87" s="31"/>
      <c r="H87" s="88"/>
      <c r="I87" s="88"/>
      <c r="J87" s="89"/>
      <c r="K87" s="88"/>
      <c r="L87" s="92"/>
      <c r="M87" s="97"/>
      <c r="N87" s="88"/>
      <c r="O87" s="88"/>
      <c r="P87" s="88"/>
      <c r="Q87" s="92"/>
      <c r="R87" s="97"/>
      <c r="S87" s="88"/>
      <c r="T87" s="88"/>
      <c r="U87" s="88"/>
      <c r="V87" s="92"/>
      <c r="W87" s="97"/>
      <c r="X87" s="88"/>
      <c r="Y87" s="88"/>
      <c r="Z87" s="91"/>
      <c r="AA87" s="92"/>
      <c r="AB87" s="97"/>
    </row>
    <row r="88" spans="1:28" x14ac:dyDescent="0.3">
      <c r="A88" s="33"/>
      <c r="B88" s="33"/>
      <c r="C88" s="32"/>
      <c r="D88" s="32"/>
      <c r="E88" s="32"/>
      <c r="F88" s="30"/>
      <c r="G88" s="31"/>
      <c r="H88" s="88"/>
      <c r="I88" s="88"/>
      <c r="J88" s="89"/>
      <c r="K88" s="88"/>
      <c r="L88" s="92"/>
      <c r="M88" s="97"/>
      <c r="N88" s="88"/>
      <c r="O88" s="88"/>
      <c r="P88" s="88"/>
      <c r="Q88" s="92"/>
      <c r="R88" s="97"/>
      <c r="S88" s="88"/>
      <c r="T88" s="88"/>
      <c r="U88" s="88"/>
      <c r="V88" s="92"/>
      <c r="W88" s="97"/>
      <c r="X88" s="88"/>
      <c r="Y88" s="88"/>
      <c r="Z88" s="91"/>
      <c r="AA88" s="92"/>
      <c r="AB88" s="97"/>
    </row>
    <row r="89" spans="1:28" x14ac:dyDescent="0.3">
      <c r="A89" s="33"/>
      <c r="B89" s="33"/>
      <c r="C89" s="32"/>
      <c r="D89" s="32"/>
      <c r="E89" s="32"/>
      <c r="F89" s="30"/>
      <c r="G89" s="31"/>
      <c r="H89" s="88"/>
      <c r="I89" s="88"/>
      <c r="J89" s="89"/>
      <c r="K89" s="88"/>
      <c r="L89" s="92"/>
      <c r="M89" s="97"/>
      <c r="N89" s="88"/>
      <c r="O89" s="88"/>
      <c r="P89" s="88"/>
      <c r="Q89" s="92"/>
      <c r="R89" s="97"/>
      <c r="S89" s="88"/>
      <c r="T89" s="88"/>
      <c r="U89" s="88"/>
      <c r="V89" s="92"/>
      <c r="W89" s="97"/>
      <c r="X89" s="88"/>
      <c r="Y89" s="88"/>
      <c r="Z89" s="91"/>
      <c r="AA89" s="92"/>
      <c r="AB89" s="97"/>
    </row>
    <row r="90" spans="1:28" x14ac:dyDescent="0.3">
      <c r="A90" s="33"/>
      <c r="B90" s="33"/>
      <c r="C90" s="32"/>
      <c r="D90" s="32"/>
      <c r="E90" s="32"/>
      <c r="F90" s="30"/>
      <c r="G90" s="31"/>
      <c r="H90" s="88"/>
      <c r="I90" s="88"/>
      <c r="J90" s="89"/>
      <c r="K90" s="88"/>
      <c r="L90" s="92"/>
      <c r="M90" s="97"/>
      <c r="N90" s="88"/>
      <c r="O90" s="88"/>
      <c r="P90" s="88"/>
      <c r="Q90" s="92"/>
      <c r="R90" s="97"/>
      <c r="S90" s="88"/>
      <c r="T90" s="88"/>
      <c r="U90" s="88"/>
      <c r="V90" s="92"/>
      <c r="W90" s="97"/>
      <c r="X90" s="88"/>
      <c r="Y90" s="88"/>
      <c r="Z90" s="91"/>
      <c r="AA90" s="92"/>
      <c r="AB90" s="97"/>
    </row>
    <row r="91" spans="1:28" x14ac:dyDescent="0.3">
      <c r="A91" s="33"/>
      <c r="B91" s="33"/>
      <c r="C91" s="32"/>
      <c r="D91" s="32"/>
      <c r="E91" s="32"/>
      <c r="F91" s="30"/>
      <c r="G91" s="31"/>
      <c r="H91" s="88"/>
      <c r="I91" s="88"/>
      <c r="J91" s="89"/>
      <c r="K91" s="88"/>
      <c r="L91" s="92"/>
      <c r="M91" s="97"/>
      <c r="N91" s="88"/>
      <c r="O91" s="88"/>
      <c r="P91" s="88"/>
      <c r="Q91" s="92"/>
      <c r="R91" s="97"/>
      <c r="S91" s="88"/>
      <c r="T91" s="88"/>
      <c r="U91" s="88"/>
      <c r="V91" s="92"/>
      <c r="W91" s="97"/>
      <c r="X91" s="88"/>
      <c r="Y91" s="88"/>
      <c r="Z91" s="91"/>
      <c r="AA91" s="92"/>
      <c r="AB91" s="97"/>
    </row>
    <row r="92" spans="1:28" x14ac:dyDescent="0.3">
      <c r="A92" s="33"/>
      <c r="B92" s="33"/>
      <c r="C92" s="32"/>
      <c r="D92" s="32"/>
      <c r="E92" s="32"/>
      <c r="F92" s="30"/>
      <c r="G92" s="31"/>
      <c r="H92" s="88"/>
      <c r="I92" s="88"/>
      <c r="J92" s="89"/>
      <c r="K92" s="88"/>
      <c r="L92" s="92"/>
      <c r="M92" s="97"/>
      <c r="N92" s="88"/>
      <c r="O92" s="88"/>
      <c r="P92" s="88"/>
      <c r="Q92" s="92"/>
      <c r="R92" s="97"/>
      <c r="S92" s="88"/>
      <c r="T92" s="88"/>
      <c r="U92" s="88"/>
      <c r="V92" s="92"/>
      <c r="W92" s="97"/>
      <c r="X92" s="88"/>
      <c r="Y92" s="88"/>
      <c r="Z92" s="91"/>
      <c r="AA92" s="92"/>
      <c r="AB92" s="97"/>
    </row>
    <row r="93" spans="1:28" x14ac:dyDescent="0.3">
      <c r="A93" s="33"/>
      <c r="B93" s="33"/>
      <c r="C93" s="32"/>
      <c r="D93" s="32"/>
      <c r="E93" s="32"/>
      <c r="F93" s="30"/>
      <c r="G93" s="31"/>
      <c r="H93" s="88"/>
      <c r="I93" s="88"/>
      <c r="J93" s="89"/>
      <c r="K93" s="88"/>
      <c r="L93" s="92"/>
      <c r="M93" s="97"/>
      <c r="N93" s="88"/>
      <c r="O93" s="88"/>
      <c r="P93" s="88"/>
      <c r="Q93" s="92"/>
      <c r="R93" s="97"/>
      <c r="S93" s="88"/>
      <c r="T93" s="88"/>
      <c r="U93" s="88"/>
      <c r="V93" s="92"/>
      <c r="W93" s="97"/>
      <c r="X93" s="88"/>
      <c r="Y93" s="88"/>
      <c r="Z93" s="91"/>
      <c r="AA93" s="92"/>
      <c r="AB93" s="97"/>
    </row>
    <row r="94" spans="1:28" x14ac:dyDescent="0.3">
      <c r="A94" s="33"/>
      <c r="B94" s="33"/>
      <c r="C94" s="32"/>
      <c r="D94" s="32"/>
      <c r="E94" s="32"/>
      <c r="F94" s="30"/>
      <c r="G94" s="31"/>
      <c r="H94" s="88"/>
      <c r="I94" s="88"/>
      <c r="J94" s="89"/>
      <c r="K94" s="88"/>
      <c r="L94" s="92"/>
      <c r="M94" s="97"/>
      <c r="N94" s="88"/>
      <c r="O94" s="88"/>
      <c r="P94" s="88"/>
      <c r="Q94" s="92"/>
      <c r="R94" s="97"/>
      <c r="S94" s="88"/>
      <c r="T94" s="88"/>
      <c r="U94" s="88"/>
      <c r="V94" s="92"/>
      <c r="W94" s="97"/>
      <c r="X94" s="88"/>
      <c r="Y94" s="88"/>
      <c r="Z94" s="91"/>
      <c r="AA94" s="92"/>
      <c r="AB94" s="97"/>
    </row>
    <row r="95" spans="1:28" x14ac:dyDescent="0.3">
      <c r="A95" s="33"/>
      <c r="B95" s="33"/>
      <c r="C95" s="32"/>
      <c r="D95" s="32"/>
      <c r="E95" s="32"/>
      <c r="F95" s="30"/>
      <c r="G95" s="31"/>
      <c r="H95" s="88"/>
      <c r="I95" s="88"/>
      <c r="J95" s="89"/>
      <c r="K95" s="88"/>
      <c r="L95" s="92"/>
      <c r="M95" s="97"/>
      <c r="N95" s="88"/>
      <c r="O95" s="88"/>
      <c r="P95" s="88"/>
      <c r="Q95" s="92"/>
      <c r="R95" s="97"/>
      <c r="S95" s="88"/>
      <c r="T95" s="88"/>
      <c r="U95" s="88"/>
      <c r="V95" s="92"/>
      <c r="W95" s="97"/>
      <c r="X95" s="88"/>
      <c r="Y95" s="88"/>
      <c r="Z95" s="91"/>
      <c r="AA95" s="92"/>
      <c r="AB95" s="97"/>
    </row>
    <row r="96" spans="1:28" x14ac:dyDescent="0.3">
      <c r="A96" s="33"/>
      <c r="B96" s="33"/>
      <c r="C96" s="32"/>
      <c r="D96" s="32"/>
      <c r="E96" s="32"/>
      <c r="F96" s="30"/>
      <c r="G96" s="31"/>
      <c r="H96" s="88"/>
      <c r="I96" s="88"/>
      <c r="J96" s="89"/>
      <c r="K96" s="88"/>
      <c r="L96" s="92"/>
      <c r="M96" s="97"/>
      <c r="N96" s="88"/>
      <c r="O96" s="88"/>
      <c r="P96" s="88"/>
      <c r="Q96" s="92"/>
      <c r="R96" s="97"/>
      <c r="S96" s="88"/>
      <c r="T96" s="88"/>
      <c r="U96" s="88"/>
      <c r="V96" s="92"/>
      <c r="W96" s="97"/>
      <c r="X96" s="88"/>
      <c r="Y96" s="88"/>
      <c r="Z96" s="91"/>
      <c r="AA96" s="92"/>
      <c r="AB96" s="97"/>
    </row>
  </sheetData>
  <sortState xmlns:xlrd2="http://schemas.microsoft.com/office/spreadsheetml/2017/richdata2" ref="A4:AA29">
    <sortCondition ref="G4:G29"/>
  </sortState>
  <mergeCells count="4">
    <mergeCell ref="H2:M2"/>
    <mergeCell ref="N2:R2"/>
    <mergeCell ref="S2:W2"/>
    <mergeCell ref="X2:AB2"/>
  </mergeCells>
  <conditionalFormatting sqref="F4:F29">
    <cfRule type="duplicateValues" dxfId="21" priority="1"/>
  </conditionalFormatting>
  <conditionalFormatting sqref="G4:G29">
    <cfRule type="cellIs" dxfId="20" priority="2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3F03-1FC9-44B0-A1D9-08DF8987F32A}">
  <sheetPr>
    <pageSetUpPr fitToPage="1"/>
  </sheetPr>
  <dimension ref="A1:AB98"/>
  <sheetViews>
    <sheetView topLeftCell="A2" zoomScaleNormal="100" workbookViewId="0">
      <selection activeCell="A3" sqref="A3:AA31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5546875" bestFit="1" customWidth="1"/>
    <col min="4" max="4" width="18.44140625" hidden="1" customWidth="1"/>
    <col min="5" max="5" width="18" bestFit="1" customWidth="1"/>
    <col min="6" max="6" width="7.109375" style="9" customWidth="1"/>
    <col min="7" max="7" width="6.5546875" style="28" customWidth="1"/>
    <col min="8" max="8" width="5.44140625" style="78" bestFit="1" customWidth="1"/>
    <col min="9" max="9" width="5.6640625" style="78" bestFit="1" customWidth="1"/>
    <col min="10" max="10" width="5.66406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73" t="str">
        <f>D4</f>
        <v>Jeugd F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308</v>
      </c>
      <c r="B4" t="str">
        <f>VLOOKUP($A4,'Diplomabestand individueel'!$A:$AC,B$1,FALSE)</f>
        <v>W3-B2</v>
      </c>
      <c r="C4" t="str">
        <f>VLOOKUP($A4,'Diplomabestand individueel'!$A:$AC,C$1,FALSE)</f>
        <v>Sara De Waart</v>
      </c>
      <c r="D4" t="str">
        <f>VLOOKUP($A4,'Diplomabestand individueel'!$A:$AC,D$1,FALSE)</f>
        <v>Jeugd F</v>
      </c>
      <c r="E4" t="str">
        <f>VLOOKUP($A4,'Diplomabestand individueel'!$A:$AC,E$1,FALSE)</f>
        <v>Sint Mauritius</v>
      </c>
      <c r="F4" s="44">
        <f>VLOOKUP($A4,'Diplomabestand individueel'!$A:$AC,F$1,FALSE)</f>
        <v>39.15</v>
      </c>
      <c r="G4" s="41">
        <f t="shared" ref="G4:G31" si="0">RANK(F4,F$4:F$31)</f>
        <v>20</v>
      </c>
      <c r="H4" s="82">
        <f>VLOOKUP($A4,'Diplomabestand individueel'!$A:$AC,H$1,FALSE)</f>
        <v>2.4</v>
      </c>
      <c r="I4" s="82">
        <f>VLOOKUP($A4,'Diplomabestand individueel'!$A:$AC,I$1,FALSE)</f>
        <v>8.85</v>
      </c>
      <c r="J4" s="83">
        <f>VLOOKUP($A4,'Diplomabestand individueel'!$A:$AC,J$1,FALSE)</f>
        <v>0</v>
      </c>
      <c r="K4" s="82">
        <f>VLOOKUP($A4,'Diplomabestand individueel'!$A:$AC,K$1,FALSE)</f>
        <v>0</v>
      </c>
      <c r="L4" s="82">
        <f>VLOOKUP($A4,'Diplomabestand individueel'!$A:$AC,L$1,FALSE)</f>
        <v>11.25</v>
      </c>
      <c r="M4" s="41">
        <f t="shared" ref="M4:M31" si="1">RANK(L4,L$4:L$31)</f>
        <v>5</v>
      </c>
      <c r="N4" s="82">
        <f>VLOOKUP($A4,'Diplomabestand individueel'!$A:$AC,N$1,FALSE)</f>
        <v>2.9</v>
      </c>
      <c r="O4" s="82">
        <f>VLOOKUP($A4,'Diplomabestand individueel'!$A:$AC,O$1,FALSE)</f>
        <v>7.35</v>
      </c>
      <c r="P4" s="82">
        <f>VLOOKUP($A4,'Diplomabestand individueel'!$A:$AC,P$1,FALSE)</f>
        <v>0</v>
      </c>
      <c r="Q4" s="82">
        <f>VLOOKUP($A4,'Diplomabestand individueel'!$A:$AC,Q$1,FALSE)</f>
        <v>10.25</v>
      </c>
      <c r="R4" s="41">
        <f t="shared" ref="R4:R31" si="2">RANK(Q4,Q$4:Q$31)</f>
        <v>16</v>
      </c>
      <c r="S4" s="82">
        <f>VLOOKUP($A4,'Diplomabestand individueel'!$A:$AC,S$1,FALSE)</f>
        <v>2.9</v>
      </c>
      <c r="T4" s="82">
        <f>VLOOKUP($A4,'Diplomabestand individueel'!$A:$AC,T$1,FALSE)</f>
        <v>4.9000000000000004</v>
      </c>
      <c r="U4" s="82">
        <f>VLOOKUP($A4,'Diplomabestand individueel'!$A:$AC,U$1,FALSE)</f>
        <v>0</v>
      </c>
      <c r="V4" s="82">
        <f>VLOOKUP($A4,'Diplomabestand individueel'!$A:$AC,V$1,FALSE)</f>
        <v>7.8</v>
      </c>
      <c r="W4" s="41">
        <f t="shared" ref="W4:W31" si="3">RANK(V4,V$4:V$31)</f>
        <v>23</v>
      </c>
      <c r="X4" s="82">
        <f>VLOOKUP($A4,'Diplomabestand individueel'!$A:$AC,X$1,FALSE)</f>
        <v>3.2</v>
      </c>
      <c r="Y4" s="82">
        <f>VLOOKUP($A4,'Diplomabestand individueel'!$A:$AC,Y$1,FALSE)</f>
        <v>6.65</v>
      </c>
      <c r="Z4" s="82">
        <f>VLOOKUP($A4,'Diplomabestand individueel'!$A:$AC,Z$1,FALSE)</f>
        <v>0</v>
      </c>
      <c r="AA4" s="82">
        <f>VLOOKUP($A4,'Diplomabestand individueel'!$A:$AC,AA$1,FALSE)</f>
        <v>9.85</v>
      </c>
      <c r="AB4" s="41">
        <f>RANK(AA4,AA$4:AA$31)</f>
        <v>22</v>
      </c>
    </row>
    <row r="5" spans="1:28" x14ac:dyDescent="0.3">
      <c r="A5">
        <v>300</v>
      </c>
      <c r="B5" t="str">
        <f>VLOOKUP($A5,'Diplomabestand individueel'!$A:$AC,B$1,FALSE)</f>
        <v>W3-B2</v>
      </c>
      <c r="C5" t="str">
        <f>VLOOKUP($A5,'Diplomabestand individueel'!$A:$AC,C$1,FALSE)</f>
        <v>Yuna van den Berg</v>
      </c>
      <c r="D5" t="str">
        <f>VLOOKUP($A5,'Diplomabestand individueel'!$A:$AC,D$1,FALSE)</f>
        <v>Jeugd F</v>
      </c>
      <c r="E5" t="str">
        <f>VLOOKUP($A5,'Diplomabestand individueel'!$A:$AC,E$1,FALSE)</f>
        <v>DEV</v>
      </c>
      <c r="F5" s="44">
        <f>VLOOKUP($A5,'Diplomabestand individueel'!$A:$AC,F$1,FALSE)</f>
        <v>40.65</v>
      </c>
      <c r="G5" s="41">
        <f t="shared" si="0"/>
        <v>17</v>
      </c>
      <c r="H5" s="82">
        <f>VLOOKUP($A5,'Diplomabestand individueel'!$A:$AC,H$1,FALSE)</f>
        <v>2.4</v>
      </c>
      <c r="I5" s="82">
        <f>VLOOKUP($A5,'Diplomabestand individueel'!$A:$AC,I$1,FALSE)</f>
        <v>8.3000000000000007</v>
      </c>
      <c r="J5" s="83">
        <f>VLOOKUP($A5,'Diplomabestand individueel'!$A:$AC,J$1,FALSE)</f>
        <v>0</v>
      </c>
      <c r="K5" s="82">
        <f>VLOOKUP($A5,'Diplomabestand individueel'!$A:$AC,K$1,FALSE)</f>
        <v>0</v>
      </c>
      <c r="L5" s="82">
        <f>VLOOKUP($A5,'Diplomabestand individueel'!$A:$AC,L$1,FALSE)</f>
        <v>10.7</v>
      </c>
      <c r="M5" s="41">
        <f t="shared" si="1"/>
        <v>15</v>
      </c>
      <c r="N5" s="82">
        <f>VLOOKUP($A5,'Diplomabestand individueel'!$A:$AC,N$1,FALSE)</f>
        <v>2.2999999999999998</v>
      </c>
      <c r="O5" s="82">
        <f>VLOOKUP($A5,'Diplomabestand individueel'!$A:$AC,O$1,FALSE)</f>
        <v>8.1999999999999993</v>
      </c>
      <c r="P5" s="82">
        <f>VLOOKUP($A5,'Diplomabestand individueel'!$A:$AC,P$1,FALSE)</f>
        <v>0</v>
      </c>
      <c r="Q5" s="82">
        <f>VLOOKUP($A5,'Diplomabestand individueel'!$A:$AC,Q$1,FALSE)</f>
        <v>10.5</v>
      </c>
      <c r="R5" s="41">
        <f t="shared" si="2"/>
        <v>14</v>
      </c>
      <c r="S5" s="82">
        <f>VLOOKUP($A5,'Diplomabestand individueel'!$A:$AC,S$1,FALSE)</f>
        <v>1.6</v>
      </c>
      <c r="T5" s="82">
        <f>VLOOKUP($A5,'Diplomabestand individueel'!$A:$AC,T$1,FALSE)</f>
        <v>7.55</v>
      </c>
      <c r="U5" s="82">
        <f>VLOOKUP($A5,'Diplomabestand individueel'!$A:$AC,U$1,FALSE)</f>
        <v>0</v>
      </c>
      <c r="V5" s="82">
        <f>VLOOKUP($A5,'Diplomabestand individueel'!$A:$AC,V$1,FALSE)</f>
        <v>9.15</v>
      </c>
      <c r="W5" s="41">
        <f t="shared" si="3"/>
        <v>19</v>
      </c>
      <c r="X5" s="82">
        <f>VLOOKUP($A5,'Diplomabestand individueel'!$A:$AC,X$1,FALSE)</f>
        <v>2.4</v>
      </c>
      <c r="Y5" s="82">
        <f>VLOOKUP($A5,'Diplomabestand individueel'!$A:$AC,Y$1,FALSE)</f>
        <v>7.9</v>
      </c>
      <c r="Z5" s="82">
        <f>VLOOKUP($A5,'Diplomabestand individueel'!$A:$AC,Z$1,FALSE)</f>
        <v>0</v>
      </c>
      <c r="AA5" s="82">
        <f>VLOOKUP($A5,'Diplomabestand individueel'!$A:$AC,AA$1,FALSE)</f>
        <v>10.3</v>
      </c>
      <c r="AB5" s="41">
        <f t="shared" ref="AB5:AB31" si="4">RANK(AA5,AA$4:AA$31)</f>
        <v>18</v>
      </c>
    </row>
    <row r="6" spans="1:28" x14ac:dyDescent="0.3">
      <c r="A6">
        <v>303</v>
      </c>
      <c r="B6" t="str">
        <f>VLOOKUP($A6,'Diplomabestand individueel'!$A:$AC,B$1,FALSE)</f>
        <v>W2-B2</v>
      </c>
      <c r="C6" t="str">
        <f>VLOOKUP($A6,'Diplomabestand individueel'!$A:$AC,C$1,FALSE)</f>
        <v>Lizz van Hooff</v>
      </c>
      <c r="D6" t="str">
        <f>VLOOKUP($A6,'Diplomabestand individueel'!$A:$AC,D$1,FALSE)</f>
        <v>Jeugd F</v>
      </c>
      <c r="E6" t="str">
        <f>VLOOKUP($A6,'Diplomabestand individueel'!$A:$AC,E$1,FALSE)</f>
        <v>Gymvereniging Swift</v>
      </c>
      <c r="F6" s="44">
        <f>VLOOKUP($A6,'Diplomabestand individueel'!$A:$AC,F$1,FALSE)</f>
        <v>40.75</v>
      </c>
      <c r="G6" s="41">
        <f t="shared" si="0"/>
        <v>16</v>
      </c>
      <c r="H6" s="82">
        <f>VLOOKUP($A6,'Diplomabestand individueel'!$A:$AC,H$1,FALSE)</f>
        <v>2.4</v>
      </c>
      <c r="I6" s="82">
        <f>VLOOKUP($A6,'Diplomabestand individueel'!$A:$AC,I$1,FALSE)</f>
        <v>8.3000000000000007</v>
      </c>
      <c r="J6" s="83">
        <f>VLOOKUP($A6,'Diplomabestand individueel'!$A:$AC,J$1,FALSE)</f>
        <v>0</v>
      </c>
      <c r="K6" s="82">
        <f>VLOOKUP($A6,'Diplomabestand individueel'!$A:$AC,K$1,FALSE)</f>
        <v>0</v>
      </c>
      <c r="L6" s="82">
        <f>VLOOKUP($A6,'Diplomabestand individueel'!$A:$AC,L$1,FALSE)</f>
        <v>10.7</v>
      </c>
      <c r="M6" s="41">
        <f t="shared" si="1"/>
        <v>15</v>
      </c>
      <c r="N6" s="82">
        <f>VLOOKUP($A6,'Diplomabestand individueel'!$A:$AC,N$1,FALSE)</f>
        <v>1.7</v>
      </c>
      <c r="O6" s="82">
        <f>VLOOKUP($A6,'Diplomabestand individueel'!$A:$AC,O$1,FALSE)</f>
        <v>6.45</v>
      </c>
      <c r="P6" s="82">
        <f>VLOOKUP($A6,'Diplomabestand individueel'!$A:$AC,P$1,FALSE)</f>
        <v>0</v>
      </c>
      <c r="Q6" s="82">
        <f>VLOOKUP($A6,'Diplomabestand individueel'!$A:$AC,Q$1,FALSE)</f>
        <v>8.15</v>
      </c>
      <c r="R6" s="41">
        <f t="shared" si="2"/>
        <v>24</v>
      </c>
      <c r="S6" s="82">
        <f>VLOOKUP($A6,'Diplomabestand individueel'!$A:$AC,S$1,FALSE)</f>
        <v>2.8</v>
      </c>
      <c r="T6" s="82">
        <f>VLOOKUP($A6,'Diplomabestand individueel'!$A:$AC,T$1,FALSE)</f>
        <v>8.5</v>
      </c>
      <c r="U6" s="82">
        <f>VLOOKUP($A6,'Diplomabestand individueel'!$A:$AC,U$1,FALSE)</f>
        <v>0</v>
      </c>
      <c r="V6" s="82">
        <f>VLOOKUP($A6,'Diplomabestand individueel'!$A:$AC,V$1,FALSE)</f>
        <v>11.3</v>
      </c>
      <c r="W6" s="41">
        <f t="shared" si="3"/>
        <v>2</v>
      </c>
      <c r="X6" s="82">
        <f>VLOOKUP($A6,'Diplomabestand individueel'!$A:$AC,X$1,FALSE)</f>
        <v>3</v>
      </c>
      <c r="Y6" s="82">
        <f>VLOOKUP($A6,'Diplomabestand individueel'!$A:$AC,Y$1,FALSE)</f>
        <v>7.6</v>
      </c>
      <c r="Z6" s="82">
        <f>VLOOKUP($A6,'Diplomabestand individueel'!$A:$AC,Z$1,FALSE)</f>
        <v>0</v>
      </c>
      <c r="AA6" s="82">
        <f>VLOOKUP($A6,'Diplomabestand individueel'!$A:$AC,AA$1,FALSE)</f>
        <v>10.6</v>
      </c>
      <c r="AB6" s="41">
        <f t="shared" si="4"/>
        <v>13</v>
      </c>
    </row>
    <row r="7" spans="1:28" x14ac:dyDescent="0.3">
      <c r="A7">
        <v>309</v>
      </c>
      <c r="B7" t="str">
        <f>VLOOKUP($A7,'Diplomabestand individueel'!$A:$AC,B$1,FALSE)</f>
        <v>W3-B2</v>
      </c>
      <c r="C7" t="str">
        <f>VLOOKUP($A7,'Diplomabestand individueel'!$A:$AC,C$1,FALSE)</f>
        <v>Ariane Mooijer</v>
      </c>
      <c r="D7" t="str">
        <f>VLOOKUP($A7,'Diplomabestand individueel'!$A:$AC,D$1,FALSE)</f>
        <v>Jeugd F</v>
      </c>
      <c r="E7" t="str">
        <f>VLOOKUP($A7,'Diplomabestand individueel'!$A:$AC,E$1,FALSE)</f>
        <v>Sint Mauritius</v>
      </c>
      <c r="F7" s="44">
        <f>VLOOKUP($A7,'Diplomabestand individueel'!$A:$AC,F$1,FALSE)</f>
        <v>42.7</v>
      </c>
      <c r="G7" s="41">
        <f t="shared" si="0"/>
        <v>8</v>
      </c>
      <c r="H7" s="82">
        <f>VLOOKUP($A7,'Diplomabestand individueel'!$A:$AC,H$1,FALSE)</f>
        <v>2.4</v>
      </c>
      <c r="I7" s="82">
        <f>VLOOKUP($A7,'Diplomabestand individueel'!$A:$AC,I$1,FALSE)</f>
        <v>8.9</v>
      </c>
      <c r="J7" s="83">
        <f>VLOOKUP($A7,'Diplomabestand individueel'!$A:$AC,J$1,FALSE)</f>
        <v>0</v>
      </c>
      <c r="K7" s="82">
        <f>VLOOKUP($A7,'Diplomabestand individueel'!$A:$AC,K$1,FALSE)</f>
        <v>0</v>
      </c>
      <c r="L7" s="82">
        <f>VLOOKUP($A7,'Diplomabestand individueel'!$A:$AC,L$1,FALSE)</f>
        <v>11.3</v>
      </c>
      <c r="M7" s="41">
        <f t="shared" si="1"/>
        <v>4</v>
      </c>
      <c r="N7" s="82">
        <f>VLOOKUP($A7,'Diplomabestand individueel'!$A:$AC,N$1,FALSE)</f>
        <v>2.8</v>
      </c>
      <c r="O7" s="82">
        <f>VLOOKUP($A7,'Diplomabestand individueel'!$A:$AC,O$1,FALSE)</f>
        <v>7.85</v>
      </c>
      <c r="P7" s="82">
        <f>VLOOKUP($A7,'Diplomabestand individueel'!$A:$AC,P$1,FALSE)</f>
        <v>0</v>
      </c>
      <c r="Q7" s="82">
        <f>VLOOKUP($A7,'Diplomabestand individueel'!$A:$AC,Q$1,FALSE)</f>
        <v>10.65</v>
      </c>
      <c r="R7" s="41">
        <f t="shared" si="2"/>
        <v>11</v>
      </c>
      <c r="S7" s="82">
        <f>VLOOKUP($A7,'Diplomabestand individueel'!$A:$AC,S$1,FALSE)</f>
        <v>3</v>
      </c>
      <c r="T7" s="82">
        <f>VLOOKUP($A7,'Diplomabestand individueel'!$A:$AC,T$1,FALSE)</f>
        <v>6.8</v>
      </c>
      <c r="U7" s="82">
        <f>VLOOKUP($A7,'Diplomabestand individueel'!$A:$AC,U$1,FALSE)</f>
        <v>0.1</v>
      </c>
      <c r="V7" s="82">
        <f>VLOOKUP($A7,'Diplomabestand individueel'!$A:$AC,V$1,FALSE)</f>
        <v>9.6999999999999993</v>
      </c>
      <c r="W7" s="41">
        <f t="shared" si="3"/>
        <v>16</v>
      </c>
      <c r="X7" s="82">
        <f>VLOOKUP($A7,'Diplomabestand individueel'!$A:$AC,X$1,FALSE)</f>
        <v>3.3</v>
      </c>
      <c r="Y7" s="82">
        <f>VLOOKUP($A7,'Diplomabestand individueel'!$A:$AC,Y$1,FALSE)</f>
        <v>7.75</v>
      </c>
      <c r="Z7" s="82">
        <f>VLOOKUP($A7,'Diplomabestand individueel'!$A:$AC,Z$1,FALSE)</f>
        <v>0</v>
      </c>
      <c r="AA7" s="82">
        <f>VLOOKUP($A7,'Diplomabestand individueel'!$A:$AC,AA$1,FALSE)</f>
        <v>11.05</v>
      </c>
      <c r="AB7" s="41">
        <f t="shared" si="4"/>
        <v>5</v>
      </c>
    </row>
    <row r="8" spans="1:28" x14ac:dyDescent="0.3">
      <c r="A8">
        <v>302</v>
      </c>
      <c r="B8" t="str">
        <f>VLOOKUP($A8,'Diplomabestand individueel'!$A:$AC,B$1,FALSE)</f>
        <v>W3-B2</v>
      </c>
      <c r="C8" t="str">
        <f>VLOOKUP($A8,'Diplomabestand individueel'!$A:$AC,C$1,FALSE)</f>
        <v>Sophie van Dam</v>
      </c>
      <c r="D8" t="str">
        <f>VLOOKUP($A8,'Diplomabestand individueel'!$A:$AC,D$1,FALSE)</f>
        <v>Jeugd F</v>
      </c>
      <c r="E8" t="str">
        <f>VLOOKUP($A8,'Diplomabestand individueel'!$A:$AC,E$1,FALSE)</f>
        <v>Jahn</v>
      </c>
      <c r="F8" s="44">
        <f>VLOOKUP($A8,'Diplomabestand individueel'!$A:$AC,F$1,FALSE)</f>
        <v>42.9</v>
      </c>
      <c r="G8" s="41">
        <f t="shared" si="0"/>
        <v>7</v>
      </c>
      <c r="H8" s="82">
        <f>VLOOKUP($A8,'Diplomabestand individueel'!$A:$AC,H$1,FALSE)</f>
        <v>2.4</v>
      </c>
      <c r="I8" s="82">
        <f>VLOOKUP($A8,'Diplomabestand individueel'!$A:$AC,I$1,FALSE)</f>
        <v>8.65</v>
      </c>
      <c r="J8" s="83">
        <f>VLOOKUP($A8,'Diplomabestand individueel'!$A:$AC,J$1,FALSE)</f>
        <v>0</v>
      </c>
      <c r="K8" s="82">
        <f>VLOOKUP($A8,'Diplomabestand individueel'!$A:$AC,K$1,FALSE)</f>
        <v>0</v>
      </c>
      <c r="L8" s="82">
        <f>VLOOKUP($A8,'Diplomabestand individueel'!$A:$AC,L$1,FALSE)</f>
        <v>11.05</v>
      </c>
      <c r="M8" s="41">
        <f t="shared" si="1"/>
        <v>9</v>
      </c>
      <c r="N8" s="82">
        <f>VLOOKUP($A8,'Diplomabestand individueel'!$A:$AC,N$1,FALSE)</f>
        <v>2.2999999999999998</v>
      </c>
      <c r="O8" s="82">
        <f>VLOOKUP($A8,'Diplomabestand individueel'!$A:$AC,O$1,FALSE)</f>
        <v>8.4499999999999993</v>
      </c>
      <c r="P8" s="82">
        <f>VLOOKUP($A8,'Diplomabestand individueel'!$A:$AC,P$1,FALSE)</f>
        <v>0</v>
      </c>
      <c r="Q8" s="82">
        <f>VLOOKUP($A8,'Diplomabestand individueel'!$A:$AC,Q$1,FALSE)</f>
        <v>10.75</v>
      </c>
      <c r="R8" s="41">
        <f t="shared" si="2"/>
        <v>9</v>
      </c>
      <c r="S8" s="82">
        <f>VLOOKUP($A8,'Diplomabestand individueel'!$A:$AC,S$1,FALSE)</f>
        <v>2.9</v>
      </c>
      <c r="T8" s="82">
        <f>VLOOKUP($A8,'Diplomabestand individueel'!$A:$AC,T$1,FALSE)</f>
        <v>7.5</v>
      </c>
      <c r="U8" s="82">
        <f>VLOOKUP($A8,'Diplomabestand individueel'!$A:$AC,U$1,FALSE)</f>
        <v>0</v>
      </c>
      <c r="V8" s="82">
        <f>VLOOKUP($A8,'Diplomabestand individueel'!$A:$AC,V$1,FALSE)</f>
        <v>10.4</v>
      </c>
      <c r="W8" s="41">
        <f t="shared" si="3"/>
        <v>6</v>
      </c>
      <c r="X8" s="82">
        <f>VLOOKUP($A8,'Diplomabestand individueel'!$A:$AC,X$1,FALSE)</f>
        <v>3.2</v>
      </c>
      <c r="Y8" s="82">
        <f>VLOOKUP($A8,'Diplomabestand individueel'!$A:$AC,Y$1,FALSE)</f>
        <v>7.5</v>
      </c>
      <c r="Z8" s="82">
        <f>VLOOKUP($A8,'Diplomabestand individueel'!$A:$AC,Z$1,FALSE)</f>
        <v>0</v>
      </c>
      <c r="AA8" s="82">
        <f>VLOOKUP($A8,'Diplomabestand individueel'!$A:$AC,AA$1,FALSE)</f>
        <v>10.7</v>
      </c>
      <c r="AB8" s="41">
        <f t="shared" si="4"/>
        <v>12</v>
      </c>
    </row>
    <row r="9" spans="1:28" x14ac:dyDescent="0.3">
      <c r="A9">
        <v>306</v>
      </c>
      <c r="B9" t="str">
        <f>VLOOKUP($A9,'Diplomabestand individueel'!$A:$AC,B$1,FALSE)</f>
        <v>W3-B2</v>
      </c>
      <c r="C9" t="str">
        <f>VLOOKUP($A9,'Diplomabestand individueel'!$A:$AC,C$1,FALSE)</f>
        <v>Nadia Binsma</v>
      </c>
      <c r="D9" t="str">
        <f>VLOOKUP($A9,'Diplomabestand individueel'!$A:$AC,D$1,FALSE)</f>
        <v>Jeugd F</v>
      </c>
      <c r="E9" t="str">
        <f>VLOOKUP($A9,'Diplomabestand individueel'!$A:$AC,E$1,FALSE)</f>
        <v>Sint Mauritius</v>
      </c>
      <c r="F9" s="44">
        <f>VLOOKUP($A9,'Diplomabestand individueel'!$A:$AC,F$1,FALSE)</f>
        <v>41.95</v>
      </c>
      <c r="G9" s="41">
        <f t="shared" si="0"/>
        <v>13</v>
      </c>
      <c r="H9" s="82">
        <f>VLOOKUP($A9,'Diplomabestand individueel'!$A:$AC,H$1,FALSE)</f>
        <v>2.4</v>
      </c>
      <c r="I9" s="82">
        <f>VLOOKUP($A9,'Diplomabestand individueel'!$A:$AC,I$1,FALSE)</f>
        <v>8.4</v>
      </c>
      <c r="J9" s="83">
        <f>VLOOKUP($A9,'Diplomabestand individueel'!$A:$AC,J$1,FALSE)</f>
        <v>0</v>
      </c>
      <c r="K9" s="82">
        <f>VLOOKUP($A9,'Diplomabestand individueel'!$A:$AC,K$1,FALSE)</f>
        <v>0</v>
      </c>
      <c r="L9" s="82">
        <f>VLOOKUP($A9,'Diplomabestand individueel'!$A:$AC,L$1,FALSE)</f>
        <v>10.8</v>
      </c>
      <c r="M9" s="41">
        <f t="shared" si="1"/>
        <v>14</v>
      </c>
      <c r="N9" s="82">
        <f>VLOOKUP($A9,'Diplomabestand individueel'!$A:$AC,N$1,FALSE)</f>
        <v>3</v>
      </c>
      <c r="O9" s="82">
        <f>VLOOKUP($A9,'Diplomabestand individueel'!$A:$AC,O$1,FALSE)</f>
        <v>7.75</v>
      </c>
      <c r="P9" s="82">
        <f>VLOOKUP($A9,'Diplomabestand individueel'!$A:$AC,P$1,FALSE)</f>
        <v>0</v>
      </c>
      <c r="Q9" s="82">
        <f>VLOOKUP($A9,'Diplomabestand individueel'!$A:$AC,Q$1,FALSE)</f>
        <v>10.75</v>
      </c>
      <c r="R9" s="41">
        <f t="shared" si="2"/>
        <v>9</v>
      </c>
      <c r="S9" s="82">
        <f>VLOOKUP($A9,'Diplomabestand individueel'!$A:$AC,S$1,FALSE)</f>
        <v>2.8</v>
      </c>
      <c r="T9" s="82">
        <f>VLOOKUP($A9,'Diplomabestand individueel'!$A:$AC,T$1,FALSE)</f>
        <v>7.05</v>
      </c>
      <c r="U9" s="82">
        <f>VLOOKUP($A9,'Diplomabestand individueel'!$A:$AC,U$1,FALSE)</f>
        <v>0</v>
      </c>
      <c r="V9" s="82">
        <f>VLOOKUP($A9,'Diplomabestand individueel'!$A:$AC,V$1,FALSE)</f>
        <v>9.85</v>
      </c>
      <c r="W9" s="41">
        <f t="shared" si="3"/>
        <v>14</v>
      </c>
      <c r="X9" s="82">
        <f>VLOOKUP($A9,'Diplomabestand individueel'!$A:$AC,X$1,FALSE)</f>
        <v>2.8</v>
      </c>
      <c r="Y9" s="82">
        <f>VLOOKUP($A9,'Diplomabestand individueel'!$A:$AC,Y$1,FALSE)</f>
        <v>7.75</v>
      </c>
      <c r="Z9" s="82">
        <f>VLOOKUP($A9,'Diplomabestand individueel'!$A:$AC,Z$1,FALSE)</f>
        <v>0</v>
      </c>
      <c r="AA9" s="82">
        <f>VLOOKUP($A9,'Diplomabestand individueel'!$A:$AC,AA$1,FALSE)</f>
        <v>10.55</v>
      </c>
      <c r="AB9" s="41">
        <f t="shared" si="4"/>
        <v>14</v>
      </c>
    </row>
    <row r="10" spans="1:28" x14ac:dyDescent="0.3">
      <c r="A10">
        <v>307</v>
      </c>
      <c r="B10" t="str">
        <f>VLOOKUP($A10,'Diplomabestand individueel'!$A:$AC,B$1,FALSE)</f>
        <v>W3-B2</v>
      </c>
      <c r="C10" t="str">
        <f>VLOOKUP($A10,'Diplomabestand individueel'!$A:$AC,C$1,FALSE)</f>
        <v>Yzaira Visser</v>
      </c>
      <c r="D10" t="str">
        <f>VLOOKUP($A10,'Diplomabestand individueel'!$A:$AC,D$1,FALSE)</f>
        <v>Jeugd F</v>
      </c>
      <c r="E10" t="str">
        <f>VLOOKUP($A10,'Diplomabestand individueel'!$A:$AC,E$1,FALSE)</f>
        <v>Sint Mauritius</v>
      </c>
      <c r="F10" s="44">
        <f>VLOOKUP($A10,'Diplomabestand individueel'!$A:$AC,F$1,FALSE)</f>
        <v>30.55</v>
      </c>
      <c r="G10" s="41">
        <f t="shared" si="0"/>
        <v>24</v>
      </c>
      <c r="H10" s="82">
        <f>VLOOKUP($A10,'Diplomabestand individueel'!$A:$AC,H$1,FALSE)</f>
        <v>0</v>
      </c>
      <c r="I10" s="82">
        <f>VLOOKUP($A10,'Diplomabestand individueel'!$A:$AC,I$1,FALSE)</f>
        <v>0</v>
      </c>
      <c r="J10" s="83">
        <f>VLOOKUP($A10,'Diplomabestand individueel'!$A:$AC,J$1,FALSE)</f>
        <v>0</v>
      </c>
      <c r="K10" s="82">
        <f>VLOOKUP($A10,'Diplomabestand individueel'!$A:$AC,K$1,FALSE)</f>
        <v>0</v>
      </c>
      <c r="L10" s="82">
        <f>VLOOKUP($A10,'Diplomabestand individueel'!$A:$AC,L$1,FALSE)</f>
        <v>0</v>
      </c>
      <c r="M10" s="41">
        <f t="shared" si="1"/>
        <v>24</v>
      </c>
      <c r="N10" s="82">
        <f>VLOOKUP($A10,'Diplomabestand individueel'!$A:$AC,N$1,FALSE)</f>
        <v>2.9</v>
      </c>
      <c r="O10" s="82">
        <f>VLOOKUP($A10,'Diplomabestand individueel'!$A:$AC,O$1,FALSE)</f>
        <v>7.05</v>
      </c>
      <c r="P10" s="82">
        <f>VLOOKUP($A10,'Diplomabestand individueel'!$A:$AC,P$1,FALSE)</f>
        <v>0</v>
      </c>
      <c r="Q10" s="82">
        <f>VLOOKUP($A10,'Diplomabestand individueel'!$A:$AC,Q$1,FALSE)</f>
        <v>9.9499999999999993</v>
      </c>
      <c r="R10" s="41">
        <f t="shared" si="2"/>
        <v>19</v>
      </c>
      <c r="S10" s="82">
        <f>VLOOKUP($A10,'Diplomabestand individueel'!$A:$AC,S$1,FALSE)</f>
        <v>3</v>
      </c>
      <c r="T10" s="82">
        <f>VLOOKUP($A10,'Diplomabestand individueel'!$A:$AC,T$1,FALSE)</f>
        <v>6.8</v>
      </c>
      <c r="U10" s="82">
        <f>VLOOKUP($A10,'Diplomabestand individueel'!$A:$AC,U$1,FALSE)</f>
        <v>0</v>
      </c>
      <c r="V10" s="82">
        <f>VLOOKUP($A10,'Diplomabestand individueel'!$A:$AC,V$1,FALSE)</f>
        <v>9.8000000000000007</v>
      </c>
      <c r="W10" s="41">
        <f t="shared" si="3"/>
        <v>15</v>
      </c>
      <c r="X10" s="82">
        <f>VLOOKUP($A10,'Diplomabestand individueel'!$A:$AC,X$1,FALSE)</f>
        <v>3</v>
      </c>
      <c r="Y10" s="82">
        <f>VLOOKUP($A10,'Diplomabestand individueel'!$A:$AC,Y$1,FALSE)</f>
        <v>7.8</v>
      </c>
      <c r="Z10" s="82">
        <f>VLOOKUP($A10,'Diplomabestand individueel'!$A:$AC,Z$1,FALSE)</f>
        <v>0</v>
      </c>
      <c r="AA10" s="82">
        <f>VLOOKUP($A10,'Diplomabestand individueel'!$A:$AC,AA$1,FALSE)</f>
        <v>10.8</v>
      </c>
      <c r="AB10" s="41">
        <f t="shared" si="4"/>
        <v>9</v>
      </c>
    </row>
    <row r="11" spans="1:28" x14ac:dyDescent="0.3">
      <c r="A11">
        <v>301</v>
      </c>
      <c r="B11" t="str">
        <f>VLOOKUP($A11,'Diplomabestand individueel'!$A:$AC,B$1,FALSE)</f>
        <v>W3-B2</v>
      </c>
      <c r="C11" t="str">
        <f>VLOOKUP($A11,'Diplomabestand individueel'!$A:$AC,C$1,FALSE)</f>
        <v>Fenna Farafonow</v>
      </c>
      <c r="D11" t="str">
        <f>VLOOKUP($A11,'Diplomabestand individueel'!$A:$AC,D$1,FALSE)</f>
        <v>Jeugd F</v>
      </c>
      <c r="E11" t="str">
        <f>VLOOKUP($A11,'Diplomabestand individueel'!$A:$AC,E$1,FALSE)</f>
        <v>Jahn</v>
      </c>
      <c r="F11" s="44">
        <f>VLOOKUP($A11,'Diplomabestand individueel'!$A:$AC,F$1,FALSE)</f>
        <v>43.65</v>
      </c>
      <c r="G11" s="41">
        <f t="shared" si="0"/>
        <v>5</v>
      </c>
      <c r="H11" s="82">
        <f>VLOOKUP($A11,'Diplomabestand individueel'!$A:$AC,H$1,FALSE)</f>
        <v>2.4</v>
      </c>
      <c r="I11" s="82">
        <f>VLOOKUP($A11,'Diplomabestand individueel'!$A:$AC,I$1,FALSE)</f>
        <v>8.6999999999999993</v>
      </c>
      <c r="J11" s="83">
        <f>VLOOKUP($A11,'Diplomabestand individueel'!$A:$AC,J$1,FALSE)</f>
        <v>0</v>
      </c>
      <c r="K11" s="82">
        <f>VLOOKUP($A11,'Diplomabestand individueel'!$A:$AC,K$1,FALSE)</f>
        <v>0</v>
      </c>
      <c r="L11" s="82">
        <f>VLOOKUP($A11,'Diplomabestand individueel'!$A:$AC,L$1,FALSE)</f>
        <v>11.1</v>
      </c>
      <c r="M11" s="41">
        <f t="shared" si="1"/>
        <v>8</v>
      </c>
      <c r="N11" s="82">
        <f>VLOOKUP($A11,'Diplomabestand individueel'!$A:$AC,N$1,FALSE)</f>
        <v>2.2999999999999998</v>
      </c>
      <c r="O11" s="82">
        <f>VLOOKUP($A11,'Diplomabestand individueel'!$A:$AC,O$1,FALSE)</f>
        <v>8.1</v>
      </c>
      <c r="P11" s="82">
        <f>VLOOKUP($A11,'Diplomabestand individueel'!$A:$AC,P$1,FALSE)</f>
        <v>0</v>
      </c>
      <c r="Q11" s="82">
        <f>VLOOKUP($A11,'Diplomabestand individueel'!$A:$AC,Q$1,FALSE)</f>
        <v>10.4</v>
      </c>
      <c r="R11" s="41">
        <f t="shared" si="2"/>
        <v>15</v>
      </c>
      <c r="S11" s="82">
        <f>VLOOKUP($A11,'Diplomabestand individueel'!$A:$AC,S$1,FALSE)</f>
        <v>2.8</v>
      </c>
      <c r="T11" s="82">
        <f>VLOOKUP($A11,'Diplomabestand individueel'!$A:$AC,T$1,FALSE)</f>
        <v>8.4</v>
      </c>
      <c r="U11" s="82">
        <f>VLOOKUP($A11,'Diplomabestand individueel'!$A:$AC,U$1,FALSE)</f>
        <v>0</v>
      </c>
      <c r="V11" s="82">
        <f>VLOOKUP($A11,'Diplomabestand individueel'!$A:$AC,V$1,FALSE)</f>
        <v>11.2</v>
      </c>
      <c r="W11" s="41">
        <f t="shared" si="3"/>
        <v>3</v>
      </c>
      <c r="X11" s="82">
        <f>VLOOKUP($A11,'Diplomabestand individueel'!$A:$AC,X$1,FALSE)</f>
        <v>3</v>
      </c>
      <c r="Y11" s="82">
        <f>VLOOKUP($A11,'Diplomabestand individueel'!$A:$AC,Y$1,FALSE)</f>
        <v>7.95</v>
      </c>
      <c r="Z11" s="82">
        <f>VLOOKUP($A11,'Diplomabestand individueel'!$A:$AC,Z$1,FALSE)</f>
        <v>0</v>
      </c>
      <c r="AA11" s="82">
        <f>VLOOKUP($A11,'Diplomabestand individueel'!$A:$AC,AA$1,FALSE)</f>
        <v>10.95</v>
      </c>
      <c r="AB11" s="41">
        <f t="shared" si="4"/>
        <v>7</v>
      </c>
    </row>
    <row r="12" spans="1:28" x14ac:dyDescent="0.3">
      <c r="A12">
        <v>325</v>
      </c>
      <c r="B12" t="str">
        <f>VLOOKUP($A12,'Diplomabestand individueel'!$A:$AC,B$1,FALSE)</f>
        <v>W6-B2</v>
      </c>
      <c r="C12" t="str">
        <f>VLOOKUP($A12,'Diplomabestand individueel'!$A:$AC,C$1,FALSE)</f>
        <v>Isa Bakker</v>
      </c>
      <c r="D12" t="str">
        <f>VLOOKUP($A12,'Diplomabestand individueel'!$A:$AC,D$1,FALSE)</f>
        <v>Jeugd 2 G</v>
      </c>
      <c r="E12" t="str">
        <f>VLOOKUP($A12,'Diplomabestand individueel'!$A:$AC,E$1,FALSE)</f>
        <v>LH</v>
      </c>
      <c r="F12" s="44">
        <f>VLOOKUP($A12,'Diplomabestand individueel'!$A:$AC,F$1,FALSE)</f>
        <v>44.1</v>
      </c>
      <c r="G12" s="41">
        <f t="shared" si="0"/>
        <v>1</v>
      </c>
      <c r="H12" s="82">
        <f>VLOOKUP($A12,'Diplomabestand individueel'!$A:$AC,H$1,FALSE)</f>
        <v>2.4</v>
      </c>
      <c r="I12" s="82">
        <f>VLOOKUP($A12,'Diplomabestand individueel'!$A:$AC,I$1,FALSE)</f>
        <v>9</v>
      </c>
      <c r="J12" s="83">
        <f>VLOOKUP($A12,'Diplomabestand individueel'!$A:$AC,J$1,FALSE)</f>
        <v>0</v>
      </c>
      <c r="K12" s="82">
        <f>VLOOKUP($A12,'Diplomabestand individueel'!$A:$AC,K$1,FALSE)</f>
        <v>0</v>
      </c>
      <c r="L12" s="82">
        <f>VLOOKUP($A12,'Diplomabestand individueel'!$A:$AC,L$1,FALSE)</f>
        <v>11.4</v>
      </c>
      <c r="M12" s="41">
        <f t="shared" si="1"/>
        <v>2</v>
      </c>
      <c r="N12" s="82">
        <f>VLOOKUP($A12,'Diplomabestand individueel'!$A:$AC,N$1,FALSE)</f>
        <v>2.8</v>
      </c>
      <c r="O12" s="82">
        <f>VLOOKUP($A12,'Diplomabestand individueel'!$A:$AC,O$1,FALSE)</f>
        <v>8.1999999999999993</v>
      </c>
      <c r="P12" s="82">
        <f>VLOOKUP($A12,'Diplomabestand individueel'!$A:$AC,P$1,FALSE)</f>
        <v>0</v>
      </c>
      <c r="Q12" s="82">
        <f>VLOOKUP($A12,'Diplomabestand individueel'!$A:$AC,Q$1,FALSE)</f>
        <v>11</v>
      </c>
      <c r="R12" s="41">
        <f t="shared" si="2"/>
        <v>4</v>
      </c>
      <c r="S12" s="82">
        <f>VLOOKUP($A12,'Diplomabestand individueel'!$A:$AC,S$1,FALSE)</f>
        <v>2.7</v>
      </c>
      <c r="T12" s="82">
        <f>VLOOKUP($A12,'Diplomabestand individueel'!$A:$AC,T$1,FALSE)</f>
        <v>7.55</v>
      </c>
      <c r="U12" s="82">
        <f>VLOOKUP($A12,'Diplomabestand individueel'!$A:$AC,U$1,FALSE)</f>
        <v>0</v>
      </c>
      <c r="V12" s="82">
        <f>VLOOKUP($A12,'Diplomabestand individueel'!$A:$AC,V$1,FALSE)</f>
        <v>10.25</v>
      </c>
      <c r="W12" s="41">
        <f t="shared" si="3"/>
        <v>10</v>
      </c>
      <c r="X12" s="82">
        <f>VLOOKUP($A12,'Diplomabestand individueel'!$A:$AC,X$1,FALSE)</f>
        <v>2.9</v>
      </c>
      <c r="Y12" s="82">
        <f>VLOOKUP($A12,'Diplomabestand individueel'!$A:$AC,Y$1,FALSE)</f>
        <v>8.5500000000000007</v>
      </c>
      <c r="Z12" s="82">
        <f>VLOOKUP($A12,'Diplomabestand individueel'!$A:$AC,Z$1,FALSE)</f>
        <v>0</v>
      </c>
      <c r="AA12" s="82">
        <f>VLOOKUP($A12,'Diplomabestand individueel'!$A:$AC,AA$1,FALSE)</f>
        <v>11.45</v>
      </c>
      <c r="AB12" s="41">
        <f t="shared" si="4"/>
        <v>2</v>
      </c>
    </row>
    <row r="13" spans="1:28" x14ac:dyDescent="0.3">
      <c r="A13">
        <v>322</v>
      </c>
      <c r="B13" t="str">
        <f>VLOOKUP($A13,'Diplomabestand individueel'!$A:$AC,B$1,FALSE)</f>
        <v>W5-B2</v>
      </c>
      <c r="C13" t="str">
        <f>VLOOKUP($A13,'Diplomabestand individueel'!$A:$AC,C$1,FALSE)</f>
        <v>Juul de Groot</v>
      </c>
      <c r="D13" t="str">
        <f>VLOOKUP($A13,'Diplomabestand individueel'!$A:$AC,D$1,FALSE)</f>
        <v>Jeugd 1 G</v>
      </c>
      <c r="E13" t="str">
        <f>VLOOKUP($A13,'Diplomabestand individueel'!$A:$AC,E$1,FALSE)</f>
        <v>Wilskracht</v>
      </c>
      <c r="F13" s="44">
        <f>VLOOKUP($A13,'Diplomabestand individueel'!$A:$AC,F$1,FALSE)</f>
        <v>16.850000000000001</v>
      </c>
      <c r="G13" s="41">
        <f t="shared" si="0"/>
        <v>26</v>
      </c>
      <c r="H13" s="82">
        <f>VLOOKUP($A13,'Diplomabestand individueel'!$A:$AC,H$1,FALSE)</f>
        <v>0</v>
      </c>
      <c r="I13" s="82">
        <f>VLOOKUP($A13,'Diplomabestand individueel'!$A:$AC,I$1,FALSE)</f>
        <v>0</v>
      </c>
      <c r="J13" s="83">
        <f>VLOOKUP($A13,'Diplomabestand individueel'!$A:$AC,J$1,FALSE)</f>
        <v>0</v>
      </c>
      <c r="K13" s="82">
        <f>VLOOKUP($A13,'Diplomabestand individueel'!$A:$AC,K$1,FALSE)</f>
        <v>0</v>
      </c>
      <c r="L13" s="82">
        <f>VLOOKUP($A13,'Diplomabestand individueel'!$A:$AC,L$1,FALSE)</f>
        <v>0</v>
      </c>
      <c r="M13" s="41">
        <f t="shared" si="1"/>
        <v>24</v>
      </c>
      <c r="N13" s="82">
        <f>VLOOKUP($A13,'Diplomabestand individueel'!$A:$AC,N$1,FALSE)</f>
        <v>1.5</v>
      </c>
      <c r="O13" s="82">
        <f>VLOOKUP($A13,'Diplomabestand individueel'!$A:$AC,O$1,FALSE)</f>
        <v>5.7</v>
      </c>
      <c r="P13" s="82">
        <f>VLOOKUP($A13,'Diplomabestand individueel'!$A:$AC,P$1,FALSE)</f>
        <v>0</v>
      </c>
      <c r="Q13" s="82">
        <f>VLOOKUP($A13,'Diplomabestand individueel'!$A:$AC,Q$1,FALSE)</f>
        <v>7.2</v>
      </c>
      <c r="R13" s="41">
        <f t="shared" si="2"/>
        <v>25</v>
      </c>
      <c r="S13" s="82">
        <f>VLOOKUP($A13,'Diplomabestand individueel'!$A:$AC,S$1,FALSE)</f>
        <v>0.9</v>
      </c>
      <c r="T13" s="82">
        <f>VLOOKUP($A13,'Diplomabestand individueel'!$A:$AC,T$1,FALSE)</f>
        <v>4.8</v>
      </c>
      <c r="U13" s="82">
        <f>VLOOKUP($A13,'Diplomabestand individueel'!$A:$AC,U$1,FALSE)</f>
        <v>4</v>
      </c>
      <c r="V13" s="82">
        <f>VLOOKUP($A13,'Diplomabestand individueel'!$A:$AC,V$1,FALSE)</f>
        <v>1.7</v>
      </c>
      <c r="W13" s="41">
        <f t="shared" si="3"/>
        <v>26</v>
      </c>
      <c r="X13" s="82">
        <f>VLOOKUP($A13,'Diplomabestand individueel'!$A:$AC,X$1,FALSE)</f>
        <v>2.1</v>
      </c>
      <c r="Y13" s="82">
        <f>VLOOKUP($A13,'Diplomabestand individueel'!$A:$AC,Y$1,FALSE)</f>
        <v>5.85</v>
      </c>
      <c r="Z13" s="82">
        <f>VLOOKUP($A13,'Diplomabestand individueel'!$A:$AC,Z$1,FALSE)</f>
        <v>0</v>
      </c>
      <c r="AA13" s="82">
        <f>VLOOKUP($A13,'Diplomabestand individueel'!$A:$AC,AA$1,FALSE)</f>
        <v>7.95</v>
      </c>
      <c r="AB13" s="41">
        <f t="shared" si="4"/>
        <v>26</v>
      </c>
    </row>
    <row r="14" spans="1:28" x14ac:dyDescent="0.3">
      <c r="A14">
        <v>323</v>
      </c>
      <c r="B14" t="str">
        <f>VLOOKUP($A14,'Diplomabestand individueel'!$A:$AC,B$1,FALSE)</f>
        <v>afm</v>
      </c>
      <c r="C14" t="str">
        <f>VLOOKUP($A14,'Diplomabestand individueel'!$A:$AC,C$1,FALSE)</f>
        <v>Mia Slutter</v>
      </c>
      <c r="D14" t="str">
        <f>VLOOKUP($A14,'Diplomabestand individueel'!$A:$AC,D$1,FALSE)</f>
        <v>Jeugd 1 G</v>
      </c>
      <c r="E14" t="str">
        <f>VLOOKUP($A14,'Diplomabestand individueel'!$A:$AC,E$1,FALSE)</f>
        <v>Wilskracht</v>
      </c>
      <c r="F14" s="44">
        <f>VLOOKUP($A14,'Diplomabestand individueel'!$A:$AC,F$1,FALSE)</f>
        <v>0</v>
      </c>
      <c r="G14" s="41">
        <f t="shared" si="0"/>
        <v>27</v>
      </c>
      <c r="H14" s="82">
        <f>VLOOKUP($A14,'Diplomabestand individueel'!$A:$AC,H$1,FALSE)</f>
        <v>0</v>
      </c>
      <c r="I14" s="82">
        <f>VLOOKUP($A14,'Diplomabestand individueel'!$A:$AC,I$1,FALSE)</f>
        <v>0</v>
      </c>
      <c r="J14" s="83">
        <f>VLOOKUP($A14,'Diplomabestand individueel'!$A:$AC,J$1,FALSE)</f>
        <v>0</v>
      </c>
      <c r="K14" s="82">
        <f>VLOOKUP($A14,'Diplomabestand individueel'!$A:$AC,K$1,FALSE)</f>
        <v>0</v>
      </c>
      <c r="L14" s="82">
        <f>VLOOKUP($A14,'Diplomabestand individueel'!$A:$AC,L$1,FALSE)</f>
        <v>0</v>
      </c>
      <c r="M14" s="41">
        <f t="shared" si="1"/>
        <v>24</v>
      </c>
      <c r="N14" s="82">
        <f>VLOOKUP($A14,'Diplomabestand individueel'!$A:$AC,N$1,FALSE)</f>
        <v>0</v>
      </c>
      <c r="O14" s="82">
        <f>VLOOKUP($A14,'Diplomabestand individueel'!$A:$AC,O$1,FALSE)</f>
        <v>0</v>
      </c>
      <c r="P14" s="82">
        <f>VLOOKUP($A14,'Diplomabestand individueel'!$A:$AC,P$1,FALSE)</f>
        <v>0</v>
      </c>
      <c r="Q14" s="82">
        <f>VLOOKUP($A14,'Diplomabestand individueel'!$A:$AC,Q$1,FALSE)</f>
        <v>0</v>
      </c>
      <c r="R14" s="41">
        <f t="shared" si="2"/>
        <v>26</v>
      </c>
      <c r="S14" s="82">
        <f>VLOOKUP($A14,'Diplomabestand individueel'!$A:$AC,S$1,FALSE)</f>
        <v>0</v>
      </c>
      <c r="T14" s="82">
        <f>VLOOKUP($A14,'Diplomabestand individueel'!$A:$AC,T$1,FALSE)</f>
        <v>0</v>
      </c>
      <c r="U14" s="82">
        <f>VLOOKUP($A14,'Diplomabestand individueel'!$A:$AC,U$1,FALSE)</f>
        <v>0</v>
      </c>
      <c r="V14" s="82">
        <f>VLOOKUP($A14,'Diplomabestand individueel'!$A:$AC,V$1,FALSE)</f>
        <v>0</v>
      </c>
      <c r="W14" s="41">
        <f t="shared" si="3"/>
        <v>27</v>
      </c>
      <c r="X14" s="82">
        <f>VLOOKUP($A14,'Diplomabestand individueel'!$A:$AC,X$1,FALSE)</f>
        <v>0</v>
      </c>
      <c r="Y14" s="82">
        <f>VLOOKUP($A14,'Diplomabestand individueel'!$A:$AC,Y$1,FALSE)</f>
        <v>0</v>
      </c>
      <c r="Z14" s="82">
        <f>VLOOKUP($A14,'Diplomabestand individueel'!$A:$AC,Z$1,FALSE)</f>
        <v>0</v>
      </c>
      <c r="AA14" s="82">
        <f>VLOOKUP($A14,'Diplomabestand individueel'!$A:$AC,AA$1,FALSE)</f>
        <v>0</v>
      </c>
      <c r="AB14" s="41">
        <f t="shared" si="4"/>
        <v>27</v>
      </c>
    </row>
    <row r="15" spans="1:28" x14ac:dyDescent="0.3">
      <c r="A15">
        <v>313</v>
      </c>
      <c r="B15" t="str">
        <f>VLOOKUP($A15,'Diplomabestand individueel'!$A:$AC,B$1,FALSE)</f>
        <v>W3-B2</v>
      </c>
      <c r="C15" t="str">
        <f>VLOOKUP($A15,'Diplomabestand individueel'!$A:$AC,C$1,FALSE)</f>
        <v>Gi-Angely Valmont</v>
      </c>
      <c r="D15" t="str">
        <f>VLOOKUP($A15,'Diplomabestand individueel'!$A:$AC,D$1,FALSE)</f>
        <v>Jeugd F</v>
      </c>
      <c r="E15" t="str">
        <f>VLOOKUP($A15,'Diplomabestand individueel'!$A:$AC,E$1,FALSE)</f>
        <v>Turncentrum Waterland</v>
      </c>
      <c r="F15" s="44">
        <f>VLOOKUP($A15,'Diplomabestand individueel'!$A:$AC,F$1,FALSE)</f>
        <v>19.75</v>
      </c>
      <c r="G15" s="41">
        <f t="shared" si="0"/>
        <v>25</v>
      </c>
      <c r="H15" s="82">
        <f>VLOOKUP($A15,'Diplomabestand individueel'!$A:$AC,H$1,FALSE)</f>
        <v>0</v>
      </c>
      <c r="I15" s="82">
        <f>VLOOKUP($A15,'Diplomabestand individueel'!$A:$AC,I$1,FALSE)</f>
        <v>0</v>
      </c>
      <c r="J15" s="83">
        <f>VLOOKUP($A15,'Diplomabestand individueel'!$A:$AC,J$1,FALSE)</f>
        <v>0</v>
      </c>
      <c r="K15" s="82">
        <f>VLOOKUP($A15,'Diplomabestand individueel'!$A:$AC,K$1,FALSE)</f>
        <v>0</v>
      </c>
      <c r="L15" s="82">
        <f>VLOOKUP($A15,'Diplomabestand individueel'!$A:$AC,L$1,FALSE)</f>
        <v>0</v>
      </c>
      <c r="M15" s="41">
        <f t="shared" si="1"/>
        <v>24</v>
      </c>
      <c r="N15" s="82">
        <f>VLOOKUP($A15,'Diplomabestand individueel'!$A:$AC,N$1,FALSE)</f>
        <v>0</v>
      </c>
      <c r="O15" s="82">
        <f>VLOOKUP($A15,'Diplomabestand individueel'!$A:$AC,O$1,FALSE)</f>
        <v>0</v>
      </c>
      <c r="P15" s="82">
        <f>VLOOKUP($A15,'Diplomabestand individueel'!$A:$AC,P$1,FALSE)</f>
        <v>0</v>
      </c>
      <c r="Q15" s="82">
        <f>VLOOKUP($A15,'Diplomabestand individueel'!$A:$AC,Q$1,FALSE)</f>
        <v>0</v>
      </c>
      <c r="R15" s="41">
        <f t="shared" si="2"/>
        <v>26</v>
      </c>
      <c r="S15" s="82">
        <f>VLOOKUP($A15,'Diplomabestand individueel'!$A:$AC,S$1,FALSE)</f>
        <v>2.8</v>
      </c>
      <c r="T15" s="82">
        <f>VLOOKUP($A15,'Diplomabestand individueel'!$A:$AC,T$1,FALSE)</f>
        <v>7.55</v>
      </c>
      <c r="U15" s="82">
        <f>VLOOKUP($A15,'Diplomabestand individueel'!$A:$AC,U$1,FALSE)</f>
        <v>0</v>
      </c>
      <c r="V15" s="82">
        <f>VLOOKUP($A15,'Diplomabestand individueel'!$A:$AC,V$1,FALSE)</f>
        <v>10.35</v>
      </c>
      <c r="W15" s="41">
        <f t="shared" si="3"/>
        <v>7</v>
      </c>
      <c r="X15" s="82">
        <f>VLOOKUP($A15,'Diplomabestand individueel'!$A:$AC,X$1,FALSE)</f>
        <v>3.1</v>
      </c>
      <c r="Y15" s="82">
        <f>VLOOKUP($A15,'Diplomabestand individueel'!$A:$AC,Y$1,FALSE)</f>
        <v>6.3</v>
      </c>
      <c r="Z15" s="82">
        <f>VLOOKUP($A15,'Diplomabestand individueel'!$A:$AC,Z$1,FALSE)</f>
        <v>0</v>
      </c>
      <c r="AA15" s="82">
        <f>VLOOKUP($A15,'Diplomabestand individueel'!$A:$AC,AA$1,FALSE)</f>
        <v>9.4</v>
      </c>
      <c r="AB15" s="41">
        <f t="shared" si="4"/>
        <v>24</v>
      </c>
    </row>
    <row r="16" spans="1:28" x14ac:dyDescent="0.3">
      <c r="A16">
        <v>327</v>
      </c>
      <c r="B16" t="str">
        <f>VLOOKUP($A16,'Diplomabestand individueel'!$A:$AC,B$1,FALSE)</f>
        <v>W6-B2</v>
      </c>
      <c r="C16" t="str">
        <f>VLOOKUP($A16,'Diplomabestand individueel'!$A:$AC,C$1,FALSE)</f>
        <v>Robin Berkhout</v>
      </c>
      <c r="D16" t="str">
        <f>VLOOKUP($A16,'Diplomabestand individueel'!$A:$AC,D$1,FALSE)</f>
        <v>Jeugd 1 G</v>
      </c>
      <c r="E16" t="str">
        <f>VLOOKUP($A16,'Diplomabestand individueel'!$A:$AC,E$1,FALSE)</f>
        <v>LH</v>
      </c>
      <c r="F16" s="44">
        <f>VLOOKUP($A16,'Diplomabestand individueel'!$A:$AC,F$1,FALSE)</f>
        <v>42.2</v>
      </c>
      <c r="G16" s="41">
        <f t="shared" si="0"/>
        <v>12</v>
      </c>
      <c r="H16" s="82">
        <f>VLOOKUP($A16,'Diplomabestand individueel'!$A:$AC,H$1,FALSE)</f>
        <v>2.4</v>
      </c>
      <c r="I16" s="82">
        <f>VLOOKUP($A16,'Diplomabestand individueel'!$A:$AC,I$1,FALSE)</f>
        <v>8.65</v>
      </c>
      <c r="J16" s="83">
        <f>VLOOKUP($A16,'Diplomabestand individueel'!$A:$AC,J$1,FALSE)</f>
        <v>0</v>
      </c>
      <c r="K16" s="82">
        <f>VLOOKUP($A16,'Diplomabestand individueel'!$A:$AC,K$1,FALSE)</f>
        <v>0</v>
      </c>
      <c r="L16" s="82">
        <f>VLOOKUP($A16,'Diplomabestand individueel'!$A:$AC,L$1,FALSE)</f>
        <v>11.05</v>
      </c>
      <c r="M16" s="41">
        <f t="shared" si="1"/>
        <v>9</v>
      </c>
      <c r="N16" s="82">
        <f>VLOOKUP($A16,'Diplomabestand individueel'!$A:$AC,N$1,FALSE)</f>
        <v>2.2000000000000002</v>
      </c>
      <c r="O16" s="82">
        <f>VLOOKUP($A16,'Diplomabestand individueel'!$A:$AC,O$1,FALSE)</f>
        <v>8</v>
      </c>
      <c r="P16" s="82">
        <f>VLOOKUP($A16,'Diplomabestand individueel'!$A:$AC,P$1,FALSE)</f>
        <v>0</v>
      </c>
      <c r="Q16" s="82">
        <f>VLOOKUP($A16,'Diplomabestand individueel'!$A:$AC,Q$1,FALSE)</f>
        <v>10.199999999999999</v>
      </c>
      <c r="R16" s="41">
        <f t="shared" si="2"/>
        <v>17</v>
      </c>
      <c r="S16" s="82">
        <f>VLOOKUP($A16,'Diplomabestand individueel'!$A:$AC,S$1,FALSE)</f>
        <v>2.7</v>
      </c>
      <c r="T16" s="82">
        <f>VLOOKUP($A16,'Diplomabestand individueel'!$A:$AC,T$1,FALSE)</f>
        <v>7.2</v>
      </c>
      <c r="U16" s="82">
        <f>VLOOKUP($A16,'Diplomabestand individueel'!$A:$AC,U$1,FALSE)</f>
        <v>0</v>
      </c>
      <c r="V16" s="82">
        <f>VLOOKUP($A16,'Diplomabestand individueel'!$A:$AC,V$1,FALSE)</f>
        <v>9.9</v>
      </c>
      <c r="W16" s="41">
        <f t="shared" si="3"/>
        <v>13</v>
      </c>
      <c r="X16" s="82">
        <f>VLOOKUP($A16,'Diplomabestand individueel'!$A:$AC,X$1,FALSE)</f>
        <v>2.9</v>
      </c>
      <c r="Y16" s="82">
        <f>VLOOKUP($A16,'Diplomabestand individueel'!$A:$AC,Y$1,FALSE)</f>
        <v>8.15</v>
      </c>
      <c r="Z16" s="82">
        <f>VLOOKUP($A16,'Diplomabestand individueel'!$A:$AC,Z$1,FALSE)</f>
        <v>0</v>
      </c>
      <c r="AA16" s="82">
        <f>VLOOKUP($A16,'Diplomabestand individueel'!$A:$AC,AA$1,FALSE)</f>
        <v>11.05</v>
      </c>
      <c r="AB16" s="41">
        <f t="shared" si="4"/>
        <v>5</v>
      </c>
    </row>
    <row r="17" spans="1:28" x14ac:dyDescent="0.3">
      <c r="A17">
        <v>316</v>
      </c>
      <c r="B17" t="str">
        <f>VLOOKUP($A17,'Diplomabestand individueel'!$A:$AC,B$1,FALSE)</f>
        <v>W6-B2</v>
      </c>
      <c r="C17" t="str">
        <f>VLOOKUP($A17,'Diplomabestand individueel'!$A:$AC,C$1,FALSE)</f>
        <v>Floortje van Duijn</v>
      </c>
      <c r="D17" t="str">
        <f>VLOOKUP($A17,'Diplomabestand individueel'!$A:$AC,D$1,FALSE)</f>
        <v>Jeugd 1 G</v>
      </c>
      <c r="E17" t="str">
        <f>VLOOKUP($A17,'Diplomabestand individueel'!$A:$AC,E$1,FALSE)</f>
        <v>K&amp;V</v>
      </c>
      <c r="F17" s="44">
        <f>VLOOKUP($A17,'Diplomabestand individueel'!$A:$AC,F$1,FALSE)</f>
        <v>43.8</v>
      </c>
      <c r="G17" s="41">
        <f t="shared" si="0"/>
        <v>3</v>
      </c>
      <c r="H17" s="82">
        <f>VLOOKUP($A17,'Diplomabestand individueel'!$A:$AC,H$1,FALSE)</f>
        <v>1.6</v>
      </c>
      <c r="I17" s="82">
        <f>VLOOKUP($A17,'Diplomabestand individueel'!$A:$AC,I$1,FALSE)</f>
        <v>9.3000000000000007</v>
      </c>
      <c r="J17" s="83">
        <f>VLOOKUP($A17,'Diplomabestand individueel'!$A:$AC,J$1,FALSE)</f>
        <v>0</v>
      </c>
      <c r="K17" s="82">
        <f>VLOOKUP($A17,'Diplomabestand individueel'!$A:$AC,K$1,FALSE)</f>
        <v>0</v>
      </c>
      <c r="L17" s="82">
        <f>VLOOKUP($A17,'Diplomabestand individueel'!$A:$AC,L$1,FALSE)</f>
        <v>10.9</v>
      </c>
      <c r="M17" s="41">
        <f t="shared" si="1"/>
        <v>11</v>
      </c>
      <c r="N17" s="82">
        <f>VLOOKUP($A17,'Diplomabestand individueel'!$A:$AC,N$1,FALSE)</f>
        <v>2.7</v>
      </c>
      <c r="O17" s="82">
        <f>VLOOKUP($A17,'Diplomabestand individueel'!$A:$AC,O$1,FALSE)</f>
        <v>8.1999999999999993</v>
      </c>
      <c r="P17" s="82">
        <f>VLOOKUP($A17,'Diplomabestand individueel'!$A:$AC,P$1,FALSE)</f>
        <v>0</v>
      </c>
      <c r="Q17" s="82">
        <f>VLOOKUP($A17,'Diplomabestand individueel'!$A:$AC,Q$1,FALSE)</f>
        <v>10.9</v>
      </c>
      <c r="R17" s="41">
        <f t="shared" si="2"/>
        <v>7</v>
      </c>
      <c r="S17" s="82">
        <f>VLOOKUP($A17,'Diplomabestand individueel'!$A:$AC,S$1,FALSE)</f>
        <v>2.7</v>
      </c>
      <c r="T17" s="82">
        <f>VLOOKUP($A17,'Diplomabestand individueel'!$A:$AC,T$1,FALSE)</f>
        <v>7.65</v>
      </c>
      <c r="U17" s="82">
        <f>VLOOKUP($A17,'Diplomabestand individueel'!$A:$AC,U$1,FALSE)</f>
        <v>0</v>
      </c>
      <c r="V17" s="82">
        <f>VLOOKUP($A17,'Diplomabestand individueel'!$A:$AC,V$1,FALSE)</f>
        <v>10.35</v>
      </c>
      <c r="W17" s="41">
        <f t="shared" si="3"/>
        <v>7</v>
      </c>
      <c r="X17" s="82">
        <f>VLOOKUP($A17,'Diplomabestand individueel'!$A:$AC,X$1,FALSE)</f>
        <v>2.8</v>
      </c>
      <c r="Y17" s="82">
        <f>VLOOKUP($A17,'Diplomabestand individueel'!$A:$AC,Y$1,FALSE)</f>
        <v>8.85</v>
      </c>
      <c r="Z17" s="82">
        <f>VLOOKUP($A17,'Diplomabestand individueel'!$A:$AC,Z$1,FALSE)</f>
        <v>0</v>
      </c>
      <c r="AA17" s="82">
        <f>VLOOKUP($A17,'Diplomabestand individueel'!$A:$AC,AA$1,FALSE)</f>
        <v>11.65</v>
      </c>
      <c r="AB17" s="41">
        <f t="shared" si="4"/>
        <v>1</v>
      </c>
    </row>
    <row r="18" spans="1:28" x14ac:dyDescent="0.3">
      <c r="A18">
        <v>324</v>
      </c>
      <c r="B18" t="str">
        <f>VLOOKUP($A18,'Diplomabestand individueel'!$A:$AC,B$1,FALSE)</f>
        <v>W5-B2</v>
      </c>
      <c r="C18" t="str">
        <f>VLOOKUP($A18,'Diplomabestand individueel'!$A:$AC,C$1,FALSE)</f>
        <v>Bobbi Wijtmans</v>
      </c>
      <c r="D18" t="str">
        <f>VLOOKUP($A18,'Diplomabestand individueel'!$A:$AC,D$1,FALSE)</f>
        <v>Jeugd 2 G</v>
      </c>
      <c r="E18" t="str">
        <f>VLOOKUP($A18,'Diplomabestand individueel'!$A:$AC,E$1,FALSE)</f>
        <v>Wilskracht</v>
      </c>
      <c r="F18" s="44">
        <f>VLOOKUP($A18,'Diplomabestand individueel'!$A:$AC,F$1,FALSE)</f>
        <v>39</v>
      </c>
      <c r="G18" s="41">
        <f t="shared" si="0"/>
        <v>21</v>
      </c>
      <c r="H18" s="82">
        <f>VLOOKUP($A18,'Diplomabestand individueel'!$A:$AC,H$1,FALSE)</f>
        <v>1.6</v>
      </c>
      <c r="I18" s="82">
        <f>VLOOKUP($A18,'Diplomabestand individueel'!$A:$AC,I$1,FALSE)</f>
        <v>8.4</v>
      </c>
      <c r="J18" s="83">
        <f>VLOOKUP($A18,'Diplomabestand individueel'!$A:$AC,J$1,FALSE)</f>
        <v>0</v>
      </c>
      <c r="K18" s="82">
        <f>VLOOKUP($A18,'Diplomabestand individueel'!$A:$AC,K$1,FALSE)</f>
        <v>0</v>
      </c>
      <c r="L18" s="82">
        <f>VLOOKUP($A18,'Diplomabestand individueel'!$A:$AC,L$1,FALSE)</f>
        <v>10</v>
      </c>
      <c r="M18" s="41">
        <f t="shared" si="1"/>
        <v>22</v>
      </c>
      <c r="N18" s="82">
        <f>VLOOKUP($A18,'Diplomabestand individueel'!$A:$AC,N$1,FALSE)</f>
        <v>2.7</v>
      </c>
      <c r="O18" s="82">
        <f>VLOOKUP($A18,'Diplomabestand individueel'!$A:$AC,O$1,FALSE)</f>
        <v>7.95</v>
      </c>
      <c r="P18" s="82">
        <f>VLOOKUP($A18,'Diplomabestand individueel'!$A:$AC,P$1,FALSE)</f>
        <v>0</v>
      </c>
      <c r="Q18" s="82">
        <f>VLOOKUP($A18,'Diplomabestand individueel'!$A:$AC,Q$1,FALSE)</f>
        <v>10.65</v>
      </c>
      <c r="R18" s="41">
        <f t="shared" si="2"/>
        <v>11</v>
      </c>
      <c r="S18" s="82">
        <f>VLOOKUP($A18,'Diplomabestand individueel'!$A:$AC,S$1,FALSE)</f>
        <v>2.1</v>
      </c>
      <c r="T18" s="82">
        <f>VLOOKUP($A18,'Diplomabestand individueel'!$A:$AC,T$1,FALSE)</f>
        <v>6.3</v>
      </c>
      <c r="U18" s="82">
        <f>VLOOKUP($A18,'Diplomabestand individueel'!$A:$AC,U$1,FALSE)</f>
        <v>0</v>
      </c>
      <c r="V18" s="82">
        <f>VLOOKUP($A18,'Diplomabestand individueel'!$A:$AC,V$1,FALSE)</f>
        <v>8.4</v>
      </c>
      <c r="W18" s="41">
        <f t="shared" si="3"/>
        <v>21</v>
      </c>
      <c r="X18" s="82">
        <f>VLOOKUP($A18,'Diplomabestand individueel'!$A:$AC,X$1,FALSE)</f>
        <v>2.2999999999999998</v>
      </c>
      <c r="Y18" s="82">
        <f>VLOOKUP($A18,'Diplomabestand individueel'!$A:$AC,Y$1,FALSE)</f>
        <v>7.65</v>
      </c>
      <c r="Z18" s="82">
        <f>VLOOKUP($A18,'Diplomabestand individueel'!$A:$AC,Z$1,FALSE)</f>
        <v>0</v>
      </c>
      <c r="AA18" s="82">
        <f>VLOOKUP($A18,'Diplomabestand individueel'!$A:$AC,AA$1,FALSE)</f>
        <v>9.9499999999999993</v>
      </c>
      <c r="AB18" s="41">
        <f t="shared" si="4"/>
        <v>21</v>
      </c>
    </row>
    <row r="19" spans="1:28" x14ac:dyDescent="0.3">
      <c r="A19">
        <v>317</v>
      </c>
      <c r="B19" t="str">
        <f>VLOOKUP($A19,'Diplomabestand individueel'!$A:$AC,B$1,FALSE)</f>
        <v>W6-B2</v>
      </c>
      <c r="C19" t="str">
        <f>VLOOKUP($A19,'Diplomabestand individueel'!$A:$AC,C$1,FALSE)</f>
        <v>Rona den Dulk</v>
      </c>
      <c r="D19" t="str">
        <f>VLOOKUP($A19,'Diplomabestand individueel'!$A:$AC,D$1,FALSE)</f>
        <v>Jeugd 2 G</v>
      </c>
      <c r="E19" t="str">
        <f>VLOOKUP($A19,'Diplomabestand individueel'!$A:$AC,E$1,FALSE)</f>
        <v>K&amp;V</v>
      </c>
      <c r="F19" s="44">
        <f>VLOOKUP($A19,'Diplomabestand individueel'!$A:$AC,F$1,FALSE)</f>
        <v>39.6</v>
      </c>
      <c r="G19" s="41">
        <f t="shared" si="0"/>
        <v>18</v>
      </c>
      <c r="H19" s="82">
        <f>VLOOKUP($A19,'Diplomabestand individueel'!$A:$AC,H$1,FALSE)</f>
        <v>1.6</v>
      </c>
      <c r="I19" s="82">
        <f>VLOOKUP($A19,'Diplomabestand individueel'!$A:$AC,I$1,FALSE)</f>
        <v>8.9499999999999993</v>
      </c>
      <c r="J19" s="83">
        <f>VLOOKUP($A19,'Diplomabestand individueel'!$A:$AC,J$1,FALSE)</f>
        <v>0</v>
      </c>
      <c r="K19" s="82">
        <f>VLOOKUP($A19,'Diplomabestand individueel'!$A:$AC,K$1,FALSE)</f>
        <v>0</v>
      </c>
      <c r="L19" s="82">
        <f>VLOOKUP($A19,'Diplomabestand individueel'!$A:$AC,L$1,FALSE)</f>
        <v>10.55</v>
      </c>
      <c r="M19" s="41">
        <f t="shared" si="1"/>
        <v>18</v>
      </c>
      <c r="N19" s="82">
        <f>VLOOKUP($A19,'Diplomabestand individueel'!$A:$AC,N$1,FALSE)</f>
        <v>2.2000000000000002</v>
      </c>
      <c r="O19" s="82">
        <f>VLOOKUP($A19,'Diplomabestand individueel'!$A:$AC,O$1,FALSE)</f>
        <v>6.9</v>
      </c>
      <c r="P19" s="82">
        <f>VLOOKUP($A19,'Diplomabestand individueel'!$A:$AC,P$1,FALSE)</f>
        <v>0</v>
      </c>
      <c r="Q19" s="82">
        <f>VLOOKUP($A19,'Diplomabestand individueel'!$A:$AC,Q$1,FALSE)</f>
        <v>9.1</v>
      </c>
      <c r="R19" s="41">
        <f t="shared" si="2"/>
        <v>22</v>
      </c>
      <c r="S19" s="82">
        <f>VLOOKUP($A19,'Diplomabestand individueel'!$A:$AC,S$1,FALSE)</f>
        <v>2.7</v>
      </c>
      <c r="T19" s="82">
        <f>VLOOKUP($A19,'Diplomabestand individueel'!$A:$AC,T$1,FALSE)</f>
        <v>6.45</v>
      </c>
      <c r="U19" s="82">
        <f>VLOOKUP($A19,'Diplomabestand individueel'!$A:$AC,U$1,FALSE)</f>
        <v>0</v>
      </c>
      <c r="V19" s="82">
        <f>VLOOKUP($A19,'Diplomabestand individueel'!$A:$AC,V$1,FALSE)</f>
        <v>9.15</v>
      </c>
      <c r="W19" s="41">
        <f t="shared" si="3"/>
        <v>19</v>
      </c>
      <c r="X19" s="82">
        <f>VLOOKUP($A19,'Diplomabestand individueel'!$A:$AC,X$1,FALSE)</f>
        <v>2.8</v>
      </c>
      <c r="Y19" s="82">
        <f>VLOOKUP($A19,'Diplomabestand individueel'!$A:$AC,Y$1,FALSE)</f>
        <v>8</v>
      </c>
      <c r="Z19" s="82">
        <f>VLOOKUP($A19,'Diplomabestand individueel'!$A:$AC,Z$1,FALSE)</f>
        <v>0</v>
      </c>
      <c r="AA19" s="82">
        <f>VLOOKUP($A19,'Diplomabestand individueel'!$A:$AC,AA$1,FALSE)</f>
        <v>10.8</v>
      </c>
      <c r="AB19" s="41">
        <f t="shared" si="4"/>
        <v>9</v>
      </c>
    </row>
    <row r="20" spans="1:28" x14ac:dyDescent="0.3">
      <c r="A20">
        <v>310</v>
      </c>
      <c r="B20" t="str">
        <f>VLOOKUP($A20,'Diplomabestand individueel'!$A:$AC,B$1,FALSE)</f>
        <v>W3-B2</v>
      </c>
      <c r="C20" t="str">
        <f>VLOOKUP($A20,'Diplomabestand individueel'!$A:$AC,C$1,FALSE)</f>
        <v>Emily Zwarthoed</v>
      </c>
      <c r="D20" t="str">
        <f>VLOOKUP($A20,'Diplomabestand individueel'!$A:$AC,D$1,FALSE)</f>
        <v>Jeugd F</v>
      </c>
      <c r="E20" t="str">
        <f>VLOOKUP($A20,'Diplomabestand individueel'!$A:$AC,E$1,FALSE)</f>
        <v>Sint Mauritius</v>
      </c>
      <c r="F20" s="44">
        <f>VLOOKUP($A20,'Diplomabestand individueel'!$A:$AC,F$1,FALSE)</f>
        <v>0</v>
      </c>
      <c r="G20" s="41">
        <f t="shared" si="0"/>
        <v>27</v>
      </c>
      <c r="H20" s="82">
        <f>VLOOKUP($A20,'Diplomabestand individueel'!$A:$AC,H$1,FALSE)</f>
        <v>0</v>
      </c>
      <c r="I20" s="82">
        <f>VLOOKUP($A20,'Diplomabestand individueel'!$A:$AC,I$1,FALSE)</f>
        <v>0</v>
      </c>
      <c r="J20" s="83">
        <f>VLOOKUP($A20,'Diplomabestand individueel'!$A:$AC,J$1,FALSE)</f>
        <v>0</v>
      </c>
      <c r="K20" s="82">
        <f>VLOOKUP($A20,'Diplomabestand individueel'!$A:$AC,K$1,FALSE)</f>
        <v>0</v>
      </c>
      <c r="L20" s="82">
        <f>VLOOKUP($A20,'Diplomabestand individueel'!$A:$AC,L$1,FALSE)</f>
        <v>0</v>
      </c>
      <c r="M20" s="41">
        <f t="shared" si="1"/>
        <v>24</v>
      </c>
      <c r="N20" s="82">
        <f>VLOOKUP($A20,'Diplomabestand individueel'!$A:$AC,N$1,FALSE)</f>
        <v>0</v>
      </c>
      <c r="O20" s="82">
        <f>VLOOKUP($A20,'Diplomabestand individueel'!$A:$AC,O$1,FALSE)</f>
        <v>0</v>
      </c>
      <c r="P20" s="82">
        <f>VLOOKUP($A20,'Diplomabestand individueel'!$A:$AC,P$1,FALSE)</f>
        <v>0</v>
      </c>
      <c r="Q20" s="82">
        <f>VLOOKUP($A20,'Diplomabestand individueel'!$A:$AC,Q$1,FALSE)</f>
        <v>0</v>
      </c>
      <c r="R20" s="41">
        <f t="shared" si="2"/>
        <v>26</v>
      </c>
      <c r="S20" s="82">
        <f>VLOOKUP($A20,'Diplomabestand individueel'!$A:$AC,S$1,FALSE)</f>
        <v>0</v>
      </c>
      <c r="T20" s="82">
        <f>VLOOKUP($A20,'Diplomabestand individueel'!$A:$AC,T$1,FALSE)</f>
        <v>0</v>
      </c>
      <c r="U20" s="82">
        <f>VLOOKUP($A20,'Diplomabestand individueel'!$A:$AC,U$1,FALSE)</f>
        <v>0</v>
      </c>
      <c r="V20" s="82">
        <f>VLOOKUP($A20,'Diplomabestand individueel'!$A:$AC,V$1,FALSE)</f>
        <v>0</v>
      </c>
      <c r="W20" s="41">
        <f t="shared" si="3"/>
        <v>27</v>
      </c>
      <c r="X20" s="82">
        <f>VLOOKUP($A20,'Diplomabestand individueel'!$A:$AC,X$1,FALSE)</f>
        <v>0</v>
      </c>
      <c r="Y20" s="82">
        <f>VLOOKUP($A20,'Diplomabestand individueel'!$A:$AC,Y$1,FALSE)</f>
        <v>0</v>
      </c>
      <c r="Z20" s="82">
        <f>VLOOKUP($A20,'Diplomabestand individueel'!$A:$AC,Z$1,FALSE)</f>
        <v>0</v>
      </c>
      <c r="AA20" s="82">
        <f>VLOOKUP($A20,'Diplomabestand individueel'!$A:$AC,AA$1,FALSE)</f>
        <v>0</v>
      </c>
      <c r="AB20" s="41">
        <f t="shared" si="4"/>
        <v>27</v>
      </c>
    </row>
    <row r="21" spans="1:28" x14ac:dyDescent="0.3">
      <c r="A21">
        <v>311</v>
      </c>
      <c r="B21" t="str">
        <f>VLOOKUP($A21,'Diplomabestand individueel'!$A:$AC,B$1,FALSE)</f>
        <v>W3-B2</v>
      </c>
      <c r="C21" t="str">
        <f>VLOOKUP($A21,'Diplomabestand individueel'!$A:$AC,C$1,FALSE)</f>
        <v>Emma Rijs</v>
      </c>
      <c r="D21" t="str">
        <f>VLOOKUP($A21,'Diplomabestand individueel'!$A:$AC,D$1,FALSE)</f>
        <v>Jeugd F</v>
      </c>
      <c r="E21" t="str">
        <f>VLOOKUP($A21,'Diplomabestand individueel'!$A:$AC,E$1,FALSE)</f>
        <v>Turncademy</v>
      </c>
      <c r="F21" s="44">
        <f>VLOOKUP($A21,'Diplomabestand individueel'!$A:$AC,F$1,FALSE)</f>
        <v>42.7</v>
      </c>
      <c r="G21" s="41">
        <f t="shared" si="0"/>
        <v>8</v>
      </c>
      <c r="H21" s="82">
        <f>VLOOKUP($A21,'Diplomabestand individueel'!$A:$AC,H$1,FALSE)</f>
        <v>2.4</v>
      </c>
      <c r="I21" s="82">
        <f>VLOOKUP($A21,'Diplomabestand individueel'!$A:$AC,I$1,FALSE)</f>
        <v>8.75</v>
      </c>
      <c r="J21" s="83">
        <f>VLOOKUP($A21,'Diplomabestand individueel'!$A:$AC,J$1,FALSE)</f>
        <v>0</v>
      </c>
      <c r="K21" s="82">
        <f>VLOOKUP($A21,'Diplomabestand individueel'!$A:$AC,K$1,FALSE)</f>
        <v>0</v>
      </c>
      <c r="L21" s="82">
        <f>VLOOKUP($A21,'Diplomabestand individueel'!$A:$AC,L$1,FALSE)</f>
        <v>11.15</v>
      </c>
      <c r="M21" s="41">
        <f t="shared" si="1"/>
        <v>7</v>
      </c>
      <c r="N21" s="82">
        <f>VLOOKUP($A21,'Diplomabestand individueel'!$A:$AC,N$1,FALSE)</f>
        <v>2.8</v>
      </c>
      <c r="O21" s="82">
        <f>VLOOKUP($A21,'Diplomabestand individueel'!$A:$AC,O$1,FALSE)</f>
        <v>8.1999999999999993</v>
      </c>
      <c r="P21" s="82">
        <f>VLOOKUP($A21,'Diplomabestand individueel'!$A:$AC,P$1,FALSE)</f>
        <v>0</v>
      </c>
      <c r="Q21" s="82">
        <f>VLOOKUP($A21,'Diplomabestand individueel'!$A:$AC,Q$1,FALSE)</f>
        <v>11</v>
      </c>
      <c r="R21" s="41">
        <f t="shared" si="2"/>
        <v>4</v>
      </c>
      <c r="S21" s="82">
        <f>VLOOKUP($A21,'Diplomabestand individueel'!$A:$AC,S$1,FALSE)</f>
        <v>2.2000000000000002</v>
      </c>
      <c r="T21" s="82">
        <f>VLOOKUP($A21,'Diplomabestand individueel'!$A:$AC,T$1,FALSE)</f>
        <v>7.2</v>
      </c>
      <c r="U21" s="82">
        <f>VLOOKUP($A21,'Diplomabestand individueel'!$A:$AC,U$1,FALSE)</f>
        <v>0</v>
      </c>
      <c r="V21" s="82">
        <f>VLOOKUP($A21,'Diplomabestand individueel'!$A:$AC,V$1,FALSE)</f>
        <v>9.4</v>
      </c>
      <c r="W21" s="41">
        <f t="shared" si="3"/>
        <v>18</v>
      </c>
      <c r="X21" s="82">
        <f>VLOOKUP($A21,'Diplomabestand individueel'!$A:$AC,X$1,FALSE)</f>
        <v>3</v>
      </c>
      <c r="Y21" s="82">
        <f>VLOOKUP($A21,'Diplomabestand individueel'!$A:$AC,Y$1,FALSE)</f>
        <v>8.15</v>
      </c>
      <c r="Z21" s="82">
        <f>VLOOKUP($A21,'Diplomabestand individueel'!$A:$AC,Z$1,FALSE)</f>
        <v>0</v>
      </c>
      <c r="AA21" s="82">
        <f>VLOOKUP($A21,'Diplomabestand individueel'!$A:$AC,AA$1,FALSE)</f>
        <v>11.15</v>
      </c>
      <c r="AB21" s="41">
        <f t="shared" si="4"/>
        <v>4</v>
      </c>
    </row>
    <row r="22" spans="1:28" x14ac:dyDescent="0.3">
      <c r="A22">
        <v>319</v>
      </c>
      <c r="B22" t="str">
        <f>VLOOKUP($A22,'Diplomabestand individueel'!$A:$AC,B$1,FALSE)</f>
        <v>W6-B2</v>
      </c>
      <c r="C22" t="str">
        <f>VLOOKUP($A22,'Diplomabestand individueel'!$A:$AC,C$1,FALSE)</f>
        <v>Graciela Solana Plugge</v>
      </c>
      <c r="D22" t="str">
        <f>VLOOKUP($A22,'Diplomabestand individueel'!$A:$AC,D$1,FALSE)</f>
        <v>Jeugd 2 G</v>
      </c>
      <c r="E22" t="str">
        <f>VLOOKUP($A22,'Diplomabestand individueel'!$A:$AC,E$1,FALSE)</f>
        <v>K&amp;V</v>
      </c>
      <c r="F22" s="44">
        <f>VLOOKUP($A22,'Diplomabestand individueel'!$A:$AC,F$1,FALSE)</f>
        <v>41.6</v>
      </c>
      <c r="G22" s="41">
        <f t="shared" si="0"/>
        <v>14</v>
      </c>
      <c r="H22" s="82">
        <f>VLOOKUP($A22,'Diplomabestand individueel'!$A:$AC,H$1,FALSE)</f>
        <v>1.6</v>
      </c>
      <c r="I22" s="82">
        <f>VLOOKUP($A22,'Diplomabestand individueel'!$A:$AC,I$1,FALSE)</f>
        <v>9.3000000000000007</v>
      </c>
      <c r="J22" s="83">
        <f>VLOOKUP($A22,'Diplomabestand individueel'!$A:$AC,J$1,FALSE)</f>
        <v>0</v>
      </c>
      <c r="K22" s="82">
        <f>VLOOKUP($A22,'Diplomabestand individueel'!$A:$AC,K$1,FALSE)</f>
        <v>0</v>
      </c>
      <c r="L22" s="82">
        <f>VLOOKUP($A22,'Diplomabestand individueel'!$A:$AC,L$1,FALSE)</f>
        <v>10.9</v>
      </c>
      <c r="M22" s="41">
        <f t="shared" si="1"/>
        <v>11</v>
      </c>
      <c r="N22" s="82">
        <f>VLOOKUP($A22,'Diplomabestand individueel'!$A:$AC,N$1,FALSE)</f>
        <v>2.7</v>
      </c>
      <c r="O22" s="82">
        <f>VLOOKUP($A22,'Diplomabestand individueel'!$A:$AC,O$1,FALSE)</f>
        <v>7.9</v>
      </c>
      <c r="P22" s="82">
        <f>VLOOKUP($A22,'Diplomabestand individueel'!$A:$AC,P$1,FALSE)</f>
        <v>0</v>
      </c>
      <c r="Q22" s="82">
        <f>VLOOKUP($A22,'Diplomabestand individueel'!$A:$AC,Q$1,FALSE)</f>
        <v>10.6</v>
      </c>
      <c r="R22" s="41">
        <f t="shared" si="2"/>
        <v>13</v>
      </c>
      <c r="S22" s="82">
        <f>VLOOKUP($A22,'Diplomabestand individueel'!$A:$AC,S$1,FALSE)</f>
        <v>2.7</v>
      </c>
      <c r="T22" s="82">
        <f>VLOOKUP($A22,'Diplomabestand individueel'!$A:$AC,T$1,FALSE)</f>
        <v>6.9</v>
      </c>
      <c r="U22" s="82">
        <f>VLOOKUP($A22,'Diplomabestand individueel'!$A:$AC,U$1,FALSE)</f>
        <v>0</v>
      </c>
      <c r="V22" s="82">
        <f>VLOOKUP($A22,'Diplomabestand individueel'!$A:$AC,V$1,FALSE)</f>
        <v>9.6</v>
      </c>
      <c r="W22" s="41">
        <f t="shared" si="3"/>
        <v>17</v>
      </c>
      <c r="X22" s="82">
        <f>VLOOKUP($A22,'Diplomabestand individueel'!$A:$AC,X$1,FALSE)</f>
        <v>2.7</v>
      </c>
      <c r="Y22" s="82">
        <f>VLOOKUP($A22,'Diplomabestand individueel'!$A:$AC,Y$1,FALSE)</f>
        <v>7.8</v>
      </c>
      <c r="Z22" s="82">
        <f>VLOOKUP($A22,'Diplomabestand individueel'!$A:$AC,Z$1,FALSE)</f>
        <v>0</v>
      </c>
      <c r="AA22" s="82">
        <f>VLOOKUP($A22,'Diplomabestand individueel'!$A:$AC,AA$1,FALSE)</f>
        <v>10.5</v>
      </c>
      <c r="AB22" s="41">
        <f t="shared" si="4"/>
        <v>15</v>
      </c>
    </row>
    <row r="23" spans="1:28" x14ac:dyDescent="0.3">
      <c r="A23">
        <v>315</v>
      </c>
      <c r="B23" t="str">
        <f>VLOOKUP($A23,'Diplomabestand individueel'!$A:$AC,B$1,FALSE)</f>
        <v>W3-B2</v>
      </c>
      <c r="C23" t="str">
        <f>VLOOKUP($A23,'Diplomabestand individueel'!$A:$AC,C$1,FALSE)</f>
        <v>Saar Betlem</v>
      </c>
      <c r="D23" t="str">
        <f>VLOOKUP($A23,'Diplomabestand individueel'!$A:$AC,D$1,FALSE)</f>
        <v>Jeugd F</v>
      </c>
      <c r="E23" t="str">
        <f>VLOOKUP($A23,'Diplomabestand individueel'!$A:$AC,E$1,FALSE)</f>
        <v>Turncentrum Waterland</v>
      </c>
      <c r="F23" s="44">
        <f>VLOOKUP($A23,'Diplomabestand individueel'!$A:$AC,F$1,FALSE)</f>
        <v>39.450000000000003</v>
      </c>
      <c r="G23" s="41">
        <f t="shared" si="0"/>
        <v>19</v>
      </c>
      <c r="H23" s="82">
        <f>VLOOKUP($A23,'Diplomabestand individueel'!$A:$AC,H$1,FALSE)</f>
        <v>2.4</v>
      </c>
      <c r="I23" s="82">
        <f>VLOOKUP($A23,'Diplomabestand individueel'!$A:$AC,I$1,FALSE)</f>
        <v>8.15</v>
      </c>
      <c r="J23" s="83">
        <f>VLOOKUP($A23,'Diplomabestand individueel'!$A:$AC,J$1,FALSE)</f>
        <v>0</v>
      </c>
      <c r="K23" s="82">
        <f>VLOOKUP($A23,'Diplomabestand individueel'!$A:$AC,K$1,FALSE)</f>
        <v>0</v>
      </c>
      <c r="L23" s="82">
        <f>VLOOKUP($A23,'Diplomabestand individueel'!$A:$AC,L$1,FALSE)</f>
        <v>10.55</v>
      </c>
      <c r="M23" s="41">
        <f t="shared" si="1"/>
        <v>18</v>
      </c>
      <c r="N23" s="82">
        <f>VLOOKUP($A23,'Diplomabestand individueel'!$A:$AC,N$1,FALSE)</f>
        <v>2.4</v>
      </c>
      <c r="O23" s="82">
        <f>VLOOKUP($A23,'Diplomabestand individueel'!$A:$AC,O$1,FALSE)</f>
        <v>6.75</v>
      </c>
      <c r="P23" s="82">
        <f>VLOOKUP($A23,'Diplomabestand individueel'!$A:$AC,P$1,FALSE)</f>
        <v>0</v>
      </c>
      <c r="Q23" s="82">
        <f>VLOOKUP($A23,'Diplomabestand individueel'!$A:$AC,Q$1,FALSE)</f>
        <v>9.15</v>
      </c>
      <c r="R23" s="41">
        <f t="shared" si="2"/>
        <v>20</v>
      </c>
      <c r="S23" s="82">
        <f>VLOOKUP($A23,'Diplomabestand individueel'!$A:$AC,S$1,FALSE)</f>
        <v>2.8</v>
      </c>
      <c r="T23" s="82">
        <f>VLOOKUP($A23,'Diplomabestand individueel'!$A:$AC,T$1,FALSE)</f>
        <v>7.45</v>
      </c>
      <c r="U23" s="82">
        <f>VLOOKUP($A23,'Diplomabestand individueel'!$A:$AC,U$1,FALSE)</f>
        <v>0</v>
      </c>
      <c r="V23" s="82">
        <f>VLOOKUP($A23,'Diplomabestand individueel'!$A:$AC,V$1,FALSE)</f>
        <v>10.25</v>
      </c>
      <c r="W23" s="41">
        <f t="shared" si="3"/>
        <v>10</v>
      </c>
      <c r="X23" s="82">
        <f>VLOOKUP($A23,'Diplomabestand individueel'!$A:$AC,X$1,FALSE)</f>
        <v>2.9</v>
      </c>
      <c r="Y23" s="82">
        <f>VLOOKUP($A23,'Diplomabestand individueel'!$A:$AC,Y$1,FALSE)</f>
        <v>6.6</v>
      </c>
      <c r="Z23" s="82">
        <f>VLOOKUP($A23,'Diplomabestand individueel'!$A:$AC,Z$1,FALSE)</f>
        <v>0</v>
      </c>
      <c r="AA23" s="82">
        <f>VLOOKUP($A23,'Diplomabestand individueel'!$A:$AC,AA$1,FALSE)</f>
        <v>9.5</v>
      </c>
      <c r="AB23" s="41">
        <f t="shared" si="4"/>
        <v>23</v>
      </c>
    </row>
    <row r="24" spans="1:28" x14ac:dyDescent="0.3">
      <c r="A24">
        <v>318</v>
      </c>
      <c r="B24" t="str">
        <f>VLOOKUP($A24,'Diplomabestand individueel'!$A:$AC,B$1,FALSE)</f>
        <v>W6-B2</v>
      </c>
      <c r="C24" t="str">
        <f>VLOOKUP($A24,'Diplomabestand individueel'!$A:$AC,C$1,FALSE)</f>
        <v>Josie Habers</v>
      </c>
      <c r="D24" t="str">
        <f>VLOOKUP($A24,'Diplomabestand individueel'!$A:$AC,D$1,FALSE)</f>
        <v>Jeugd 2 G</v>
      </c>
      <c r="E24" t="str">
        <f>VLOOKUP($A24,'Diplomabestand individueel'!$A:$AC,E$1,FALSE)</f>
        <v>K&amp;V</v>
      </c>
      <c r="F24" s="44">
        <f>VLOOKUP($A24,'Diplomabestand individueel'!$A:$AC,F$1,FALSE)</f>
        <v>43.35</v>
      </c>
      <c r="G24" s="41">
        <f t="shared" si="0"/>
        <v>6</v>
      </c>
      <c r="H24" s="82">
        <f>VLOOKUP($A24,'Diplomabestand individueel'!$A:$AC,H$1,FALSE)</f>
        <v>2.4</v>
      </c>
      <c r="I24" s="82">
        <f>VLOOKUP($A24,'Diplomabestand individueel'!$A:$AC,I$1,FALSE)</f>
        <v>8.85</v>
      </c>
      <c r="J24" s="83">
        <f>VLOOKUP($A24,'Diplomabestand individueel'!$A:$AC,J$1,FALSE)</f>
        <v>0</v>
      </c>
      <c r="K24" s="82">
        <f>VLOOKUP($A24,'Diplomabestand individueel'!$A:$AC,K$1,FALSE)</f>
        <v>0</v>
      </c>
      <c r="L24" s="82">
        <f>VLOOKUP($A24,'Diplomabestand individueel'!$A:$AC,L$1,FALSE)</f>
        <v>11.25</v>
      </c>
      <c r="M24" s="41">
        <f t="shared" si="1"/>
        <v>5</v>
      </c>
      <c r="N24" s="82">
        <f>VLOOKUP($A24,'Diplomabestand individueel'!$A:$AC,N$1,FALSE)</f>
        <v>2.7</v>
      </c>
      <c r="O24" s="82">
        <f>VLOOKUP($A24,'Diplomabestand individueel'!$A:$AC,O$1,FALSE)</f>
        <v>8.5500000000000007</v>
      </c>
      <c r="P24" s="82">
        <f>VLOOKUP($A24,'Diplomabestand individueel'!$A:$AC,P$1,FALSE)</f>
        <v>0</v>
      </c>
      <c r="Q24" s="82">
        <f>VLOOKUP($A24,'Diplomabestand individueel'!$A:$AC,Q$1,FALSE)</f>
        <v>11.25</v>
      </c>
      <c r="R24" s="41">
        <f t="shared" si="2"/>
        <v>3</v>
      </c>
      <c r="S24" s="82">
        <f>VLOOKUP($A24,'Diplomabestand individueel'!$A:$AC,S$1,FALSE)</f>
        <v>2.7</v>
      </c>
      <c r="T24" s="82">
        <f>VLOOKUP($A24,'Diplomabestand individueel'!$A:$AC,T$1,FALSE)</f>
        <v>7.65</v>
      </c>
      <c r="U24" s="82">
        <f>VLOOKUP($A24,'Diplomabestand individueel'!$A:$AC,U$1,FALSE)</f>
        <v>0</v>
      </c>
      <c r="V24" s="82">
        <f>VLOOKUP($A24,'Diplomabestand individueel'!$A:$AC,V$1,FALSE)</f>
        <v>10.35</v>
      </c>
      <c r="W24" s="41">
        <f t="shared" si="3"/>
        <v>7</v>
      </c>
      <c r="X24" s="82">
        <f>VLOOKUP($A24,'Diplomabestand individueel'!$A:$AC,X$1,FALSE)</f>
        <v>2.2999999999999998</v>
      </c>
      <c r="Y24" s="82">
        <f>VLOOKUP($A24,'Diplomabestand individueel'!$A:$AC,Y$1,FALSE)</f>
        <v>8.1999999999999993</v>
      </c>
      <c r="Z24" s="82">
        <f>VLOOKUP($A24,'Diplomabestand individueel'!$A:$AC,Z$1,FALSE)</f>
        <v>0</v>
      </c>
      <c r="AA24" s="82">
        <f>VLOOKUP($A24,'Diplomabestand individueel'!$A:$AC,AA$1,FALSE)</f>
        <v>10.5</v>
      </c>
      <c r="AB24" s="41">
        <f t="shared" si="4"/>
        <v>15</v>
      </c>
    </row>
    <row r="25" spans="1:28" x14ac:dyDescent="0.3">
      <c r="A25">
        <v>326</v>
      </c>
      <c r="B25" t="str">
        <f>VLOOKUP($A25,'Diplomabestand individueel'!$A:$AC,B$1,FALSE)</f>
        <v>W6-B2</v>
      </c>
      <c r="C25" t="str">
        <f>VLOOKUP($A25,'Diplomabestand individueel'!$A:$AC,C$1,FALSE)</f>
        <v>Meis Liedorp</v>
      </c>
      <c r="D25" t="str">
        <f>VLOOKUP($A25,'Diplomabestand individueel'!$A:$AC,D$1,FALSE)</f>
        <v>Jeugd 1 G</v>
      </c>
      <c r="E25" t="str">
        <f>VLOOKUP($A25,'Diplomabestand individueel'!$A:$AC,E$1,FALSE)</f>
        <v>LH</v>
      </c>
      <c r="F25" s="44">
        <f>VLOOKUP($A25,'Diplomabestand individueel'!$A:$AC,F$1,FALSE)</f>
        <v>37.15</v>
      </c>
      <c r="G25" s="41">
        <f t="shared" si="0"/>
        <v>22</v>
      </c>
      <c r="H25" s="82">
        <f>VLOOKUP($A25,'Diplomabestand individueel'!$A:$AC,H$1,FALSE)</f>
        <v>1.6</v>
      </c>
      <c r="I25" s="82">
        <f>VLOOKUP($A25,'Diplomabestand individueel'!$A:$AC,I$1,FALSE)</f>
        <v>8.9499999999999993</v>
      </c>
      <c r="J25" s="83">
        <f>VLOOKUP($A25,'Diplomabestand individueel'!$A:$AC,J$1,FALSE)</f>
        <v>0</v>
      </c>
      <c r="K25" s="82">
        <f>VLOOKUP($A25,'Diplomabestand individueel'!$A:$AC,K$1,FALSE)</f>
        <v>0</v>
      </c>
      <c r="L25" s="82">
        <f>VLOOKUP($A25,'Diplomabestand individueel'!$A:$AC,L$1,FALSE)</f>
        <v>10.55</v>
      </c>
      <c r="M25" s="41">
        <f t="shared" si="1"/>
        <v>18</v>
      </c>
      <c r="N25" s="82">
        <f>VLOOKUP($A25,'Diplomabestand individueel'!$A:$AC,N$1,FALSE)</f>
        <v>2.1</v>
      </c>
      <c r="O25" s="82">
        <f>VLOOKUP($A25,'Diplomabestand individueel'!$A:$AC,O$1,FALSE)</f>
        <v>7.05</v>
      </c>
      <c r="P25" s="82">
        <f>VLOOKUP($A25,'Diplomabestand individueel'!$A:$AC,P$1,FALSE)</f>
        <v>0</v>
      </c>
      <c r="Q25" s="82">
        <f>VLOOKUP($A25,'Diplomabestand individueel'!$A:$AC,Q$1,FALSE)</f>
        <v>9.15</v>
      </c>
      <c r="R25" s="41">
        <f t="shared" si="2"/>
        <v>20</v>
      </c>
      <c r="S25" s="82">
        <f>VLOOKUP($A25,'Diplomabestand individueel'!$A:$AC,S$1,FALSE)</f>
        <v>2.2000000000000002</v>
      </c>
      <c r="T25" s="82">
        <f>VLOOKUP($A25,'Diplomabestand individueel'!$A:$AC,T$1,FALSE)</f>
        <v>5.2</v>
      </c>
      <c r="U25" s="82">
        <f>VLOOKUP($A25,'Diplomabestand individueel'!$A:$AC,U$1,FALSE)</f>
        <v>0</v>
      </c>
      <c r="V25" s="82">
        <f>VLOOKUP($A25,'Diplomabestand individueel'!$A:$AC,V$1,FALSE)</f>
        <v>7.4</v>
      </c>
      <c r="W25" s="41">
        <f t="shared" si="3"/>
        <v>25</v>
      </c>
      <c r="X25" s="82">
        <f>VLOOKUP($A25,'Diplomabestand individueel'!$A:$AC,X$1,FALSE)</f>
        <v>2.7</v>
      </c>
      <c r="Y25" s="82">
        <f>VLOOKUP($A25,'Diplomabestand individueel'!$A:$AC,Y$1,FALSE)</f>
        <v>7.35</v>
      </c>
      <c r="Z25" s="82">
        <f>VLOOKUP($A25,'Diplomabestand individueel'!$A:$AC,Z$1,FALSE)</f>
        <v>0</v>
      </c>
      <c r="AA25" s="82">
        <f>VLOOKUP($A25,'Diplomabestand individueel'!$A:$AC,AA$1,FALSE)</f>
        <v>10.050000000000001</v>
      </c>
      <c r="AB25" s="41">
        <f t="shared" si="4"/>
        <v>20</v>
      </c>
    </row>
    <row r="26" spans="1:28" x14ac:dyDescent="0.3">
      <c r="A26">
        <v>304</v>
      </c>
      <c r="B26" t="str">
        <f>VLOOKUP($A26,'Diplomabestand individueel'!$A:$AC,B$1,FALSE)</f>
        <v>W2-B2</v>
      </c>
      <c r="C26" t="str">
        <f>VLOOKUP($A26,'Diplomabestand individueel'!$A:$AC,C$1,FALSE)</f>
        <v>Amélie Hogervorst</v>
      </c>
      <c r="D26" t="str">
        <f>VLOOKUP($A26,'Diplomabestand individueel'!$A:$AC,D$1,FALSE)</f>
        <v>Jeugd F</v>
      </c>
      <c r="E26" t="str">
        <f>VLOOKUP($A26,'Diplomabestand individueel'!$A:$AC,E$1,FALSE)</f>
        <v>Gymvereniging Swift</v>
      </c>
      <c r="F26" s="44">
        <f>VLOOKUP($A26,'Diplomabestand individueel'!$A:$AC,F$1,FALSE)</f>
        <v>42.45</v>
      </c>
      <c r="G26" s="41">
        <f t="shared" si="0"/>
        <v>10</v>
      </c>
      <c r="H26" s="82">
        <f>VLOOKUP($A26,'Diplomabestand individueel'!$A:$AC,H$1,FALSE)</f>
        <v>2.4</v>
      </c>
      <c r="I26" s="82">
        <f>VLOOKUP($A26,'Diplomabestand individueel'!$A:$AC,I$1,FALSE)</f>
        <v>8.4499999999999993</v>
      </c>
      <c r="J26" s="83">
        <f>VLOOKUP($A26,'Diplomabestand individueel'!$A:$AC,J$1,FALSE)</f>
        <v>0</v>
      </c>
      <c r="K26" s="82">
        <f>VLOOKUP($A26,'Diplomabestand individueel'!$A:$AC,K$1,FALSE)</f>
        <v>0</v>
      </c>
      <c r="L26" s="82">
        <f>VLOOKUP($A26,'Diplomabestand individueel'!$A:$AC,L$1,FALSE)</f>
        <v>10.85</v>
      </c>
      <c r="M26" s="41">
        <f t="shared" si="1"/>
        <v>13</v>
      </c>
      <c r="N26" s="82">
        <f>VLOOKUP($A26,'Diplomabestand individueel'!$A:$AC,N$1,FALSE)</f>
        <v>2.9</v>
      </c>
      <c r="O26" s="82">
        <f>VLOOKUP($A26,'Diplomabestand individueel'!$A:$AC,O$1,FALSE)</f>
        <v>7.2</v>
      </c>
      <c r="P26" s="82">
        <f>VLOOKUP($A26,'Diplomabestand individueel'!$A:$AC,P$1,FALSE)</f>
        <v>0</v>
      </c>
      <c r="Q26" s="82">
        <f>VLOOKUP($A26,'Diplomabestand individueel'!$A:$AC,Q$1,FALSE)</f>
        <v>10.1</v>
      </c>
      <c r="R26" s="41">
        <f t="shared" si="2"/>
        <v>18</v>
      </c>
      <c r="S26" s="82">
        <f>VLOOKUP($A26,'Diplomabestand individueel'!$A:$AC,S$1,FALSE)</f>
        <v>2.9</v>
      </c>
      <c r="T26" s="82">
        <f>VLOOKUP($A26,'Diplomabestand individueel'!$A:$AC,T$1,FALSE)</f>
        <v>8.25</v>
      </c>
      <c r="U26" s="82">
        <f>VLOOKUP($A26,'Diplomabestand individueel'!$A:$AC,U$1,FALSE)</f>
        <v>0</v>
      </c>
      <c r="V26" s="82">
        <f>VLOOKUP($A26,'Diplomabestand individueel'!$A:$AC,V$1,FALSE)</f>
        <v>11.15</v>
      </c>
      <c r="W26" s="41">
        <f t="shared" si="3"/>
        <v>5</v>
      </c>
      <c r="X26" s="82">
        <f>VLOOKUP($A26,'Diplomabestand individueel'!$A:$AC,X$1,FALSE)</f>
        <v>2.9</v>
      </c>
      <c r="Y26" s="82">
        <f>VLOOKUP($A26,'Diplomabestand individueel'!$A:$AC,Y$1,FALSE)</f>
        <v>7.45</v>
      </c>
      <c r="Z26" s="82">
        <f>VLOOKUP($A26,'Diplomabestand individueel'!$A:$AC,Z$1,FALSE)</f>
        <v>0</v>
      </c>
      <c r="AA26" s="82">
        <f>VLOOKUP($A26,'Diplomabestand individueel'!$A:$AC,AA$1,FALSE)</f>
        <v>10.35</v>
      </c>
      <c r="AB26" s="41">
        <f t="shared" si="4"/>
        <v>17</v>
      </c>
    </row>
    <row r="27" spans="1:28" x14ac:dyDescent="0.3">
      <c r="A27">
        <v>321</v>
      </c>
      <c r="B27" t="str">
        <f>VLOOKUP($A27,'Diplomabestand individueel'!$A:$AC,B$1,FALSE)</f>
        <v>W5-B2</v>
      </c>
      <c r="C27" t="str">
        <f>VLOOKUP($A27,'Diplomabestand individueel'!$A:$AC,C$1,FALSE)</f>
        <v>Tara Van Dinteren</v>
      </c>
      <c r="D27" t="str">
        <f>VLOOKUP($A27,'Diplomabestand individueel'!$A:$AC,D$1,FALSE)</f>
        <v>Jeugd 1 G</v>
      </c>
      <c r="E27" t="str">
        <f>VLOOKUP($A27,'Diplomabestand individueel'!$A:$AC,E$1,FALSE)</f>
        <v>Wilskracht</v>
      </c>
      <c r="F27" s="44">
        <f>VLOOKUP($A27,'Diplomabestand individueel'!$A:$AC,F$1,FALSE)</f>
        <v>36.200000000000003</v>
      </c>
      <c r="G27" s="41">
        <f t="shared" si="0"/>
        <v>23</v>
      </c>
      <c r="H27" s="82">
        <f>VLOOKUP($A27,'Diplomabestand individueel'!$A:$AC,H$1,FALSE)</f>
        <v>1.6</v>
      </c>
      <c r="I27" s="82">
        <f>VLOOKUP($A27,'Diplomabestand individueel'!$A:$AC,I$1,FALSE)</f>
        <v>8.5</v>
      </c>
      <c r="J27" s="83">
        <f>VLOOKUP($A27,'Diplomabestand individueel'!$A:$AC,J$1,FALSE)</f>
        <v>0</v>
      </c>
      <c r="K27" s="82">
        <f>VLOOKUP($A27,'Diplomabestand individueel'!$A:$AC,K$1,FALSE)</f>
        <v>0</v>
      </c>
      <c r="L27" s="82">
        <f>VLOOKUP($A27,'Diplomabestand individueel'!$A:$AC,L$1,FALSE)</f>
        <v>10.1</v>
      </c>
      <c r="M27" s="41">
        <f t="shared" si="1"/>
        <v>21</v>
      </c>
      <c r="N27" s="82">
        <f>VLOOKUP($A27,'Diplomabestand individueel'!$A:$AC,N$1,FALSE)</f>
        <v>2.1</v>
      </c>
      <c r="O27" s="82">
        <f>VLOOKUP($A27,'Diplomabestand individueel'!$A:$AC,O$1,FALSE)</f>
        <v>6.4</v>
      </c>
      <c r="P27" s="82">
        <f>VLOOKUP($A27,'Diplomabestand individueel'!$A:$AC,P$1,FALSE)</f>
        <v>0</v>
      </c>
      <c r="Q27" s="82">
        <f>VLOOKUP($A27,'Diplomabestand individueel'!$A:$AC,Q$1,FALSE)</f>
        <v>8.5</v>
      </c>
      <c r="R27" s="41">
        <f t="shared" si="2"/>
        <v>23</v>
      </c>
      <c r="S27" s="82">
        <f>VLOOKUP($A27,'Diplomabestand individueel'!$A:$AC,S$1,FALSE)</f>
        <v>2.8</v>
      </c>
      <c r="T27" s="82">
        <f>VLOOKUP($A27,'Diplomabestand individueel'!$A:$AC,T$1,FALSE)</f>
        <v>5.55</v>
      </c>
      <c r="U27" s="82">
        <f>VLOOKUP($A27,'Diplomabestand individueel'!$A:$AC,U$1,FALSE)</f>
        <v>0</v>
      </c>
      <c r="V27" s="82">
        <f>VLOOKUP($A27,'Diplomabestand individueel'!$A:$AC,V$1,FALSE)</f>
        <v>8.35</v>
      </c>
      <c r="W27" s="41">
        <f t="shared" si="3"/>
        <v>22</v>
      </c>
      <c r="X27" s="82">
        <f>VLOOKUP($A27,'Diplomabestand individueel'!$A:$AC,X$1,FALSE)</f>
        <v>2.2000000000000002</v>
      </c>
      <c r="Y27" s="82">
        <f>VLOOKUP($A27,'Diplomabestand individueel'!$A:$AC,Y$1,FALSE)</f>
        <v>7.05</v>
      </c>
      <c r="Z27" s="82">
        <f>VLOOKUP($A27,'Diplomabestand individueel'!$A:$AC,Z$1,FALSE)</f>
        <v>0</v>
      </c>
      <c r="AA27" s="82">
        <f>VLOOKUP($A27,'Diplomabestand individueel'!$A:$AC,AA$1,FALSE)</f>
        <v>9.25</v>
      </c>
      <c r="AB27" s="41">
        <f t="shared" si="4"/>
        <v>25</v>
      </c>
    </row>
    <row r="28" spans="1:28" x14ac:dyDescent="0.3">
      <c r="A28">
        <v>320</v>
      </c>
      <c r="B28" t="str">
        <f>VLOOKUP($A28,'Diplomabestand individueel'!$A:$AC,B$1,FALSE)</f>
        <v>W6-B2</v>
      </c>
      <c r="C28" t="str">
        <f>VLOOKUP($A28,'Diplomabestand individueel'!$A:$AC,C$1,FALSE)</f>
        <v>Lety Aragones Gomez</v>
      </c>
      <c r="D28" t="str">
        <f>VLOOKUP($A28,'Diplomabestand individueel'!$A:$AC,D$1,FALSE)</f>
        <v>Jeugd 1 G</v>
      </c>
      <c r="E28" t="str">
        <f>VLOOKUP($A28,'Diplomabestand individueel'!$A:$AC,E$1,FALSE)</f>
        <v>K&amp;V</v>
      </c>
      <c r="F28" s="44">
        <f>VLOOKUP($A28,'Diplomabestand individueel'!$A:$AC,F$1,FALSE)</f>
        <v>42.45</v>
      </c>
      <c r="G28" s="41">
        <f t="shared" si="0"/>
        <v>10</v>
      </c>
      <c r="H28" s="82">
        <f>VLOOKUP($A28,'Diplomabestand individueel'!$A:$AC,H$1,FALSE)</f>
        <v>2.4</v>
      </c>
      <c r="I28" s="82">
        <f>VLOOKUP($A28,'Diplomabestand individueel'!$A:$AC,I$1,FALSE)</f>
        <v>8.9499999999999993</v>
      </c>
      <c r="J28" s="83">
        <f>VLOOKUP($A28,'Diplomabestand individueel'!$A:$AC,J$1,FALSE)</f>
        <v>0</v>
      </c>
      <c r="K28" s="82">
        <f>VLOOKUP($A28,'Diplomabestand individueel'!$A:$AC,K$1,FALSE)</f>
        <v>0</v>
      </c>
      <c r="L28" s="82">
        <f>VLOOKUP($A28,'Diplomabestand individueel'!$A:$AC,L$1,FALSE)</f>
        <v>11.35</v>
      </c>
      <c r="M28" s="41">
        <f t="shared" si="1"/>
        <v>3</v>
      </c>
      <c r="N28" s="82">
        <f>VLOOKUP($A28,'Diplomabestand individueel'!$A:$AC,N$1,FALSE)</f>
        <v>2.7</v>
      </c>
      <c r="O28" s="82">
        <f>VLOOKUP($A28,'Diplomabestand individueel'!$A:$AC,O$1,FALSE)</f>
        <v>8.1</v>
      </c>
      <c r="P28" s="82">
        <f>VLOOKUP($A28,'Diplomabestand individueel'!$A:$AC,P$1,FALSE)</f>
        <v>0</v>
      </c>
      <c r="Q28" s="82">
        <f>VLOOKUP($A28,'Diplomabestand individueel'!$A:$AC,Q$1,FALSE)</f>
        <v>10.8</v>
      </c>
      <c r="R28" s="41">
        <f t="shared" si="2"/>
        <v>8</v>
      </c>
      <c r="S28" s="82">
        <f>VLOOKUP($A28,'Diplomabestand individueel'!$A:$AC,S$1,FALSE)</f>
        <v>2.7</v>
      </c>
      <c r="T28" s="82">
        <f>VLOOKUP($A28,'Diplomabestand individueel'!$A:$AC,T$1,FALSE)</f>
        <v>7.5</v>
      </c>
      <c r="U28" s="82">
        <f>VLOOKUP($A28,'Diplomabestand individueel'!$A:$AC,U$1,FALSE)</f>
        <v>0</v>
      </c>
      <c r="V28" s="82">
        <f>VLOOKUP($A28,'Diplomabestand individueel'!$A:$AC,V$1,FALSE)</f>
        <v>10.199999999999999</v>
      </c>
      <c r="W28" s="41">
        <f t="shared" si="3"/>
        <v>12</v>
      </c>
      <c r="X28" s="82">
        <f>VLOOKUP($A28,'Diplomabestand individueel'!$A:$AC,X$1,FALSE)</f>
        <v>2.2999999999999998</v>
      </c>
      <c r="Y28" s="82">
        <f>VLOOKUP($A28,'Diplomabestand individueel'!$A:$AC,Y$1,FALSE)</f>
        <v>7.8</v>
      </c>
      <c r="Z28" s="82">
        <f>VLOOKUP($A28,'Diplomabestand individueel'!$A:$AC,Z$1,FALSE)</f>
        <v>0</v>
      </c>
      <c r="AA28" s="82">
        <f>VLOOKUP($A28,'Diplomabestand individueel'!$A:$AC,AA$1,FALSE)</f>
        <v>10.1</v>
      </c>
      <c r="AB28" s="41">
        <f t="shared" si="4"/>
        <v>19</v>
      </c>
    </row>
    <row r="29" spans="1:28" x14ac:dyDescent="0.3">
      <c r="A29">
        <v>314</v>
      </c>
      <c r="B29" t="str">
        <f>VLOOKUP($A29,'Diplomabestand individueel'!$A:$AC,B$1,FALSE)</f>
        <v>W3-B2</v>
      </c>
      <c r="C29" t="str">
        <f>VLOOKUP($A29,'Diplomabestand individueel'!$A:$AC,C$1,FALSE)</f>
        <v>Vajèn Schrandt</v>
      </c>
      <c r="D29" t="str">
        <f>VLOOKUP($A29,'Diplomabestand individueel'!$A:$AC,D$1,FALSE)</f>
        <v>Jeugd F</v>
      </c>
      <c r="E29" t="str">
        <f>VLOOKUP($A29,'Diplomabestand individueel'!$A:$AC,E$1,FALSE)</f>
        <v>Turncentrum Waterland</v>
      </c>
      <c r="F29" s="44">
        <f>VLOOKUP($A29,'Diplomabestand individueel'!$A:$AC,F$1,FALSE)</f>
        <v>43.7</v>
      </c>
      <c r="G29" s="41">
        <f t="shared" si="0"/>
        <v>4</v>
      </c>
      <c r="H29" s="82">
        <f>VLOOKUP($A29,'Diplomabestand individueel'!$A:$AC,H$1,FALSE)</f>
        <v>2.4</v>
      </c>
      <c r="I29" s="82">
        <f>VLOOKUP($A29,'Diplomabestand individueel'!$A:$AC,I$1,FALSE)</f>
        <v>7.55</v>
      </c>
      <c r="J29" s="83">
        <f>VLOOKUP($A29,'Diplomabestand individueel'!$A:$AC,J$1,FALSE)</f>
        <v>0</v>
      </c>
      <c r="K29" s="82">
        <f>VLOOKUP($A29,'Diplomabestand individueel'!$A:$AC,K$1,FALSE)</f>
        <v>0</v>
      </c>
      <c r="L29" s="82">
        <f>VLOOKUP($A29,'Diplomabestand individueel'!$A:$AC,L$1,FALSE)</f>
        <v>9.9499999999999993</v>
      </c>
      <c r="M29" s="41">
        <f t="shared" si="1"/>
        <v>23</v>
      </c>
      <c r="N29" s="82">
        <f>VLOOKUP($A29,'Diplomabestand individueel'!$A:$AC,N$1,FALSE)</f>
        <v>3</v>
      </c>
      <c r="O29" s="82">
        <f>VLOOKUP($A29,'Diplomabestand individueel'!$A:$AC,O$1,FALSE)</f>
        <v>8</v>
      </c>
      <c r="P29" s="82">
        <f>VLOOKUP($A29,'Diplomabestand individueel'!$A:$AC,P$1,FALSE)</f>
        <v>0</v>
      </c>
      <c r="Q29" s="82">
        <f>VLOOKUP($A29,'Diplomabestand individueel'!$A:$AC,Q$1,FALSE)</f>
        <v>11</v>
      </c>
      <c r="R29" s="41">
        <f t="shared" si="2"/>
        <v>4</v>
      </c>
      <c r="S29" s="82">
        <f>VLOOKUP($A29,'Diplomabestand individueel'!$A:$AC,S$1,FALSE)</f>
        <v>3.4</v>
      </c>
      <c r="T29" s="82">
        <f>VLOOKUP($A29,'Diplomabestand individueel'!$A:$AC,T$1,FALSE)</f>
        <v>8.1</v>
      </c>
      <c r="U29" s="82">
        <f>VLOOKUP($A29,'Diplomabestand individueel'!$A:$AC,U$1,FALSE)</f>
        <v>0</v>
      </c>
      <c r="V29" s="82">
        <f>VLOOKUP($A29,'Diplomabestand individueel'!$A:$AC,V$1,FALSE)</f>
        <v>11.5</v>
      </c>
      <c r="W29" s="41">
        <f t="shared" si="3"/>
        <v>1</v>
      </c>
      <c r="X29" s="82">
        <f>VLOOKUP($A29,'Diplomabestand individueel'!$A:$AC,X$1,FALSE)</f>
        <v>3.2</v>
      </c>
      <c r="Y29" s="82">
        <f>VLOOKUP($A29,'Diplomabestand individueel'!$A:$AC,Y$1,FALSE)</f>
        <v>8.0500000000000007</v>
      </c>
      <c r="Z29" s="82">
        <f>VLOOKUP($A29,'Diplomabestand individueel'!$A:$AC,Z$1,FALSE)</f>
        <v>0</v>
      </c>
      <c r="AA29" s="82">
        <f>VLOOKUP($A29,'Diplomabestand individueel'!$A:$AC,AA$1,FALSE)</f>
        <v>11.25</v>
      </c>
      <c r="AB29" s="41">
        <f t="shared" si="4"/>
        <v>3</v>
      </c>
    </row>
    <row r="30" spans="1:28" x14ac:dyDescent="0.3">
      <c r="A30">
        <v>305</v>
      </c>
      <c r="B30" t="str">
        <f>VLOOKUP($A30,'Diplomabestand individueel'!$A:$AC,B$1,FALSE)</f>
        <v>W2-B2</v>
      </c>
      <c r="C30" t="str">
        <f>VLOOKUP($A30,'Diplomabestand individueel'!$A:$AC,C$1,FALSE)</f>
        <v>Evie van Poppel</v>
      </c>
      <c r="D30" t="str">
        <f>VLOOKUP($A30,'Diplomabestand individueel'!$A:$AC,D$1,FALSE)</f>
        <v>Jeugd F</v>
      </c>
      <c r="E30" t="str">
        <f>VLOOKUP($A30,'Diplomabestand individueel'!$A:$AC,E$1,FALSE)</f>
        <v>Gymvereniging Swift</v>
      </c>
      <c r="F30" s="44">
        <f>VLOOKUP($A30,'Diplomabestand individueel'!$A:$AC,F$1,FALSE)</f>
        <v>44.05</v>
      </c>
      <c r="G30" s="41">
        <f t="shared" si="0"/>
        <v>2</v>
      </c>
      <c r="H30" s="82">
        <f>VLOOKUP($A30,'Diplomabestand individueel'!$A:$AC,H$1,FALSE)</f>
        <v>2.4</v>
      </c>
      <c r="I30" s="82">
        <f>VLOOKUP($A30,'Diplomabestand individueel'!$A:$AC,I$1,FALSE)</f>
        <v>8.1999999999999993</v>
      </c>
      <c r="J30" s="83">
        <f>VLOOKUP($A30,'Diplomabestand individueel'!$A:$AC,J$1,FALSE)</f>
        <v>0</v>
      </c>
      <c r="K30" s="82">
        <f>VLOOKUP($A30,'Diplomabestand individueel'!$A:$AC,K$1,FALSE)</f>
        <v>0</v>
      </c>
      <c r="L30" s="82">
        <f>VLOOKUP($A30,'Diplomabestand individueel'!$A:$AC,L$1,FALSE)</f>
        <v>10.6</v>
      </c>
      <c r="M30" s="41">
        <f t="shared" si="1"/>
        <v>17</v>
      </c>
      <c r="N30" s="82">
        <f>VLOOKUP($A30,'Diplomabestand individueel'!$A:$AC,N$1,FALSE)</f>
        <v>2.9</v>
      </c>
      <c r="O30" s="82">
        <f>VLOOKUP($A30,'Diplomabestand individueel'!$A:$AC,O$1,FALSE)</f>
        <v>8.6</v>
      </c>
      <c r="P30" s="82">
        <f>VLOOKUP($A30,'Diplomabestand individueel'!$A:$AC,P$1,FALSE)</f>
        <v>0</v>
      </c>
      <c r="Q30" s="82">
        <f>VLOOKUP($A30,'Diplomabestand individueel'!$A:$AC,Q$1,FALSE)</f>
        <v>11.5</v>
      </c>
      <c r="R30" s="41">
        <f t="shared" si="2"/>
        <v>1</v>
      </c>
      <c r="S30" s="82">
        <f>VLOOKUP($A30,'Diplomabestand individueel'!$A:$AC,S$1,FALSE)</f>
        <v>3</v>
      </c>
      <c r="T30" s="82">
        <f>VLOOKUP($A30,'Diplomabestand individueel'!$A:$AC,T$1,FALSE)</f>
        <v>8.1999999999999993</v>
      </c>
      <c r="U30" s="82">
        <f>VLOOKUP($A30,'Diplomabestand individueel'!$A:$AC,U$1,FALSE)</f>
        <v>0</v>
      </c>
      <c r="V30" s="82">
        <f>VLOOKUP($A30,'Diplomabestand individueel'!$A:$AC,V$1,FALSE)</f>
        <v>11.2</v>
      </c>
      <c r="W30" s="41">
        <f t="shared" si="3"/>
        <v>3</v>
      </c>
      <c r="X30" s="82">
        <f>VLOOKUP($A30,'Diplomabestand individueel'!$A:$AC,X$1,FALSE)</f>
        <v>2.9</v>
      </c>
      <c r="Y30" s="82">
        <f>VLOOKUP($A30,'Diplomabestand individueel'!$A:$AC,Y$1,FALSE)</f>
        <v>7.85</v>
      </c>
      <c r="Z30" s="82">
        <f>VLOOKUP($A30,'Diplomabestand individueel'!$A:$AC,Z$1,FALSE)</f>
        <v>0</v>
      </c>
      <c r="AA30" s="82">
        <f>VLOOKUP($A30,'Diplomabestand individueel'!$A:$AC,AA$1,FALSE)</f>
        <v>10.75</v>
      </c>
      <c r="AB30" s="41">
        <f t="shared" si="4"/>
        <v>11</v>
      </c>
    </row>
    <row r="31" spans="1:28" x14ac:dyDescent="0.3">
      <c r="A31">
        <v>312</v>
      </c>
      <c r="B31" t="str">
        <f>VLOOKUP($A31,'Diplomabestand individueel'!$A:$AC,B$1,FALSE)</f>
        <v>W3-B2</v>
      </c>
      <c r="C31" t="str">
        <f>VLOOKUP($A31,'Diplomabestand individueel'!$A:$AC,C$1,FALSE)</f>
        <v>Divainely Woerdings</v>
      </c>
      <c r="D31" t="str">
        <f>VLOOKUP($A31,'Diplomabestand individueel'!$A:$AC,D$1,FALSE)</f>
        <v>Jeugd F</v>
      </c>
      <c r="E31" t="str">
        <f>VLOOKUP($A31,'Diplomabestand individueel'!$A:$AC,E$1,FALSE)</f>
        <v>Turncademy</v>
      </c>
      <c r="F31" s="44">
        <f>VLOOKUP($A31,'Diplomabestand individueel'!$A:$AC,F$1,FALSE)</f>
        <v>41.6</v>
      </c>
      <c r="G31" s="41">
        <f t="shared" si="0"/>
        <v>14</v>
      </c>
      <c r="H31" s="82">
        <f>VLOOKUP($A31,'Diplomabestand individueel'!$A:$AC,H$1,FALSE)</f>
        <v>2.4</v>
      </c>
      <c r="I31" s="82">
        <f>VLOOKUP($A31,'Diplomabestand individueel'!$A:$AC,I$1,FALSE)</f>
        <v>9.15</v>
      </c>
      <c r="J31" s="83">
        <f>VLOOKUP($A31,'Diplomabestand individueel'!$A:$AC,J$1,FALSE)</f>
        <v>0</v>
      </c>
      <c r="K31" s="82">
        <f>VLOOKUP($A31,'Diplomabestand individueel'!$A:$AC,K$1,FALSE)</f>
        <v>0</v>
      </c>
      <c r="L31" s="82">
        <f>VLOOKUP($A31,'Diplomabestand individueel'!$A:$AC,L$1,FALSE)</f>
        <v>11.55</v>
      </c>
      <c r="M31" s="41">
        <f t="shared" si="1"/>
        <v>1</v>
      </c>
      <c r="N31" s="82">
        <f>VLOOKUP($A31,'Diplomabestand individueel'!$A:$AC,N$1,FALSE)</f>
        <v>2.8</v>
      </c>
      <c r="O31" s="82">
        <f>VLOOKUP($A31,'Diplomabestand individueel'!$A:$AC,O$1,FALSE)</f>
        <v>8.65</v>
      </c>
      <c r="P31" s="82">
        <f>VLOOKUP($A31,'Diplomabestand individueel'!$A:$AC,P$1,FALSE)</f>
        <v>0</v>
      </c>
      <c r="Q31" s="82">
        <f>VLOOKUP($A31,'Diplomabestand individueel'!$A:$AC,Q$1,FALSE)</f>
        <v>11.45</v>
      </c>
      <c r="R31" s="41">
        <f t="shared" si="2"/>
        <v>2</v>
      </c>
      <c r="S31" s="82">
        <f>VLOOKUP($A31,'Diplomabestand individueel'!$A:$AC,S$1,FALSE)</f>
        <v>2.2000000000000002</v>
      </c>
      <c r="T31" s="82">
        <f>VLOOKUP($A31,'Diplomabestand individueel'!$A:$AC,T$1,FALSE)</f>
        <v>5.5</v>
      </c>
      <c r="U31" s="82">
        <f>VLOOKUP($A31,'Diplomabestand individueel'!$A:$AC,U$1,FALSE)</f>
        <v>0</v>
      </c>
      <c r="V31" s="82">
        <f>VLOOKUP($A31,'Diplomabestand individueel'!$A:$AC,V$1,FALSE)</f>
        <v>7.7</v>
      </c>
      <c r="W31" s="41">
        <f t="shared" si="3"/>
        <v>24</v>
      </c>
      <c r="X31" s="82">
        <f>VLOOKUP($A31,'Diplomabestand individueel'!$A:$AC,X$1,FALSE)</f>
        <v>3</v>
      </c>
      <c r="Y31" s="82">
        <f>VLOOKUP($A31,'Diplomabestand individueel'!$A:$AC,Y$1,FALSE)</f>
        <v>7.9</v>
      </c>
      <c r="Z31" s="82">
        <f>VLOOKUP($A31,'Diplomabestand individueel'!$A:$AC,Z$1,FALSE)</f>
        <v>0</v>
      </c>
      <c r="AA31" s="82">
        <f>VLOOKUP($A31,'Diplomabestand individueel'!$A:$AC,AA$1,FALSE)</f>
        <v>10.9</v>
      </c>
      <c r="AB31" s="41">
        <f t="shared" si="4"/>
        <v>8</v>
      </c>
    </row>
    <row r="32" spans="1:28" x14ac:dyDescent="0.3">
      <c r="A32" s="33"/>
      <c r="F32" s="42"/>
      <c r="G32" s="39"/>
      <c r="H32" s="84"/>
      <c r="I32" s="84"/>
      <c r="J32" s="85"/>
      <c r="K32" s="84"/>
      <c r="L32" s="86"/>
      <c r="M32" s="96"/>
      <c r="N32" s="84"/>
      <c r="O32" s="84"/>
      <c r="P32" s="84"/>
      <c r="Q32" s="86"/>
      <c r="R32" s="96"/>
      <c r="S32" s="84"/>
      <c r="T32" s="84"/>
      <c r="U32" s="84"/>
      <c r="V32" s="86"/>
      <c r="W32" s="96"/>
      <c r="X32" s="84"/>
      <c r="Y32" s="84"/>
      <c r="Z32" s="87"/>
      <c r="AA32" s="86"/>
      <c r="AB32" s="29"/>
    </row>
    <row r="33" spans="1:28" x14ac:dyDescent="0.3">
      <c r="F33" s="42"/>
      <c r="G33" s="39"/>
      <c r="H33" s="84"/>
      <c r="I33" s="84"/>
      <c r="J33" s="85"/>
      <c r="K33" s="84"/>
      <c r="L33" s="86"/>
      <c r="M33" s="96"/>
      <c r="N33" s="84"/>
      <c r="O33" s="84"/>
      <c r="P33" s="84"/>
      <c r="Q33" s="86"/>
      <c r="R33" s="96"/>
      <c r="S33" s="84"/>
      <c r="T33" s="84"/>
      <c r="U33" s="84"/>
      <c r="V33" s="86"/>
      <c r="W33" s="96"/>
      <c r="X33" s="84"/>
      <c r="Y33" s="84"/>
      <c r="Z33" s="87"/>
      <c r="AA33" s="86"/>
      <c r="AB33" s="29"/>
    </row>
    <row r="34" spans="1:28" x14ac:dyDescent="0.3">
      <c r="F34" s="42"/>
      <c r="G34" s="39"/>
      <c r="H34" s="84"/>
      <c r="I34" s="84"/>
      <c r="J34" s="85"/>
      <c r="K34" s="84"/>
      <c r="L34" s="86"/>
      <c r="M34" s="96"/>
      <c r="N34" s="84"/>
      <c r="O34" s="84"/>
      <c r="P34" s="84"/>
      <c r="Q34" s="86"/>
      <c r="R34" s="96"/>
      <c r="S34" s="84"/>
      <c r="T34" s="84"/>
      <c r="U34" s="84"/>
      <c r="V34" s="86"/>
      <c r="W34" s="96"/>
      <c r="X34" s="84"/>
      <c r="Y34" s="84"/>
      <c r="Z34" s="87"/>
      <c r="AA34" s="86"/>
      <c r="AB34" s="29"/>
    </row>
    <row r="35" spans="1:28" x14ac:dyDescent="0.3">
      <c r="F35" s="42"/>
      <c r="G35" s="39"/>
      <c r="H35" s="84"/>
      <c r="I35" s="84"/>
      <c r="J35" s="85"/>
      <c r="K35" s="84"/>
      <c r="L35" s="86"/>
      <c r="M35" s="96"/>
      <c r="N35" s="84"/>
      <c r="O35" s="84"/>
      <c r="P35" s="84"/>
      <c r="Q35" s="86"/>
      <c r="R35" s="96"/>
      <c r="S35" s="84"/>
      <c r="T35" s="84"/>
      <c r="U35" s="84"/>
      <c r="V35" s="86"/>
      <c r="W35" s="96"/>
      <c r="X35" s="84"/>
      <c r="Y35" s="84"/>
      <c r="Z35" s="87"/>
      <c r="AA35" s="86"/>
      <c r="AB35" s="29"/>
    </row>
    <row r="36" spans="1:28" x14ac:dyDescent="0.3">
      <c r="A36" s="33"/>
      <c r="F36" s="42"/>
      <c r="G36" s="39"/>
      <c r="H36" s="84"/>
      <c r="I36" s="84"/>
      <c r="J36" s="85"/>
      <c r="K36" s="84"/>
      <c r="L36" s="86"/>
      <c r="M36" s="96"/>
      <c r="N36" s="84"/>
      <c r="O36" s="84"/>
      <c r="P36" s="84"/>
      <c r="Q36" s="86"/>
      <c r="R36" s="96"/>
      <c r="S36" s="84"/>
      <c r="T36" s="84"/>
      <c r="U36" s="84"/>
      <c r="V36" s="86"/>
      <c r="W36" s="96"/>
      <c r="X36" s="84"/>
      <c r="Y36" s="84"/>
      <c r="Z36" s="87"/>
      <c r="AA36" s="86"/>
      <c r="AB36" s="29"/>
    </row>
    <row r="37" spans="1:28" x14ac:dyDescent="0.3">
      <c r="A37" s="33"/>
      <c r="F37" s="42"/>
      <c r="G37" s="39"/>
      <c r="H37" s="84"/>
      <c r="I37" s="84"/>
      <c r="J37" s="85"/>
      <c r="K37" s="84"/>
      <c r="L37" s="86"/>
      <c r="M37" s="96"/>
      <c r="N37" s="84"/>
      <c r="O37" s="84"/>
      <c r="P37" s="84"/>
      <c r="Q37" s="86"/>
      <c r="R37" s="96"/>
      <c r="S37" s="84"/>
      <c r="T37" s="84"/>
      <c r="U37" s="84"/>
      <c r="V37" s="86"/>
      <c r="W37" s="96"/>
      <c r="X37" s="84"/>
      <c r="Y37" s="84"/>
      <c r="Z37" s="87"/>
      <c r="AA37" s="86"/>
      <c r="AB37" s="29"/>
    </row>
    <row r="38" spans="1:28" x14ac:dyDescent="0.3">
      <c r="F38" s="42"/>
      <c r="G38" s="39"/>
      <c r="H38" s="84"/>
      <c r="I38" s="84"/>
      <c r="J38" s="85"/>
      <c r="K38" s="84"/>
      <c r="L38" s="86"/>
      <c r="M38" s="96"/>
      <c r="N38" s="84"/>
      <c r="O38" s="84"/>
      <c r="P38" s="84"/>
      <c r="Q38" s="86"/>
      <c r="R38" s="96"/>
      <c r="S38" s="84"/>
      <c r="T38" s="84"/>
      <c r="U38" s="84"/>
      <c r="V38" s="86"/>
      <c r="W38" s="96"/>
      <c r="X38" s="84"/>
      <c r="Y38" s="84"/>
      <c r="Z38" s="87"/>
      <c r="AA38" s="86"/>
      <c r="AB38" s="29"/>
    </row>
    <row r="39" spans="1:28" x14ac:dyDescent="0.3">
      <c r="A39" s="33"/>
      <c r="F39" s="42"/>
      <c r="G39" s="39"/>
      <c r="H39" s="84"/>
      <c r="I39" s="84"/>
      <c r="J39" s="85"/>
      <c r="K39" s="84"/>
      <c r="L39" s="86"/>
      <c r="M39" s="96"/>
      <c r="N39" s="84"/>
      <c r="O39" s="84"/>
      <c r="P39" s="84"/>
      <c r="Q39" s="86"/>
      <c r="R39" s="96"/>
      <c r="S39" s="84"/>
      <c r="T39" s="84"/>
      <c r="U39" s="84"/>
      <c r="V39" s="86"/>
      <c r="W39" s="96"/>
      <c r="X39" s="84"/>
      <c r="Y39" s="84"/>
      <c r="Z39" s="87"/>
      <c r="AA39" s="86"/>
      <c r="AB39" s="33"/>
    </row>
    <row r="40" spans="1:28" x14ac:dyDescent="0.3">
      <c r="F40" s="42"/>
      <c r="G40" s="39"/>
      <c r="H40" s="84"/>
      <c r="I40" s="84"/>
      <c r="J40" s="85"/>
      <c r="K40" s="84"/>
      <c r="L40" s="86"/>
      <c r="M40" s="96"/>
      <c r="N40" s="84"/>
      <c r="O40" s="84"/>
      <c r="P40" s="84"/>
      <c r="Q40" s="86"/>
      <c r="R40" s="96"/>
      <c r="S40" s="84"/>
      <c r="T40" s="84"/>
      <c r="U40" s="84"/>
      <c r="V40" s="86"/>
      <c r="W40" s="96"/>
      <c r="X40" s="84"/>
      <c r="Y40" s="84"/>
      <c r="Z40" s="87"/>
      <c r="AA40" s="86"/>
      <c r="AB40" s="33"/>
    </row>
    <row r="41" spans="1:28" x14ac:dyDescent="0.3">
      <c r="F41" s="42"/>
      <c r="G41" s="39"/>
      <c r="H41" s="84"/>
      <c r="I41" s="84"/>
      <c r="J41" s="85"/>
      <c r="K41" s="84"/>
      <c r="L41" s="86"/>
      <c r="M41" s="96"/>
      <c r="N41" s="84"/>
      <c r="O41" s="84"/>
      <c r="P41" s="84"/>
      <c r="Q41" s="86"/>
      <c r="R41" s="96"/>
      <c r="S41" s="84"/>
      <c r="T41" s="84"/>
      <c r="U41" s="84"/>
      <c r="V41" s="86"/>
      <c r="W41" s="96"/>
      <c r="X41" s="84"/>
      <c r="Y41" s="84"/>
      <c r="Z41" s="87"/>
      <c r="AA41" s="86"/>
      <c r="AB41" s="33"/>
    </row>
    <row r="42" spans="1:28" x14ac:dyDescent="0.3">
      <c r="F42" s="42"/>
      <c r="G42" s="39"/>
      <c r="H42" s="84"/>
      <c r="I42" s="84"/>
      <c r="J42" s="85"/>
      <c r="K42" s="84"/>
      <c r="L42" s="86"/>
      <c r="M42" s="96"/>
      <c r="N42" s="84"/>
      <c r="O42" s="84"/>
      <c r="P42" s="84"/>
      <c r="Q42" s="86"/>
      <c r="R42" s="96"/>
      <c r="S42" s="84"/>
      <c r="T42" s="84"/>
      <c r="U42" s="84"/>
      <c r="V42" s="86"/>
      <c r="W42" s="96"/>
      <c r="X42" s="84"/>
      <c r="Y42" s="84"/>
      <c r="Z42" s="87"/>
      <c r="AA42" s="86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4"/>
      <c r="G71" s="35"/>
      <c r="H71" s="88"/>
      <c r="I71" s="88"/>
      <c r="J71" s="89"/>
      <c r="K71" s="88"/>
      <c r="L71" s="90"/>
      <c r="M71" s="33"/>
      <c r="N71" s="88"/>
      <c r="O71" s="88"/>
      <c r="P71" s="88"/>
      <c r="Q71" s="90"/>
      <c r="R71" s="33"/>
      <c r="S71" s="88"/>
      <c r="T71" s="88"/>
      <c r="U71" s="88"/>
      <c r="V71" s="90"/>
      <c r="W71" s="33"/>
      <c r="X71" s="88"/>
      <c r="Y71" s="88"/>
      <c r="Z71" s="91"/>
      <c r="AA71" s="90"/>
      <c r="AB71" s="33"/>
    </row>
    <row r="72" spans="1:28" x14ac:dyDescent="0.3">
      <c r="A72" s="33"/>
      <c r="B72" s="33"/>
      <c r="C72" s="32"/>
      <c r="D72" s="32"/>
      <c r="E72" s="32"/>
      <c r="F72" s="34"/>
      <c r="G72" s="35"/>
      <c r="H72" s="88"/>
      <c r="I72" s="88"/>
      <c r="J72" s="89"/>
      <c r="K72" s="88"/>
      <c r="L72" s="90"/>
      <c r="M72" s="33"/>
      <c r="N72" s="88"/>
      <c r="O72" s="88"/>
      <c r="P72" s="88"/>
      <c r="Q72" s="90"/>
      <c r="R72" s="33"/>
      <c r="S72" s="88"/>
      <c r="T72" s="88"/>
      <c r="U72" s="88"/>
      <c r="V72" s="90"/>
      <c r="W72" s="33"/>
      <c r="X72" s="88"/>
      <c r="Y72" s="88"/>
      <c r="Z72" s="91"/>
      <c r="AA72" s="90"/>
      <c r="AB72" s="33"/>
    </row>
    <row r="73" spans="1:28" x14ac:dyDescent="0.3">
      <c r="A73" s="33"/>
      <c r="B73" s="33"/>
      <c r="C73" s="32"/>
      <c r="D73" s="32"/>
      <c r="E73" s="32"/>
      <c r="F73" s="34"/>
      <c r="G73" s="35"/>
      <c r="H73" s="88"/>
      <c r="I73" s="88"/>
      <c r="J73" s="89"/>
      <c r="K73" s="88"/>
      <c r="L73" s="90"/>
      <c r="M73" s="33"/>
      <c r="N73" s="88"/>
      <c r="O73" s="88"/>
      <c r="P73" s="88"/>
      <c r="Q73" s="90"/>
      <c r="R73" s="33"/>
      <c r="S73" s="88"/>
      <c r="T73" s="88"/>
      <c r="U73" s="88"/>
      <c r="V73" s="90"/>
      <c r="W73" s="33"/>
      <c r="X73" s="88"/>
      <c r="Y73" s="88"/>
      <c r="Z73" s="91"/>
      <c r="AA73" s="90"/>
      <c r="AB73" s="33"/>
    </row>
    <row r="74" spans="1:28" x14ac:dyDescent="0.3">
      <c r="A74" s="33"/>
      <c r="B74" s="33"/>
      <c r="C74" s="32"/>
      <c r="D74" s="32"/>
      <c r="E74" s="32"/>
      <c r="F74" s="34"/>
      <c r="G74" s="35"/>
      <c r="H74" s="88"/>
      <c r="I74" s="88"/>
      <c r="J74" s="89"/>
      <c r="K74" s="88"/>
      <c r="L74" s="90"/>
      <c r="M74" s="33"/>
      <c r="N74" s="88"/>
      <c r="O74" s="88"/>
      <c r="P74" s="88"/>
      <c r="Q74" s="90"/>
      <c r="R74" s="33"/>
      <c r="S74" s="88"/>
      <c r="T74" s="88"/>
      <c r="U74" s="88"/>
      <c r="V74" s="90"/>
      <c r="W74" s="33"/>
      <c r="X74" s="88"/>
      <c r="Y74" s="88"/>
      <c r="Z74" s="91"/>
      <c r="AA74" s="90"/>
      <c r="AB74" s="33"/>
    </row>
    <row r="75" spans="1:28" x14ac:dyDescent="0.3">
      <c r="A75" s="33"/>
      <c r="B75" s="33"/>
      <c r="C75" s="32"/>
      <c r="D75" s="32"/>
      <c r="E75" s="32"/>
      <c r="F75" s="34"/>
      <c r="G75" s="35"/>
      <c r="H75" s="88"/>
      <c r="I75" s="88"/>
      <c r="J75" s="89"/>
      <c r="K75" s="88"/>
      <c r="L75" s="90"/>
      <c r="M75" s="33"/>
      <c r="N75" s="88"/>
      <c r="O75" s="88"/>
      <c r="P75" s="88"/>
      <c r="Q75" s="90"/>
      <c r="R75" s="33"/>
      <c r="S75" s="88"/>
      <c r="T75" s="88"/>
      <c r="U75" s="88"/>
      <c r="V75" s="90"/>
      <c r="W75" s="33"/>
      <c r="X75" s="88"/>
      <c r="Y75" s="88"/>
      <c r="Z75" s="91"/>
      <c r="AA75" s="90"/>
      <c r="AB75" s="33"/>
    </row>
    <row r="76" spans="1:28" x14ac:dyDescent="0.3">
      <c r="A76" s="33"/>
      <c r="B76" s="33"/>
      <c r="C76" s="32"/>
      <c r="D76" s="32"/>
      <c r="E76" s="32"/>
      <c r="F76" s="34"/>
      <c r="G76" s="35"/>
      <c r="H76" s="88"/>
      <c r="I76" s="88"/>
      <c r="J76" s="89"/>
      <c r="K76" s="88"/>
      <c r="L76" s="90"/>
      <c r="M76" s="33"/>
      <c r="N76" s="88"/>
      <c r="O76" s="88"/>
      <c r="P76" s="88"/>
      <c r="Q76" s="90"/>
      <c r="R76" s="33"/>
      <c r="S76" s="88"/>
      <c r="T76" s="88"/>
      <c r="U76" s="88"/>
      <c r="V76" s="90"/>
      <c r="W76" s="33"/>
      <c r="X76" s="88"/>
      <c r="Y76" s="88"/>
      <c r="Z76" s="91"/>
      <c r="AA76" s="90"/>
      <c r="AB76" s="33"/>
    </row>
    <row r="77" spans="1:28" x14ac:dyDescent="0.3">
      <c r="A77" s="33"/>
      <c r="B77" s="33"/>
      <c r="C77" s="32"/>
      <c r="D77" s="32"/>
      <c r="E77" s="32"/>
      <c r="F77" s="34"/>
      <c r="G77" s="35"/>
      <c r="H77" s="88"/>
      <c r="I77" s="88"/>
      <c r="J77" s="89"/>
      <c r="K77" s="88"/>
      <c r="L77" s="90"/>
      <c r="M77" s="33"/>
      <c r="N77" s="88"/>
      <c r="O77" s="88"/>
      <c r="P77" s="88"/>
      <c r="Q77" s="90"/>
      <c r="R77" s="33"/>
      <c r="S77" s="88"/>
      <c r="T77" s="88"/>
      <c r="U77" s="88"/>
      <c r="V77" s="90"/>
      <c r="W77" s="33"/>
      <c r="X77" s="88"/>
      <c r="Y77" s="88"/>
      <c r="Z77" s="91"/>
      <c r="AA77" s="90"/>
      <c r="AB77" s="33"/>
    </row>
    <row r="78" spans="1:28" x14ac:dyDescent="0.3">
      <c r="A78" s="33"/>
      <c r="B78" s="33"/>
      <c r="C78" s="32"/>
      <c r="D78" s="32"/>
      <c r="E78" s="32"/>
      <c r="F78" s="34"/>
      <c r="G78" s="35"/>
      <c r="H78" s="88"/>
      <c r="I78" s="88"/>
      <c r="J78" s="89"/>
      <c r="K78" s="88"/>
      <c r="L78" s="90"/>
      <c r="M78" s="33"/>
      <c r="N78" s="88"/>
      <c r="O78" s="88"/>
      <c r="P78" s="88"/>
      <c r="Q78" s="90"/>
      <c r="R78" s="33"/>
      <c r="S78" s="88"/>
      <c r="T78" s="88"/>
      <c r="U78" s="88"/>
      <c r="V78" s="90"/>
      <c r="W78" s="33"/>
      <c r="X78" s="88"/>
      <c r="Y78" s="88"/>
      <c r="Z78" s="91"/>
      <c r="AA78" s="90"/>
      <c r="AB78" s="33"/>
    </row>
    <row r="79" spans="1:28" x14ac:dyDescent="0.3">
      <c r="A79" s="33"/>
      <c r="B79" s="33"/>
      <c r="C79" s="32"/>
      <c r="D79" s="32"/>
      <c r="E79" s="32"/>
      <c r="F79" s="34"/>
      <c r="G79" s="35"/>
      <c r="H79" s="88"/>
      <c r="I79" s="88"/>
      <c r="J79" s="89"/>
      <c r="K79" s="88"/>
      <c r="L79" s="90"/>
      <c r="M79" s="33"/>
      <c r="N79" s="88"/>
      <c r="O79" s="88"/>
      <c r="P79" s="88"/>
      <c r="Q79" s="90"/>
      <c r="R79" s="33"/>
      <c r="S79" s="88"/>
      <c r="T79" s="88"/>
      <c r="U79" s="88"/>
      <c r="V79" s="90"/>
      <c r="W79" s="33"/>
      <c r="X79" s="88"/>
      <c r="Y79" s="88"/>
      <c r="Z79" s="91"/>
      <c r="AA79" s="90"/>
      <c r="AB79" s="33"/>
    </row>
    <row r="80" spans="1:28" x14ac:dyDescent="0.3">
      <c r="A80" s="33"/>
      <c r="B80" s="33"/>
      <c r="C80" s="32"/>
      <c r="D80" s="32"/>
      <c r="E80" s="32"/>
      <c r="F80" s="34"/>
      <c r="G80" s="35"/>
      <c r="H80" s="88"/>
      <c r="I80" s="88"/>
      <c r="J80" s="89"/>
      <c r="K80" s="88"/>
      <c r="L80" s="90"/>
      <c r="M80" s="33"/>
      <c r="N80" s="88"/>
      <c r="O80" s="88"/>
      <c r="P80" s="88"/>
      <c r="Q80" s="90"/>
      <c r="R80" s="33"/>
      <c r="S80" s="88"/>
      <c r="T80" s="88"/>
      <c r="U80" s="88"/>
      <c r="V80" s="90"/>
      <c r="W80" s="33"/>
      <c r="X80" s="88"/>
      <c r="Y80" s="88"/>
      <c r="Z80" s="91"/>
      <c r="AA80" s="90"/>
      <c r="AB80" s="33"/>
    </row>
    <row r="81" spans="1:28" x14ac:dyDescent="0.3">
      <c r="A81" s="33"/>
      <c r="B81" s="33"/>
      <c r="C81" s="32"/>
      <c r="D81" s="32"/>
      <c r="E81" s="32"/>
      <c r="F81" s="34"/>
      <c r="G81" s="35"/>
      <c r="H81" s="88"/>
      <c r="I81" s="88"/>
      <c r="J81" s="89"/>
      <c r="K81" s="88"/>
      <c r="L81" s="90"/>
      <c r="M81" s="33"/>
      <c r="N81" s="88"/>
      <c r="O81" s="88"/>
      <c r="P81" s="88"/>
      <c r="Q81" s="90"/>
      <c r="R81" s="33"/>
      <c r="S81" s="88"/>
      <c r="T81" s="88"/>
      <c r="U81" s="88"/>
      <c r="V81" s="90"/>
      <c r="W81" s="33"/>
      <c r="X81" s="88"/>
      <c r="Y81" s="88"/>
      <c r="Z81" s="91"/>
      <c r="AA81" s="90"/>
      <c r="AB81" s="33"/>
    </row>
    <row r="82" spans="1:28" x14ac:dyDescent="0.3">
      <c r="A82" s="33"/>
      <c r="B82" s="33"/>
      <c r="C82" s="32"/>
      <c r="D82" s="32"/>
      <c r="E82" s="32"/>
      <c r="F82" s="34"/>
      <c r="G82" s="35"/>
      <c r="H82" s="88"/>
      <c r="I82" s="88"/>
      <c r="J82" s="89"/>
      <c r="K82" s="88"/>
      <c r="L82" s="90"/>
      <c r="M82" s="33"/>
      <c r="N82" s="88"/>
      <c r="O82" s="88"/>
      <c r="P82" s="88"/>
      <c r="Q82" s="90"/>
      <c r="R82" s="33"/>
      <c r="S82" s="88"/>
      <c r="T82" s="88"/>
      <c r="U82" s="88"/>
      <c r="V82" s="90"/>
      <c r="W82" s="33"/>
      <c r="X82" s="88"/>
      <c r="Y82" s="88"/>
      <c r="Z82" s="91"/>
      <c r="AA82" s="90"/>
      <c r="AB82" s="33"/>
    </row>
    <row r="83" spans="1:28" x14ac:dyDescent="0.3">
      <c r="A83" s="33"/>
      <c r="B83" s="33"/>
      <c r="C83" s="32"/>
      <c r="D83" s="32"/>
      <c r="E83" s="32"/>
      <c r="F83" s="34"/>
      <c r="G83" s="35"/>
      <c r="H83" s="88"/>
      <c r="I83" s="88"/>
      <c r="J83" s="89"/>
      <c r="K83" s="88"/>
      <c r="L83" s="90"/>
      <c r="M83" s="33"/>
      <c r="N83" s="88"/>
      <c r="O83" s="88"/>
      <c r="P83" s="88"/>
      <c r="Q83" s="90"/>
      <c r="R83" s="33"/>
      <c r="S83" s="88"/>
      <c r="T83" s="88"/>
      <c r="U83" s="88"/>
      <c r="V83" s="90"/>
      <c r="W83" s="33"/>
      <c r="X83" s="88"/>
      <c r="Y83" s="88"/>
      <c r="Z83" s="91"/>
      <c r="AA83" s="90"/>
      <c r="AB83" s="33"/>
    </row>
    <row r="84" spans="1:28" x14ac:dyDescent="0.3">
      <c r="A84" s="33"/>
      <c r="B84" s="33"/>
      <c r="C84" s="32"/>
      <c r="D84" s="32"/>
      <c r="E84" s="32"/>
      <c r="F84" s="34"/>
      <c r="G84" s="35"/>
      <c r="H84" s="88"/>
      <c r="I84" s="88"/>
      <c r="J84" s="89"/>
      <c r="K84" s="88"/>
      <c r="L84" s="90"/>
      <c r="M84" s="33"/>
      <c r="N84" s="88"/>
      <c r="O84" s="88"/>
      <c r="P84" s="88"/>
      <c r="Q84" s="90"/>
      <c r="R84" s="33"/>
      <c r="S84" s="88"/>
      <c r="T84" s="88"/>
      <c r="U84" s="88"/>
      <c r="V84" s="90"/>
      <c r="W84" s="33"/>
      <c r="X84" s="88"/>
      <c r="Y84" s="88"/>
      <c r="Z84" s="91"/>
      <c r="AA84" s="90"/>
      <c r="AB84" s="33"/>
    </row>
    <row r="85" spans="1:28" x14ac:dyDescent="0.3">
      <c r="A85" s="33"/>
      <c r="B85" s="33"/>
      <c r="C85" s="32"/>
      <c r="D85" s="32"/>
      <c r="E85" s="32"/>
      <c r="F85" s="34"/>
      <c r="G85" s="35"/>
      <c r="H85" s="88"/>
      <c r="I85" s="88"/>
      <c r="J85" s="89"/>
      <c r="K85" s="88"/>
      <c r="L85" s="90"/>
      <c r="M85" s="33"/>
      <c r="N85" s="88"/>
      <c r="O85" s="88"/>
      <c r="P85" s="88"/>
      <c r="Q85" s="90"/>
      <c r="R85" s="33"/>
      <c r="S85" s="88"/>
      <c r="T85" s="88"/>
      <c r="U85" s="88"/>
      <c r="V85" s="90"/>
      <c r="W85" s="33"/>
      <c r="X85" s="88"/>
      <c r="Y85" s="88"/>
      <c r="Z85" s="91"/>
      <c r="AA85" s="90"/>
      <c r="AB85" s="33"/>
    </row>
    <row r="86" spans="1:28" x14ac:dyDescent="0.3">
      <c r="A86" s="33"/>
      <c r="B86" s="33"/>
      <c r="C86" s="32"/>
      <c r="D86" s="32"/>
      <c r="E86" s="32"/>
      <c r="F86" s="34"/>
      <c r="G86" s="35"/>
      <c r="H86" s="88"/>
      <c r="I86" s="88"/>
      <c r="J86" s="89"/>
      <c r="K86" s="88"/>
      <c r="L86" s="90"/>
      <c r="M86" s="33"/>
      <c r="N86" s="88"/>
      <c r="O86" s="88"/>
      <c r="P86" s="88"/>
      <c r="Q86" s="90"/>
      <c r="R86" s="33"/>
      <c r="S86" s="88"/>
      <c r="T86" s="88"/>
      <c r="U86" s="88"/>
      <c r="V86" s="90"/>
      <c r="W86" s="33"/>
      <c r="X86" s="88"/>
      <c r="Y86" s="88"/>
      <c r="Z86" s="91"/>
      <c r="AA86" s="90"/>
      <c r="AB86" s="33"/>
    </row>
    <row r="87" spans="1:28" x14ac:dyDescent="0.3">
      <c r="A87" s="33"/>
      <c r="B87" s="33"/>
      <c r="C87" s="32"/>
      <c r="D87" s="32"/>
      <c r="E87" s="32"/>
      <c r="F87" s="34"/>
      <c r="G87" s="35"/>
      <c r="H87" s="88"/>
      <c r="I87" s="88"/>
      <c r="J87" s="89"/>
      <c r="K87" s="88"/>
      <c r="L87" s="90"/>
      <c r="M87" s="33"/>
      <c r="N87" s="88"/>
      <c r="O87" s="88"/>
      <c r="P87" s="88"/>
      <c r="Q87" s="90"/>
      <c r="R87" s="33"/>
      <c r="S87" s="88"/>
      <c r="T87" s="88"/>
      <c r="U87" s="88"/>
      <c r="V87" s="90"/>
      <c r="W87" s="33"/>
      <c r="X87" s="88"/>
      <c r="Y87" s="88"/>
      <c r="Z87" s="91"/>
      <c r="AA87" s="90"/>
      <c r="AB87" s="33"/>
    </row>
    <row r="88" spans="1:28" x14ac:dyDescent="0.3">
      <c r="A88" s="33"/>
      <c r="B88" s="33"/>
      <c r="C88" s="32"/>
      <c r="D88" s="32"/>
      <c r="E88" s="32"/>
      <c r="F88" s="30"/>
      <c r="G88" s="31"/>
      <c r="H88" s="88"/>
      <c r="I88" s="88"/>
      <c r="J88" s="89"/>
      <c r="K88" s="88"/>
      <c r="L88" s="92"/>
      <c r="M88" s="97"/>
      <c r="N88" s="88"/>
      <c r="O88" s="88"/>
      <c r="P88" s="88"/>
      <c r="Q88" s="92"/>
      <c r="R88" s="97"/>
      <c r="S88" s="88"/>
      <c r="T88" s="88"/>
      <c r="U88" s="88"/>
      <c r="V88" s="92"/>
      <c r="W88" s="97"/>
      <c r="X88" s="88"/>
      <c r="Y88" s="88"/>
      <c r="Z88" s="91"/>
      <c r="AA88" s="92"/>
      <c r="AB88" s="97"/>
    </row>
    <row r="89" spans="1:28" x14ac:dyDescent="0.3">
      <c r="A89" s="33"/>
      <c r="B89" s="33"/>
      <c r="C89" s="32"/>
      <c r="D89" s="32"/>
      <c r="E89" s="32"/>
      <c r="F89" s="30"/>
      <c r="G89" s="31"/>
      <c r="H89" s="88"/>
      <c r="I89" s="88"/>
      <c r="J89" s="89"/>
      <c r="K89" s="88"/>
      <c r="L89" s="92"/>
      <c r="M89" s="97"/>
      <c r="N89" s="88"/>
      <c r="O89" s="88"/>
      <c r="P89" s="88"/>
      <c r="Q89" s="92"/>
      <c r="R89" s="97"/>
      <c r="S89" s="88"/>
      <c r="T89" s="88"/>
      <c r="U89" s="88"/>
      <c r="V89" s="92"/>
      <c r="W89" s="97"/>
      <c r="X89" s="88"/>
      <c r="Y89" s="88"/>
      <c r="Z89" s="91"/>
      <c r="AA89" s="92"/>
      <c r="AB89" s="97"/>
    </row>
    <row r="90" spans="1:28" x14ac:dyDescent="0.3">
      <c r="A90" s="33"/>
      <c r="B90" s="33"/>
      <c r="C90" s="32"/>
      <c r="D90" s="32"/>
      <c r="E90" s="32"/>
      <c r="F90" s="30"/>
      <c r="G90" s="31"/>
      <c r="H90" s="88"/>
      <c r="I90" s="88"/>
      <c r="J90" s="89"/>
      <c r="K90" s="88"/>
      <c r="L90" s="92"/>
      <c r="M90" s="97"/>
      <c r="N90" s="88"/>
      <c r="O90" s="88"/>
      <c r="P90" s="88"/>
      <c r="Q90" s="92"/>
      <c r="R90" s="97"/>
      <c r="S90" s="88"/>
      <c r="T90" s="88"/>
      <c r="U90" s="88"/>
      <c r="V90" s="92"/>
      <c r="W90" s="97"/>
      <c r="X90" s="88"/>
      <c r="Y90" s="88"/>
      <c r="Z90" s="91"/>
      <c r="AA90" s="92"/>
      <c r="AB90" s="97"/>
    </row>
    <row r="91" spans="1:28" x14ac:dyDescent="0.3">
      <c r="A91" s="33"/>
      <c r="B91" s="33"/>
      <c r="C91" s="32"/>
      <c r="D91" s="32"/>
      <c r="E91" s="32"/>
      <c r="F91" s="30"/>
      <c r="G91" s="31"/>
      <c r="H91" s="88"/>
      <c r="I91" s="88"/>
      <c r="J91" s="89"/>
      <c r="K91" s="88"/>
      <c r="L91" s="92"/>
      <c r="M91" s="97"/>
      <c r="N91" s="88"/>
      <c r="O91" s="88"/>
      <c r="P91" s="88"/>
      <c r="Q91" s="92"/>
      <c r="R91" s="97"/>
      <c r="S91" s="88"/>
      <c r="T91" s="88"/>
      <c r="U91" s="88"/>
      <c r="V91" s="92"/>
      <c r="W91" s="97"/>
      <c r="X91" s="88"/>
      <c r="Y91" s="88"/>
      <c r="Z91" s="91"/>
      <c r="AA91" s="92"/>
      <c r="AB91" s="97"/>
    </row>
    <row r="92" spans="1:28" x14ac:dyDescent="0.3">
      <c r="A92" s="33"/>
      <c r="B92" s="33"/>
      <c r="C92" s="32"/>
      <c r="D92" s="32"/>
      <c r="E92" s="32"/>
      <c r="F92" s="30"/>
      <c r="G92" s="31"/>
      <c r="H92" s="88"/>
      <c r="I92" s="88"/>
      <c r="J92" s="89"/>
      <c r="K92" s="88"/>
      <c r="L92" s="92"/>
      <c r="M92" s="97"/>
      <c r="N92" s="88"/>
      <c r="O92" s="88"/>
      <c r="P92" s="88"/>
      <c r="Q92" s="92"/>
      <c r="R92" s="97"/>
      <c r="S92" s="88"/>
      <c r="T92" s="88"/>
      <c r="U92" s="88"/>
      <c r="V92" s="92"/>
      <c r="W92" s="97"/>
      <c r="X92" s="88"/>
      <c r="Y92" s="88"/>
      <c r="Z92" s="91"/>
      <c r="AA92" s="92"/>
      <c r="AB92" s="97"/>
    </row>
    <row r="93" spans="1:28" x14ac:dyDescent="0.3">
      <c r="A93" s="33"/>
      <c r="B93" s="33"/>
      <c r="C93" s="32"/>
      <c r="D93" s="32"/>
      <c r="E93" s="32"/>
      <c r="F93" s="30"/>
      <c r="G93" s="31"/>
      <c r="H93" s="88"/>
      <c r="I93" s="88"/>
      <c r="J93" s="89"/>
      <c r="K93" s="88"/>
      <c r="L93" s="92"/>
      <c r="M93" s="97"/>
      <c r="N93" s="88"/>
      <c r="O93" s="88"/>
      <c r="P93" s="88"/>
      <c r="Q93" s="92"/>
      <c r="R93" s="97"/>
      <c r="S93" s="88"/>
      <c r="T93" s="88"/>
      <c r="U93" s="88"/>
      <c r="V93" s="92"/>
      <c r="W93" s="97"/>
      <c r="X93" s="88"/>
      <c r="Y93" s="88"/>
      <c r="Z93" s="91"/>
      <c r="AA93" s="92"/>
      <c r="AB93" s="97"/>
    </row>
    <row r="94" spans="1:28" x14ac:dyDescent="0.3">
      <c r="A94" s="33"/>
      <c r="B94" s="33"/>
      <c r="C94" s="32"/>
      <c r="D94" s="32"/>
      <c r="E94" s="32"/>
      <c r="F94" s="30"/>
      <c r="G94" s="31"/>
      <c r="H94" s="88"/>
      <c r="I94" s="88"/>
      <c r="J94" s="89"/>
      <c r="K94" s="88"/>
      <c r="L94" s="92"/>
      <c r="M94" s="97"/>
      <c r="N94" s="88"/>
      <c r="O94" s="88"/>
      <c r="P94" s="88"/>
      <c r="Q94" s="92"/>
      <c r="R94" s="97"/>
      <c r="S94" s="88"/>
      <c r="T94" s="88"/>
      <c r="U94" s="88"/>
      <c r="V94" s="92"/>
      <c r="W94" s="97"/>
      <c r="X94" s="88"/>
      <c r="Y94" s="88"/>
      <c r="Z94" s="91"/>
      <c r="AA94" s="92"/>
      <c r="AB94" s="97"/>
    </row>
    <row r="95" spans="1:28" x14ac:dyDescent="0.3">
      <c r="A95" s="33"/>
      <c r="B95" s="33"/>
      <c r="C95" s="32"/>
      <c r="D95" s="32"/>
      <c r="E95" s="32"/>
      <c r="F95" s="30"/>
      <c r="G95" s="31"/>
      <c r="H95" s="88"/>
      <c r="I95" s="88"/>
      <c r="J95" s="89"/>
      <c r="K95" s="88"/>
      <c r="L95" s="92"/>
      <c r="M95" s="97"/>
      <c r="N95" s="88"/>
      <c r="O95" s="88"/>
      <c r="P95" s="88"/>
      <c r="Q95" s="92"/>
      <c r="R95" s="97"/>
      <c r="S95" s="88"/>
      <c r="T95" s="88"/>
      <c r="U95" s="88"/>
      <c r="V95" s="92"/>
      <c r="W95" s="97"/>
      <c r="X95" s="88"/>
      <c r="Y95" s="88"/>
      <c r="Z95" s="91"/>
      <c r="AA95" s="92"/>
      <c r="AB95" s="97"/>
    </row>
    <row r="96" spans="1:28" x14ac:dyDescent="0.3">
      <c r="A96" s="33"/>
      <c r="B96" s="33"/>
      <c r="C96" s="32"/>
      <c r="D96" s="32"/>
      <c r="E96" s="32"/>
      <c r="F96" s="30"/>
      <c r="G96" s="31"/>
      <c r="H96" s="88"/>
      <c r="I96" s="88"/>
      <c r="J96" s="89"/>
      <c r="K96" s="88"/>
      <c r="L96" s="92"/>
      <c r="M96" s="97"/>
      <c r="N96" s="88"/>
      <c r="O96" s="88"/>
      <c r="P96" s="88"/>
      <c r="Q96" s="92"/>
      <c r="R96" s="97"/>
      <c r="S96" s="88"/>
      <c r="T96" s="88"/>
      <c r="U96" s="88"/>
      <c r="V96" s="92"/>
      <c r="W96" s="97"/>
      <c r="X96" s="88"/>
      <c r="Y96" s="88"/>
      <c r="Z96" s="91"/>
      <c r="AA96" s="92"/>
      <c r="AB96" s="97"/>
    </row>
    <row r="97" spans="1:28" x14ac:dyDescent="0.3">
      <c r="A97" s="33"/>
      <c r="B97" s="33"/>
      <c r="C97" s="32"/>
      <c r="D97" s="32"/>
      <c r="E97" s="32"/>
      <c r="F97" s="30"/>
      <c r="G97" s="31"/>
      <c r="H97" s="88"/>
      <c r="I97" s="88"/>
      <c r="J97" s="89"/>
      <c r="K97" s="88"/>
      <c r="L97" s="92"/>
      <c r="M97" s="97"/>
      <c r="N97" s="88"/>
      <c r="O97" s="88"/>
      <c r="P97" s="88"/>
      <c r="Q97" s="92"/>
      <c r="R97" s="97"/>
      <c r="S97" s="88"/>
      <c r="T97" s="88"/>
      <c r="U97" s="88"/>
      <c r="V97" s="92"/>
      <c r="W97" s="97"/>
      <c r="X97" s="88"/>
      <c r="Y97" s="88"/>
      <c r="Z97" s="91"/>
      <c r="AA97" s="92"/>
      <c r="AB97" s="97"/>
    </row>
    <row r="98" spans="1:28" x14ac:dyDescent="0.3">
      <c r="A98" s="33"/>
      <c r="B98" s="33"/>
      <c r="C98" s="32"/>
      <c r="D98" s="32"/>
      <c r="E98" s="32"/>
      <c r="F98" s="30"/>
      <c r="G98" s="31"/>
      <c r="H98" s="88"/>
      <c r="I98" s="88"/>
      <c r="J98" s="89"/>
      <c r="K98" s="88"/>
      <c r="L98" s="92"/>
      <c r="M98" s="97"/>
      <c r="N98" s="88"/>
      <c r="O98" s="88"/>
      <c r="P98" s="88"/>
      <c r="Q98" s="92"/>
      <c r="R98" s="97"/>
      <c r="S98" s="88"/>
      <c r="T98" s="88"/>
      <c r="U98" s="88"/>
      <c r="V98" s="92"/>
      <c r="W98" s="97"/>
      <c r="X98" s="88"/>
      <c r="Y98" s="88"/>
      <c r="Z98" s="91"/>
      <c r="AA98" s="92"/>
      <c r="AB98" s="97"/>
    </row>
  </sheetData>
  <sortState xmlns:xlrd2="http://schemas.microsoft.com/office/spreadsheetml/2017/richdata2" ref="A4:AA31">
    <sortCondition ref="G4:G31"/>
  </sortState>
  <mergeCells count="4">
    <mergeCell ref="H2:M2"/>
    <mergeCell ref="N2:R2"/>
    <mergeCell ref="S2:W2"/>
    <mergeCell ref="X2:AB2"/>
  </mergeCells>
  <conditionalFormatting sqref="F4:F31">
    <cfRule type="duplicateValues" dxfId="19" priority="1"/>
  </conditionalFormatting>
  <conditionalFormatting sqref="G4:G31">
    <cfRule type="cellIs" dxfId="18" priority="2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6734-5097-4438-B302-9B904D58B9D2}">
  <sheetPr>
    <pageSetUpPr fitToPage="1"/>
  </sheetPr>
  <dimension ref="A1:AB98"/>
  <sheetViews>
    <sheetView topLeftCell="A2" zoomScaleNormal="100" workbookViewId="0">
      <selection activeCell="A3" sqref="A3:AA31"/>
    </sheetView>
  </sheetViews>
  <sheetFormatPr defaultRowHeight="14.4" x14ac:dyDescent="0.3"/>
  <cols>
    <col min="1" max="1" width="9.109375" style="29" bestFit="1" customWidth="1"/>
    <col min="2" max="2" width="9.6640625" style="29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9" customWidth="1"/>
    <col min="7" max="7" width="6.5546875" style="28" customWidth="1"/>
    <col min="8" max="8" width="5.44140625" style="78" bestFit="1" customWidth="1"/>
    <col min="9" max="9" width="5.6640625" style="78" bestFit="1" customWidth="1"/>
    <col min="10" max="10" width="5.66406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104" t="s">
        <v>274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405</v>
      </c>
      <c r="B4" t="str">
        <f>VLOOKUP($A4,'Diplomabestand individueel'!$A:$AC,B$1,FALSE)</f>
        <v>W1-B1</v>
      </c>
      <c r="C4" t="str">
        <f>VLOOKUP($A4,'Diplomabestand individueel'!$A:$AC,C$1,FALSE)</f>
        <v>Anna-Keet Strijk</v>
      </c>
      <c r="D4" t="str">
        <f>VLOOKUP($A4,'Diplomabestand individueel'!$A:$AC,D$1,FALSE)</f>
        <v>MB 4 Pup 3</v>
      </c>
      <c r="E4" t="str">
        <f>VLOOKUP($A4,'Diplomabestand individueel'!$A:$AC,E$1,FALSE)</f>
        <v>Turncentrum Waterland</v>
      </c>
      <c r="F4" s="44">
        <f>VLOOKUP($A4,'Diplomabestand individueel'!$A:$AC,F$1,FALSE)</f>
        <v>43.55</v>
      </c>
      <c r="G4" s="41" t="e">
        <f t="shared" ref="G4:G31" si="0">RANK(F4,F$4:F$31)</f>
        <v>#N/A</v>
      </c>
      <c r="H4" s="82">
        <f>VLOOKUP($A4,'Diplomabestand individueel'!$A:$AC,H$1,FALSE)</f>
        <v>3.75</v>
      </c>
      <c r="I4" s="82">
        <f>VLOOKUP($A4,'Diplomabestand individueel'!$A:$AC,I$1,FALSE)</f>
        <v>7.85</v>
      </c>
      <c r="J4" s="83">
        <f>VLOOKUP($A4,'Diplomabestand individueel'!$A:$AC,J$1,FALSE)</f>
        <v>0</v>
      </c>
      <c r="K4" s="82">
        <f>VLOOKUP($A4,'Diplomabestand individueel'!$A:$AC,K$1,FALSE)</f>
        <v>0.3</v>
      </c>
      <c r="L4" s="82">
        <f>VLOOKUP($A4,'Diplomabestand individueel'!$A:$AC,L$1,FALSE)</f>
        <v>11.9</v>
      </c>
      <c r="M4" s="41" t="e">
        <f t="shared" ref="M4:M31" si="1">RANK(L4,L$4:L$31)</f>
        <v>#N/A</v>
      </c>
      <c r="N4" s="82">
        <f>VLOOKUP($A4,'Diplomabestand individueel'!$A:$AC,N$1,FALSE)</f>
        <v>2.7</v>
      </c>
      <c r="O4" s="82">
        <f>VLOOKUP($A4,'Diplomabestand individueel'!$A:$AC,O$1,FALSE)</f>
        <v>7.4</v>
      </c>
      <c r="P4" s="82">
        <f>VLOOKUP($A4,'Diplomabestand individueel'!$A:$AC,P$1,FALSE)</f>
        <v>0</v>
      </c>
      <c r="Q4" s="82">
        <f>VLOOKUP($A4,'Diplomabestand individueel'!$A:$AC,Q$1,FALSE)</f>
        <v>10.1</v>
      </c>
      <c r="R4" s="41" t="e">
        <f t="shared" ref="R4:R31" si="2">RANK(Q4,Q$4:Q$31)</f>
        <v>#N/A</v>
      </c>
      <c r="S4" s="82">
        <f>VLOOKUP($A4,'Diplomabestand individueel'!$A:$AC,S$1,FALSE)</f>
        <v>3.5</v>
      </c>
      <c r="T4" s="82">
        <f>VLOOKUP($A4,'Diplomabestand individueel'!$A:$AC,T$1,FALSE)</f>
        <v>6.95</v>
      </c>
      <c r="U4" s="82">
        <f>VLOOKUP($A4,'Diplomabestand individueel'!$A:$AC,U$1,FALSE)</f>
        <v>0</v>
      </c>
      <c r="V4" s="82">
        <f>VLOOKUP($A4,'Diplomabestand individueel'!$A:$AC,V$1,FALSE)</f>
        <v>10.45</v>
      </c>
      <c r="W4" s="41" t="e">
        <f t="shared" ref="W4:W31" si="3">RANK(V4,V$4:V$31)</f>
        <v>#N/A</v>
      </c>
      <c r="X4" s="82">
        <f>VLOOKUP($A4,'Diplomabestand individueel'!$A:$AC,X$1,FALSE)</f>
        <v>3.8</v>
      </c>
      <c r="Y4" s="82">
        <f>VLOOKUP($A4,'Diplomabestand individueel'!$A:$AC,Y$1,FALSE)</f>
        <v>7.3</v>
      </c>
      <c r="Z4" s="82">
        <f>VLOOKUP($A4,'Diplomabestand individueel'!$A:$AC,Z$1,FALSE)</f>
        <v>0</v>
      </c>
      <c r="AA4" s="82">
        <f>VLOOKUP($A4,'Diplomabestand individueel'!$A:$AC,AA$1,FALSE)</f>
        <v>11.1</v>
      </c>
      <c r="AB4" s="41" t="e">
        <f t="shared" ref="AB4:AB31" si="4">RANK(AA4,AA$4:AA$31)</f>
        <v>#N/A</v>
      </c>
    </row>
    <row r="5" spans="1:28" x14ac:dyDescent="0.3">
      <c r="A5">
        <v>527</v>
      </c>
      <c r="B5" t="str">
        <f>VLOOKUP($A5,'Diplomabestand individueel'!$A:$AC,B$1,FALSE)</f>
        <v>W4-B1</v>
      </c>
      <c r="C5" t="str">
        <f>VLOOKUP($A5,'Diplomabestand individueel'!$A:$AC,C$1,FALSE)</f>
        <v>Amy Semak</v>
      </c>
      <c r="D5" t="str">
        <f>VLOOKUP($A5,'Diplomabestand individueel'!$A:$AC,D$1,FALSE)</f>
        <v>MB 5 Pup 2</v>
      </c>
      <c r="E5" t="str">
        <f>VLOOKUP($A5,'Diplomabestand individueel'!$A:$AC,E$1,FALSE)</f>
        <v>Jahn</v>
      </c>
      <c r="F5" s="44">
        <f>VLOOKUP($A5,'Diplomabestand individueel'!$A:$AC,F$1,FALSE)</f>
        <v>51.45</v>
      </c>
      <c r="G5" s="41" t="e">
        <f t="shared" si="0"/>
        <v>#N/A</v>
      </c>
      <c r="H5" s="82">
        <f>VLOOKUP($A5,'Diplomabestand individueel'!$A:$AC,H$1,FALSE)</f>
        <v>3</v>
      </c>
      <c r="I5" s="82">
        <f>VLOOKUP($A5,'Diplomabestand individueel'!$A:$AC,I$1,FALSE)</f>
        <v>8.8000000000000007</v>
      </c>
      <c r="J5" s="83">
        <f>VLOOKUP($A5,'Diplomabestand individueel'!$A:$AC,J$1,FALSE)</f>
        <v>0</v>
      </c>
      <c r="K5" s="82">
        <f>VLOOKUP($A5,'Diplomabestand individueel'!$A:$AC,K$1,FALSE)</f>
        <v>0.3</v>
      </c>
      <c r="L5" s="82">
        <f>VLOOKUP($A5,'Diplomabestand individueel'!$A:$AC,L$1,FALSE)</f>
        <v>12.1</v>
      </c>
      <c r="M5" s="41" t="e">
        <f t="shared" si="1"/>
        <v>#N/A</v>
      </c>
      <c r="N5" s="82">
        <f>VLOOKUP($A5,'Diplomabestand individueel'!$A:$AC,N$1,FALSE)</f>
        <v>4.3</v>
      </c>
      <c r="O5" s="82">
        <f>VLOOKUP($A5,'Diplomabestand individueel'!$A:$AC,O$1,FALSE)</f>
        <v>9.1999999999999993</v>
      </c>
      <c r="P5" s="82">
        <f>VLOOKUP($A5,'Diplomabestand individueel'!$A:$AC,P$1,FALSE)</f>
        <v>0</v>
      </c>
      <c r="Q5" s="82">
        <f>VLOOKUP($A5,'Diplomabestand individueel'!$A:$AC,Q$1,FALSE)</f>
        <v>13.5</v>
      </c>
      <c r="R5" s="41" t="e">
        <f t="shared" si="2"/>
        <v>#N/A</v>
      </c>
      <c r="S5" s="82">
        <f>VLOOKUP($A5,'Diplomabestand individueel'!$A:$AC,S$1,FALSE)</f>
        <v>4.3</v>
      </c>
      <c r="T5" s="82">
        <f>VLOOKUP($A5,'Diplomabestand individueel'!$A:$AC,T$1,FALSE)</f>
        <v>8.65</v>
      </c>
      <c r="U5" s="82">
        <f>VLOOKUP($A5,'Diplomabestand individueel'!$A:$AC,U$1,FALSE)</f>
        <v>0</v>
      </c>
      <c r="V5" s="82">
        <f>VLOOKUP($A5,'Diplomabestand individueel'!$A:$AC,V$1,FALSE)</f>
        <v>12.95</v>
      </c>
      <c r="W5" s="41" t="e">
        <f t="shared" si="3"/>
        <v>#N/A</v>
      </c>
      <c r="X5" s="82">
        <f>VLOOKUP($A5,'Diplomabestand individueel'!$A:$AC,X$1,FALSE)</f>
        <v>4.3</v>
      </c>
      <c r="Y5" s="82">
        <f>VLOOKUP($A5,'Diplomabestand individueel'!$A:$AC,Y$1,FALSE)</f>
        <v>8.6</v>
      </c>
      <c r="Z5" s="82">
        <f>VLOOKUP($A5,'Diplomabestand individueel'!$A:$AC,Z$1,FALSE)</f>
        <v>0</v>
      </c>
      <c r="AA5" s="82">
        <f>VLOOKUP($A5,'Diplomabestand individueel'!$A:$AC,AA$1,FALSE)</f>
        <v>12.9</v>
      </c>
      <c r="AB5" s="41" t="e">
        <f t="shared" si="4"/>
        <v>#N/A</v>
      </c>
    </row>
    <row r="6" spans="1:28" x14ac:dyDescent="0.3">
      <c r="A6">
        <v>599</v>
      </c>
      <c r="B6" t="str">
        <f>VLOOKUP($A6,'Diplomabestand individueel'!$A:$AC,B$1,FALSE)</f>
        <v>W6-B1</v>
      </c>
      <c r="C6" t="str">
        <f>VLOOKUP($A6,'Diplomabestand individueel'!$A:$AC,C$1,FALSE)</f>
        <v>Victoria Charlinska</v>
      </c>
      <c r="D6" t="str">
        <f>VLOOKUP($A6,'Diplomabestand individueel'!$A:$AC,D$1,FALSE)</f>
        <v>MB 6 Pup 2</v>
      </c>
      <c r="E6" t="str">
        <f>VLOOKUP($A6,'Diplomabestand individueel'!$A:$AC,E$1,FALSE)</f>
        <v>K&amp;V</v>
      </c>
      <c r="F6" s="44">
        <f>VLOOKUP($A6,'Diplomabestand individueel'!$A:$AC,F$1,FALSE)</f>
        <v>39.700000000000003</v>
      </c>
      <c r="G6" s="41" t="e">
        <f t="shared" si="0"/>
        <v>#N/A</v>
      </c>
      <c r="H6" s="82">
        <f>VLOOKUP($A6,'Diplomabestand individueel'!$A:$AC,H$1,FALSE)</f>
        <v>3</v>
      </c>
      <c r="I6" s="82">
        <f>VLOOKUP($A6,'Diplomabestand individueel'!$A:$AC,I$1,FALSE)</f>
        <v>9.1000000000000014</v>
      </c>
      <c r="J6" s="83">
        <f>VLOOKUP($A6,'Diplomabestand individueel'!$A:$AC,J$1,FALSE)</f>
        <v>0.15</v>
      </c>
      <c r="K6" s="82">
        <f>VLOOKUP($A6,'Diplomabestand individueel'!$A:$AC,K$1,FALSE)</f>
        <v>0</v>
      </c>
      <c r="L6" s="82">
        <f>VLOOKUP($A6,'Diplomabestand individueel'!$A:$AC,L$1,FALSE)</f>
        <v>11.95</v>
      </c>
      <c r="M6" s="41" t="e">
        <f t="shared" si="1"/>
        <v>#N/A</v>
      </c>
      <c r="N6" s="82">
        <f>VLOOKUP($A6,'Diplomabestand individueel'!$A:$AC,N$1,FALSE)</f>
        <v>1.9</v>
      </c>
      <c r="O6" s="82">
        <f>VLOOKUP($A6,'Diplomabestand individueel'!$A:$AC,O$1,FALSE)</f>
        <v>5.65</v>
      </c>
      <c r="P6" s="82">
        <f>VLOOKUP($A6,'Diplomabestand individueel'!$A:$AC,P$1,FALSE)</f>
        <v>0</v>
      </c>
      <c r="Q6" s="82">
        <f>VLOOKUP($A6,'Diplomabestand individueel'!$A:$AC,Q$1,FALSE)</f>
        <v>7.55</v>
      </c>
      <c r="R6" s="41" t="e">
        <f t="shared" si="2"/>
        <v>#N/A</v>
      </c>
      <c r="S6" s="82">
        <f>VLOOKUP($A6,'Diplomabestand individueel'!$A:$AC,S$1,FALSE)</f>
        <v>3.4</v>
      </c>
      <c r="T6" s="82">
        <f>VLOOKUP($A6,'Diplomabestand individueel'!$A:$AC,T$1,FALSE)</f>
        <v>5.2</v>
      </c>
      <c r="U6" s="82">
        <f>VLOOKUP($A6,'Diplomabestand individueel'!$A:$AC,U$1,FALSE)</f>
        <v>0</v>
      </c>
      <c r="V6" s="82">
        <f>VLOOKUP($A6,'Diplomabestand individueel'!$A:$AC,V$1,FALSE)</f>
        <v>8.6</v>
      </c>
      <c r="W6" s="41" t="e">
        <f t="shared" si="3"/>
        <v>#N/A</v>
      </c>
      <c r="X6" s="82">
        <f>VLOOKUP($A6,'Diplomabestand individueel'!$A:$AC,X$1,FALSE)</f>
        <v>3.7</v>
      </c>
      <c r="Y6" s="82">
        <f>VLOOKUP($A6,'Diplomabestand individueel'!$A:$AC,Y$1,FALSE)</f>
        <v>7.9</v>
      </c>
      <c r="Z6" s="82">
        <f>VLOOKUP($A6,'Diplomabestand individueel'!$A:$AC,Z$1,FALSE)</f>
        <v>0</v>
      </c>
      <c r="AA6" s="82">
        <f>VLOOKUP($A6,'Diplomabestand individueel'!$A:$AC,AA$1,FALSE)</f>
        <v>11.6</v>
      </c>
      <c r="AB6" s="41" t="e">
        <f t="shared" si="4"/>
        <v>#N/A</v>
      </c>
    </row>
    <row r="7" spans="1:28" x14ac:dyDescent="0.3">
      <c r="A7">
        <v>512</v>
      </c>
      <c r="B7" t="str">
        <f>VLOOKUP($A7,'Diplomabestand individueel'!$A:$AC,B$1,FALSE)</f>
        <v>W1-B1</v>
      </c>
      <c r="C7" t="str">
        <f>VLOOKUP($A7,'Diplomabestand individueel'!$A:$AC,C$1,FALSE)</f>
        <v>Elise Roelofsen</v>
      </c>
      <c r="D7" t="str">
        <f>VLOOKUP($A7,'Diplomabestand individueel'!$A:$AC,D$1,FALSE)</f>
        <v>MB 4 Pup 2</v>
      </c>
      <c r="E7" t="str">
        <f>VLOOKUP($A7,'Diplomabestand individueel'!$A:$AC,E$1,FALSE)</f>
        <v>Turncentrum Waterland</v>
      </c>
      <c r="F7" s="44">
        <f>VLOOKUP($A7,'Diplomabestand individueel'!$A:$AC,F$1,FALSE)</f>
        <v>44.9</v>
      </c>
      <c r="G7" s="41" t="e">
        <f t="shared" si="0"/>
        <v>#N/A</v>
      </c>
      <c r="H7" s="82">
        <f>VLOOKUP($A7,'Diplomabestand individueel'!$A:$AC,H$1,FALSE)</f>
        <v>3.5</v>
      </c>
      <c r="I7" s="82">
        <f>VLOOKUP($A7,'Diplomabestand individueel'!$A:$AC,I$1,FALSE)</f>
        <v>8.4499999999999993</v>
      </c>
      <c r="J7" s="83">
        <f>VLOOKUP($A7,'Diplomabestand individueel'!$A:$AC,J$1,FALSE)</f>
        <v>0</v>
      </c>
      <c r="K7" s="82">
        <f>VLOOKUP($A7,'Diplomabestand individueel'!$A:$AC,K$1,FALSE)</f>
        <v>0.3</v>
      </c>
      <c r="L7" s="82">
        <f>VLOOKUP($A7,'Diplomabestand individueel'!$A:$AC,L$1,FALSE)</f>
        <v>12.25</v>
      </c>
      <c r="M7" s="41" t="e">
        <f t="shared" si="1"/>
        <v>#N/A</v>
      </c>
      <c r="N7" s="82">
        <f>VLOOKUP($A7,'Diplomabestand individueel'!$A:$AC,N$1,FALSE)</f>
        <v>3.2</v>
      </c>
      <c r="O7" s="82">
        <f>VLOOKUP($A7,'Diplomabestand individueel'!$A:$AC,O$1,FALSE)</f>
        <v>6.55</v>
      </c>
      <c r="P7" s="82">
        <f>VLOOKUP($A7,'Diplomabestand individueel'!$A:$AC,P$1,FALSE)</f>
        <v>0</v>
      </c>
      <c r="Q7" s="82">
        <f>VLOOKUP($A7,'Diplomabestand individueel'!$A:$AC,Q$1,FALSE)</f>
        <v>9.75</v>
      </c>
      <c r="R7" s="41" t="e">
        <f t="shared" si="2"/>
        <v>#N/A</v>
      </c>
      <c r="S7" s="82">
        <f>VLOOKUP($A7,'Diplomabestand individueel'!$A:$AC,S$1,FALSE)</f>
        <v>3.8</v>
      </c>
      <c r="T7" s="82">
        <f>VLOOKUP($A7,'Diplomabestand individueel'!$A:$AC,T$1,FALSE)</f>
        <v>8.1</v>
      </c>
      <c r="U7" s="82">
        <f>VLOOKUP($A7,'Diplomabestand individueel'!$A:$AC,U$1,FALSE)</f>
        <v>0</v>
      </c>
      <c r="V7" s="82">
        <f>VLOOKUP($A7,'Diplomabestand individueel'!$A:$AC,V$1,FALSE)</f>
        <v>11.9</v>
      </c>
      <c r="W7" s="41" t="e">
        <f t="shared" si="3"/>
        <v>#N/A</v>
      </c>
      <c r="X7" s="82">
        <f>VLOOKUP($A7,'Diplomabestand individueel'!$A:$AC,X$1,FALSE)</f>
        <v>3.7</v>
      </c>
      <c r="Y7" s="82">
        <f>VLOOKUP($A7,'Diplomabestand individueel'!$A:$AC,Y$1,FALSE)</f>
        <v>7.3</v>
      </c>
      <c r="Z7" s="82">
        <f>VLOOKUP($A7,'Diplomabestand individueel'!$A:$AC,Z$1,FALSE)</f>
        <v>0</v>
      </c>
      <c r="AA7" s="82">
        <f>VLOOKUP($A7,'Diplomabestand individueel'!$A:$AC,AA$1,FALSE)</f>
        <v>11</v>
      </c>
      <c r="AB7" s="41" t="e">
        <f t="shared" si="4"/>
        <v>#N/A</v>
      </c>
    </row>
    <row r="8" spans="1:28" x14ac:dyDescent="0.3">
      <c r="A8">
        <v>605</v>
      </c>
      <c r="B8" t="str">
        <f>VLOOKUP($A8,'Diplomabestand individueel'!$A:$AC,B$1,FALSE)</f>
        <v>W1-B1</v>
      </c>
      <c r="C8" t="str">
        <f>VLOOKUP($A8,'Diplomabestand individueel'!$A:$AC,C$1,FALSE)</f>
        <v>Jasmijn Simons</v>
      </c>
      <c r="D8" t="str">
        <f>VLOOKUP($A8,'Diplomabestand individueel'!$A:$AC,D$1,FALSE)</f>
        <v>MB 4 Pup 1</v>
      </c>
      <c r="E8" t="str">
        <f>VLOOKUP($A8,'Diplomabestand individueel'!$A:$AC,E$1,FALSE)</f>
        <v>Sint Mauritius</v>
      </c>
      <c r="F8" s="44">
        <f>VLOOKUP($A8,'Diplomabestand individueel'!$A:$AC,F$1,FALSE)</f>
        <v>42.975000000000001</v>
      </c>
      <c r="G8" s="41" t="e">
        <f t="shared" si="0"/>
        <v>#N/A</v>
      </c>
      <c r="H8" s="82">
        <f>VLOOKUP($A8,'Diplomabestand individueel'!$A:$AC,H$1,FALSE)</f>
        <v>3.5</v>
      </c>
      <c r="I8" s="82">
        <f>VLOOKUP($A8,'Diplomabestand individueel'!$A:$AC,I$1,FALSE)</f>
        <v>8.3249999999999993</v>
      </c>
      <c r="J8" s="83">
        <f>VLOOKUP($A8,'Diplomabestand individueel'!$A:$AC,J$1,FALSE)</f>
        <v>0</v>
      </c>
      <c r="K8" s="82">
        <f>VLOOKUP($A8,'Diplomabestand individueel'!$A:$AC,K$1,FALSE)</f>
        <v>0</v>
      </c>
      <c r="L8" s="82">
        <f>VLOOKUP($A8,'Diplomabestand individueel'!$A:$AC,L$1,FALSE)</f>
        <v>11.824999999999999</v>
      </c>
      <c r="M8" s="41" t="e">
        <f t="shared" si="1"/>
        <v>#N/A</v>
      </c>
      <c r="N8" s="82">
        <f>VLOOKUP($A8,'Diplomabestand individueel'!$A:$AC,N$1,FALSE)</f>
        <v>3.5</v>
      </c>
      <c r="O8" s="82">
        <f>VLOOKUP($A8,'Diplomabestand individueel'!$A:$AC,O$1,FALSE)</f>
        <v>8.5500000000000007</v>
      </c>
      <c r="P8" s="82">
        <f>VLOOKUP($A8,'Diplomabestand individueel'!$A:$AC,P$1,FALSE)</f>
        <v>0.5</v>
      </c>
      <c r="Q8" s="82">
        <f>VLOOKUP($A8,'Diplomabestand individueel'!$A:$AC,Q$1,FALSE)</f>
        <v>11.55</v>
      </c>
      <c r="R8" s="41" t="e">
        <f t="shared" si="2"/>
        <v>#N/A</v>
      </c>
      <c r="S8" s="82">
        <f>VLOOKUP($A8,'Diplomabestand individueel'!$A:$AC,S$1,FALSE)</f>
        <v>4.0999999999999996</v>
      </c>
      <c r="T8" s="82">
        <f>VLOOKUP($A8,'Diplomabestand individueel'!$A:$AC,T$1,FALSE)</f>
        <v>5.3</v>
      </c>
      <c r="U8" s="82">
        <f>VLOOKUP($A8,'Diplomabestand individueel'!$A:$AC,U$1,FALSE)</f>
        <v>0</v>
      </c>
      <c r="V8" s="82">
        <f>VLOOKUP($A8,'Diplomabestand individueel'!$A:$AC,V$1,FALSE)</f>
        <v>9.4</v>
      </c>
      <c r="W8" s="41" t="e">
        <f t="shared" si="3"/>
        <v>#N/A</v>
      </c>
      <c r="X8" s="82">
        <f>VLOOKUP($A8,'Diplomabestand individueel'!$A:$AC,X$1,FALSE)</f>
        <v>3.3</v>
      </c>
      <c r="Y8" s="82">
        <f>VLOOKUP($A8,'Diplomabestand individueel'!$A:$AC,Y$1,FALSE)</f>
        <v>6.9</v>
      </c>
      <c r="Z8" s="82">
        <f>VLOOKUP($A8,'Diplomabestand individueel'!$A:$AC,Z$1,FALSE)</f>
        <v>0</v>
      </c>
      <c r="AA8" s="82">
        <f>VLOOKUP($A8,'Diplomabestand individueel'!$A:$AC,AA$1,FALSE)</f>
        <v>10.199999999999999</v>
      </c>
      <c r="AB8" s="41" t="e">
        <f t="shared" si="4"/>
        <v>#N/A</v>
      </c>
    </row>
    <row r="9" spans="1:28" x14ac:dyDescent="0.3">
      <c r="A9">
        <v>617</v>
      </c>
      <c r="B9" t="e">
        <f>VLOOKUP($A9,'Diplomabestand individueel'!$A:$AC,B$1,FALSE)</f>
        <v>#N/A</v>
      </c>
      <c r="C9" t="e">
        <f>VLOOKUP($A9,'Diplomabestand individueel'!$A:$AC,C$1,FALSE)</f>
        <v>#N/A</v>
      </c>
      <c r="D9" t="e">
        <f>VLOOKUP($A9,'Diplomabestand individueel'!$A:$AC,D$1,FALSE)</f>
        <v>#N/A</v>
      </c>
      <c r="E9" t="e">
        <f>VLOOKUP($A9,'Diplomabestand individueel'!$A:$AC,E$1,FALSE)</f>
        <v>#N/A</v>
      </c>
      <c r="F9" s="44" t="e">
        <f>VLOOKUP($A9,'Diplomabestand individueel'!$A:$AC,F$1,FALSE)</f>
        <v>#N/A</v>
      </c>
      <c r="G9" s="41" t="e">
        <f t="shared" si="0"/>
        <v>#N/A</v>
      </c>
      <c r="H9" s="82" t="e">
        <f>VLOOKUP($A9,'Diplomabestand individueel'!$A:$AC,H$1,FALSE)</f>
        <v>#N/A</v>
      </c>
      <c r="I9" s="82" t="e">
        <f>VLOOKUP($A9,'Diplomabestand individueel'!$A:$AC,I$1,FALSE)</f>
        <v>#N/A</v>
      </c>
      <c r="J9" s="83" t="e">
        <f>VLOOKUP($A9,'Diplomabestand individueel'!$A:$AC,J$1,FALSE)</f>
        <v>#N/A</v>
      </c>
      <c r="K9" s="82" t="e">
        <f>VLOOKUP($A9,'Diplomabestand individueel'!$A:$AC,K$1,FALSE)</f>
        <v>#N/A</v>
      </c>
      <c r="L9" s="82" t="e">
        <f>VLOOKUP($A9,'Diplomabestand individueel'!$A:$AC,L$1,FALSE)</f>
        <v>#N/A</v>
      </c>
      <c r="M9" s="41" t="e">
        <f t="shared" si="1"/>
        <v>#N/A</v>
      </c>
      <c r="N9" s="82" t="e">
        <f>VLOOKUP($A9,'Diplomabestand individueel'!$A:$AC,N$1,FALSE)</f>
        <v>#N/A</v>
      </c>
      <c r="O9" s="82" t="e">
        <f>VLOOKUP($A9,'Diplomabestand individueel'!$A:$AC,O$1,FALSE)</f>
        <v>#N/A</v>
      </c>
      <c r="P9" s="82" t="e">
        <f>VLOOKUP($A9,'Diplomabestand individueel'!$A:$AC,P$1,FALSE)</f>
        <v>#N/A</v>
      </c>
      <c r="Q9" s="82" t="e">
        <f>VLOOKUP($A9,'Diplomabestand individueel'!$A:$AC,Q$1,FALSE)</f>
        <v>#N/A</v>
      </c>
      <c r="R9" s="41" t="e">
        <f t="shared" si="2"/>
        <v>#N/A</v>
      </c>
      <c r="S9" s="82" t="e">
        <f>VLOOKUP($A9,'Diplomabestand individueel'!$A:$AC,S$1,FALSE)</f>
        <v>#N/A</v>
      </c>
      <c r="T9" s="82" t="e">
        <f>VLOOKUP($A9,'Diplomabestand individueel'!$A:$AC,T$1,FALSE)</f>
        <v>#N/A</v>
      </c>
      <c r="U9" s="82" t="e">
        <f>VLOOKUP($A9,'Diplomabestand individueel'!$A:$AC,U$1,FALSE)</f>
        <v>#N/A</v>
      </c>
      <c r="V9" s="82" t="e">
        <f>VLOOKUP($A9,'Diplomabestand individueel'!$A:$AC,V$1,FALSE)</f>
        <v>#N/A</v>
      </c>
      <c r="W9" s="41" t="e">
        <f t="shared" si="3"/>
        <v>#N/A</v>
      </c>
      <c r="X9" s="82" t="e">
        <f>VLOOKUP($A9,'Diplomabestand individueel'!$A:$AC,X$1,FALSE)</f>
        <v>#N/A</v>
      </c>
      <c r="Y9" s="82" t="e">
        <f>VLOOKUP($A9,'Diplomabestand individueel'!$A:$AC,Y$1,FALSE)</f>
        <v>#N/A</v>
      </c>
      <c r="Z9" s="82" t="e">
        <f>VLOOKUP($A9,'Diplomabestand individueel'!$A:$AC,Z$1,FALSE)</f>
        <v>#N/A</v>
      </c>
      <c r="AA9" s="82" t="e">
        <f>VLOOKUP($A9,'Diplomabestand individueel'!$A:$AC,AA$1,FALSE)</f>
        <v>#N/A</v>
      </c>
      <c r="AB9" s="41" t="e">
        <f t="shared" si="4"/>
        <v>#N/A</v>
      </c>
    </row>
    <row r="10" spans="1:28" x14ac:dyDescent="0.3">
      <c r="A10">
        <v>401</v>
      </c>
      <c r="B10" t="str">
        <f>VLOOKUP($A10,'Diplomabestand individueel'!$A:$AC,B$1,FALSE)</f>
        <v>W1-B1</v>
      </c>
      <c r="C10" t="str">
        <f>VLOOKUP($A10,'Diplomabestand individueel'!$A:$AC,C$1,FALSE)</f>
        <v>Juliet Keizer</v>
      </c>
      <c r="D10" t="str">
        <f>VLOOKUP($A10,'Diplomabestand individueel'!$A:$AC,D$1,FALSE)</f>
        <v>MB 4 Pup 3</v>
      </c>
      <c r="E10" t="str">
        <f>VLOOKUP($A10,'Diplomabestand individueel'!$A:$AC,E$1,FALSE)</f>
        <v>Sint Mauritius</v>
      </c>
      <c r="F10" s="44">
        <f>VLOOKUP($A10,'Diplomabestand individueel'!$A:$AC,F$1,FALSE)</f>
        <v>42.024999999999999</v>
      </c>
      <c r="G10" s="41" t="e">
        <f t="shared" si="0"/>
        <v>#N/A</v>
      </c>
      <c r="H10" s="82">
        <f>VLOOKUP($A10,'Diplomabestand individueel'!$A:$AC,H$1,FALSE)</f>
        <v>3.25</v>
      </c>
      <c r="I10" s="82">
        <f>VLOOKUP($A10,'Diplomabestand individueel'!$A:$AC,I$1,FALSE)</f>
        <v>9.0249999999999986</v>
      </c>
      <c r="J10" s="83">
        <f>VLOOKUP($A10,'Diplomabestand individueel'!$A:$AC,J$1,FALSE)</f>
        <v>0</v>
      </c>
      <c r="K10" s="82">
        <f>VLOOKUP($A10,'Diplomabestand individueel'!$A:$AC,K$1,FALSE)</f>
        <v>0.3</v>
      </c>
      <c r="L10" s="82">
        <f>VLOOKUP($A10,'Diplomabestand individueel'!$A:$AC,L$1,FALSE)</f>
        <v>12.574999999999999</v>
      </c>
      <c r="M10" s="41" t="e">
        <f t="shared" si="1"/>
        <v>#N/A</v>
      </c>
      <c r="N10" s="82">
        <f>VLOOKUP($A10,'Diplomabestand individueel'!$A:$AC,N$1,FALSE)</f>
        <v>2.4</v>
      </c>
      <c r="O10" s="82">
        <f>VLOOKUP($A10,'Diplomabestand individueel'!$A:$AC,O$1,FALSE)</f>
        <v>7.3</v>
      </c>
      <c r="P10" s="82">
        <f>VLOOKUP($A10,'Diplomabestand individueel'!$A:$AC,P$1,FALSE)</f>
        <v>0</v>
      </c>
      <c r="Q10" s="82">
        <f>VLOOKUP($A10,'Diplomabestand individueel'!$A:$AC,Q$1,FALSE)</f>
        <v>9.6999999999999993</v>
      </c>
      <c r="R10" s="41" t="e">
        <f t="shared" si="2"/>
        <v>#N/A</v>
      </c>
      <c r="S10" s="82">
        <f>VLOOKUP($A10,'Diplomabestand individueel'!$A:$AC,S$1,FALSE)</f>
        <v>2.7</v>
      </c>
      <c r="T10" s="82">
        <f>VLOOKUP($A10,'Diplomabestand individueel'!$A:$AC,T$1,FALSE)</f>
        <v>6</v>
      </c>
      <c r="U10" s="82">
        <f>VLOOKUP($A10,'Diplomabestand individueel'!$A:$AC,U$1,FALSE)</f>
        <v>0</v>
      </c>
      <c r="V10" s="82">
        <f>VLOOKUP($A10,'Diplomabestand individueel'!$A:$AC,V$1,FALSE)</f>
        <v>8.6999999999999993</v>
      </c>
      <c r="W10" s="41" t="e">
        <f t="shared" si="3"/>
        <v>#N/A</v>
      </c>
      <c r="X10" s="82">
        <f>VLOOKUP($A10,'Diplomabestand individueel'!$A:$AC,X$1,FALSE)</f>
        <v>4.0999999999999996</v>
      </c>
      <c r="Y10" s="82">
        <f>VLOOKUP($A10,'Diplomabestand individueel'!$A:$AC,Y$1,FALSE)</f>
        <v>6.95</v>
      </c>
      <c r="Z10" s="82">
        <f>VLOOKUP($A10,'Diplomabestand individueel'!$A:$AC,Z$1,FALSE)</f>
        <v>0</v>
      </c>
      <c r="AA10" s="82">
        <f>VLOOKUP($A10,'Diplomabestand individueel'!$A:$AC,AA$1,FALSE)</f>
        <v>11.05</v>
      </c>
      <c r="AB10" s="41" t="e">
        <f t="shared" si="4"/>
        <v>#N/A</v>
      </c>
    </row>
    <row r="11" spans="1:28" x14ac:dyDescent="0.3">
      <c r="A11">
        <v>422</v>
      </c>
      <c r="B11" t="str">
        <f>VLOOKUP($A11,'Diplomabestand individueel'!$A:$AC,B$1,FALSE)</f>
        <v>W3-B1</v>
      </c>
      <c r="C11" t="str">
        <f>VLOOKUP($A11,'Diplomabestand individueel'!$A:$AC,C$1,FALSE)</f>
        <v>Fayenne Beekman</v>
      </c>
      <c r="D11" t="str">
        <f>VLOOKUP($A11,'Diplomabestand individueel'!$A:$AC,D$1,FALSE)</f>
        <v>MB 5 Pup 3</v>
      </c>
      <c r="E11" t="str">
        <f>VLOOKUP($A11,'Diplomabestand individueel'!$A:$AC,E$1,FALSE)</f>
        <v>K&amp;V</v>
      </c>
      <c r="F11" s="44">
        <f>VLOOKUP($A11,'Diplomabestand individueel'!$A:$AC,F$1,FALSE)</f>
        <v>43</v>
      </c>
      <c r="G11" s="41" t="e">
        <f t="shared" si="0"/>
        <v>#N/A</v>
      </c>
      <c r="H11" s="82">
        <f>VLOOKUP($A11,'Diplomabestand individueel'!$A:$AC,H$1,FALSE)</f>
        <v>3</v>
      </c>
      <c r="I11" s="82">
        <f>VLOOKUP($A11,'Diplomabestand individueel'!$A:$AC,I$1,FALSE)</f>
        <v>8.3000000000000007</v>
      </c>
      <c r="J11" s="83">
        <f>VLOOKUP($A11,'Diplomabestand individueel'!$A:$AC,J$1,FALSE)</f>
        <v>0</v>
      </c>
      <c r="K11" s="82">
        <f>VLOOKUP($A11,'Diplomabestand individueel'!$A:$AC,K$1,FALSE)</f>
        <v>0</v>
      </c>
      <c r="L11" s="82">
        <f>VLOOKUP($A11,'Diplomabestand individueel'!$A:$AC,L$1,FALSE)</f>
        <v>11.3</v>
      </c>
      <c r="M11" s="41" t="e">
        <f t="shared" si="1"/>
        <v>#N/A</v>
      </c>
      <c r="N11" s="82">
        <f>VLOOKUP($A11,'Diplomabestand individueel'!$A:$AC,N$1,FALSE)</f>
        <v>3.7</v>
      </c>
      <c r="O11" s="82">
        <f>VLOOKUP($A11,'Diplomabestand individueel'!$A:$AC,O$1,FALSE)</f>
        <v>7.7</v>
      </c>
      <c r="P11" s="82">
        <f>VLOOKUP($A11,'Diplomabestand individueel'!$A:$AC,P$1,FALSE)</f>
        <v>0</v>
      </c>
      <c r="Q11" s="82">
        <f>VLOOKUP($A11,'Diplomabestand individueel'!$A:$AC,Q$1,FALSE)</f>
        <v>11.4</v>
      </c>
      <c r="R11" s="41" t="e">
        <f t="shared" si="2"/>
        <v>#N/A</v>
      </c>
      <c r="S11" s="82">
        <f>VLOOKUP($A11,'Diplomabestand individueel'!$A:$AC,S$1,FALSE)</f>
        <v>3.4</v>
      </c>
      <c r="T11" s="82">
        <f>VLOOKUP($A11,'Diplomabestand individueel'!$A:$AC,T$1,FALSE)</f>
        <v>5.9</v>
      </c>
      <c r="U11" s="82">
        <f>VLOOKUP($A11,'Diplomabestand individueel'!$A:$AC,U$1,FALSE)</f>
        <v>0</v>
      </c>
      <c r="V11" s="82">
        <f>VLOOKUP($A11,'Diplomabestand individueel'!$A:$AC,V$1,FALSE)</f>
        <v>9.3000000000000007</v>
      </c>
      <c r="W11" s="41" t="e">
        <f t="shared" si="3"/>
        <v>#N/A</v>
      </c>
      <c r="X11" s="82">
        <f>VLOOKUP($A11,'Diplomabestand individueel'!$A:$AC,X$1,FALSE)</f>
        <v>3.2</v>
      </c>
      <c r="Y11" s="82">
        <f>VLOOKUP($A11,'Diplomabestand individueel'!$A:$AC,Y$1,FALSE)</f>
        <v>7.8</v>
      </c>
      <c r="Z11" s="82">
        <f>VLOOKUP($A11,'Diplomabestand individueel'!$A:$AC,Z$1,FALSE)</f>
        <v>0</v>
      </c>
      <c r="AA11" s="82">
        <f>VLOOKUP($A11,'Diplomabestand individueel'!$A:$AC,AA$1,FALSE)</f>
        <v>11</v>
      </c>
      <c r="AB11" s="41" t="e">
        <f t="shared" si="4"/>
        <v>#N/A</v>
      </c>
    </row>
    <row r="12" spans="1:28" x14ac:dyDescent="0.3">
      <c r="A12">
        <v>404</v>
      </c>
      <c r="B12" t="str">
        <f>VLOOKUP($A12,'Diplomabestand individueel'!$A:$AC,B$1,FALSE)</f>
        <v>W1-B1</v>
      </c>
      <c r="C12" t="str">
        <f>VLOOKUP($A12,'Diplomabestand individueel'!$A:$AC,C$1,FALSE)</f>
        <v>Ivy Bakker</v>
      </c>
      <c r="D12" t="str">
        <f>VLOOKUP($A12,'Diplomabestand individueel'!$A:$AC,D$1,FALSE)</f>
        <v>MB 4 Pup 3</v>
      </c>
      <c r="E12" t="str">
        <f>VLOOKUP($A12,'Diplomabestand individueel'!$A:$AC,E$1,FALSE)</f>
        <v>Turncademy</v>
      </c>
      <c r="F12" s="44">
        <f>VLOOKUP($A12,'Diplomabestand individueel'!$A:$AC,F$1,FALSE)</f>
        <v>46.05</v>
      </c>
      <c r="G12" s="41" t="e">
        <f t="shared" si="0"/>
        <v>#N/A</v>
      </c>
      <c r="H12" s="82">
        <f>VLOOKUP($A12,'Diplomabestand individueel'!$A:$AC,H$1,FALSE)</f>
        <v>3.5</v>
      </c>
      <c r="I12" s="82">
        <f>VLOOKUP($A12,'Diplomabestand individueel'!$A:$AC,I$1,FALSE)</f>
        <v>8.4</v>
      </c>
      <c r="J12" s="83">
        <f>VLOOKUP($A12,'Diplomabestand individueel'!$A:$AC,J$1,FALSE)</f>
        <v>0</v>
      </c>
      <c r="K12" s="82">
        <f>VLOOKUP($A12,'Diplomabestand individueel'!$A:$AC,K$1,FALSE)</f>
        <v>0.3</v>
      </c>
      <c r="L12" s="82">
        <f>VLOOKUP($A12,'Diplomabestand individueel'!$A:$AC,L$1,FALSE)</f>
        <v>12.2</v>
      </c>
      <c r="M12" s="41" t="e">
        <f t="shared" si="1"/>
        <v>#N/A</v>
      </c>
      <c r="N12" s="82">
        <f>VLOOKUP($A12,'Diplomabestand individueel'!$A:$AC,N$1,FALSE)</f>
        <v>3.2</v>
      </c>
      <c r="O12" s="82">
        <f>VLOOKUP($A12,'Diplomabestand individueel'!$A:$AC,O$1,FALSE)</f>
        <v>8.35</v>
      </c>
      <c r="P12" s="82">
        <f>VLOOKUP($A12,'Diplomabestand individueel'!$A:$AC,P$1,FALSE)</f>
        <v>0</v>
      </c>
      <c r="Q12" s="82">
        <f>VLOOKUP($A12,'Diplomabestand individueel'!$A:$AC,Q$1,FALSE)</f>
        <v>11.55</v>
      </c>
      <c r="R12" s="41" t="e">
        <f t="shared" si="2"/>
        <v>#N/A</v>
      </c>
      <c r="S12" s="82">
        <f>VLOOKUP($A12,'Diplomabestand individueel'!$A:$AC,S$1,FALSE)</f>
        <v>2.7</v>
      </c>
      <c r="T12" s="82">
        <f>VLOOKUP($A12,'Diplomabestand individueel'!$A:$AC,T$1,FALSE)</f>
        <v>7.55</v>
      </c>
      <c r="U12" s="82">
        <f>VLOOKUP($A12,'Diplomabestand individueel'!$A:$AC,U$1,FALSE)</f>
        <v>0</v>
      </c>
      <c r="V12" s="82">
        <f>VLOOKUP($A12,'Diplomabestand individueel'!$A:$AC,V$1,FALSE)</f>
        <v>10.25</v>
      </c>
      <c r="W12" s="41" t="e">
        <f t="shared" si="3"/>
        <v>#N/A</v>
      </c>
      <c r="X12" s="82">
        <f>VLOOKUP($A12,'Diplomabestand individueel'!$A:$AC,X$1,FALSE)</f>
        <v>4.4000000000000004</v>
      </c>
      <c r="Y12" s="82">
        <f>VLOOKUP($A12,'Diplomabestand individueel'!$A:$AC,Y$1,FALSE)</f>
        <v>7.65</v>
      </c>
      <c r="Z12" s="82">
        <f>VLOOKUP($A12,'Diplomabestand individueel'!$A:$AC,Z$1,FALSE)</f>
        <v>0</v>
      </c>
      <c r="AA12" s="82">
        <f>VLOOKUP($A12,'Diplomabestand individueel'!$A:$AC,AA$1,FALSE)</f>
        <v>12.05</v>
      </c>
      <c r="AB12" s="41" t="e">
        <f t="shared" si="4"/>
        <v>#N/A</v>
      </c>
    </row>
    <row r="13" spans="1:28" x14ac:dyDescent="0.3">
      <c r="A13">
        <v>608</v>
      </c>
      <c r="B13" t="e">
        <f>VLOOKUP($A13,'Diplomabestand individueel'!$A:$AC,B$1,FALSE)</f>
        <v>#N/A</v>
      </c>
      <c r="C13" t="e">
        <f>VLOOKUP($A13,'Diplomabestand individueel'!$A:$AC,C$1,FALSE)</f>
        <v>#N/A</v>
      </c>
      <c r="D13" t="e">
        <f>VLOOKUP($A13,'Diplomabestand individueel'!$A:$AC,D$1,FALSE)</f>
        <v>#N/A</v>
      </c>
      <c r="E13" t="e">
        <f>VLOOKUP($A13,'Diplomabestand individueel'!$A:$AC,E$1,FALSE)</f>
        <v>#N/A</v>
      </c>
      <c r="F13" s="44" t="e">
        <f>VLOOKUP($A13,'Diplomabestand individueel'!$A:$AC,F$1,FALSE)</f>
        <v>#N/A</v>
      </c>
      <c r="G13" s="41" t="e">
        <f t="shared" si="0"/>
        <v>#N/A</v>
      </c>
      <c r="H13" s="82" t="e">
        <f>VLOOKUP($A13,'Diplomabestand individueel'!$A:$AC,H$1,FALSE)</f>
        <v>#N/A</v>
      </c>
      <c r="I13" s="82" t="e">
        <f>VLOOKUP($A13,'Diplomabestand individueel'!$A:$AC,I$1,FALSE)</f>
        <v>#N/A</v>
      </c>
      <c r="J13" s="83" t="e">
        <f>VLOOKUP($A13,'Diplomabestand individueel'!$A:$AC,J$1,FALSE)</f>
        <v>#N/A</v>
      </c>
      <c r="K13" s="82" t="e">
        <f>VLOOKUP($A13,'Diplomabestand individueel'!$A:$AC,K$1,FALSE)</f>
        <v>#N/A</v>
      </c>
      <c r="L13" s="82" t="e">
        <f>VLOOKUP($A13,'Diplomabestand individueel'!$A:$AC,L$1,FALSE)</f>
        <v>#N/A</v>
      </c>
      <c r="M13" s="41" t="e">
        <f t="shared" si="1"/>
        <v>#N/A</v>
      </c>
      <c r="N13" s="82" t="e">
        <f>VLOOKUP($A13,'Diplomabestand individueel'!$A:$AC,N$1,FALSE)</f>
        <v>#N/A</v>
      </c>
      <c r="O13" s="82" t="e">
        <f>VLOOKUP($A13,'Diplomabestand individueel'!$A:$AC,O$1,FALSE)</f>
        <v>#N/A</v>
      </c>
      <c r="P13" s="82" t="e">
        <f>VLOOKUP($A13,'Diplomabestand individueel'!$A:$AC,P$1,FALSE)</f>
        <v>#N/A</v>
      </c>
      <c r="Q13" s="82" t="e">
        <f>VLOOKUP($A13,'Diplomabestand individueel'!$A:$AC,Q$1,FALSE)</f>
        <v>#N/A</v>
      </c>
      <c r="R13" s="41" t="e">
        <f t="shared" si="2"/>
        <v>#N/A</v>
      </c>
      <c r="S13" s="82" t="e">
        <f>VLOOKUP($A13,'Diplomabestand individueel'!$A:$AC,S$1,FALSE)</f>
        <v>#N/A</v>
      </c>
      <c r="T13" s="82" t="e">
        <f>VLOOKUP($A13,'Diplomabestand individueel'!$A:$AC,T$1,FALSE)</f>
        <v>#N/A</v>
      </c>
      <c r="U13" s="82" t="e">
        <f>VLOOKUP($A13,'Diplomabestand individueel'!$A:$AC,U$1,FALSE)</f>
        <v>#N/A</v>
      </c>
      <c r="V13" s="82" t="e">
        <f>VLOOKUP($A13,'Diplomabestand individueel'!$A:$AC,V$1,FALSE)</f>
        <v>#N/A</v>
      </c>
      <c r="W13" s="41" t="e">
        <f t="shared" si="3"/>
        <v>#N/A</v>
      </c>
      <c r="X13" s="82" t="e">
        <f>VLOOKUP($A13,'Diplomabestand individueel'!$A:$AC,X$1,FALSE)</f>
        <v>#N/A</v>
      </c>
      <c r="Y13" s="82" t="e">
        <f>VLOOKUP($A13,'Diplomabestand individueel'!$A:$AC,Y$1,FALSE)</f>
        <v>#N/A</v>
      </c>
      <c r="Z13" s="82" t="e">
        <f>VLOOKUP($A13,'Diplomabestand individueel'!$A:$AC,Z$1,FALSE)</f>
        <v>#N/A</v>
      </c>
      <c r="AA13" s="82" t="e">
        <f>VLOOKUP($A13,'Diplomabestand individueel'!$A:$AC,AA$1,FALSE)</f>
        <v>#N/A</v>
      </c>
      <c r="AB13" s="41" t="e">
        <f t="shared" si="4"/>
        <v>#N/A</v>
      </c>
    </row>
    <row r="14" spans="1:28" x14ac:dyDescent="0.3">
      <c r="A14">
        <v>618</v>
      </c>
      <c r="B14" t="e">
        <f>VLOOKUP($A14,'Diplomabestand individueel'!$A:$AC,B$1,FALSE)</f>
        <v>#N/A</v>
      </c>
      <c r="C14" t="e">
        <f>VLOOKUP($A14,'Diplomabestand individueel'!$A:$AC,C$1,FALSE)</f>
        <v>#N/A</v>
      </c>
      <c r="D14" t="e">
        <f>VLOOKUP($A14,'Diplomabestand individueel'!$A:$AC,D$1,FALSE)</f>
        <v>#N/A</v>
      </c>
      <c r="E14" t="e">
        <f>VLOOKUP($A14,'Diplomabestand individueel'!$A:$AC,E$1,FALSE)</f>
        <v>#N/A</v>
      </c>
      <c r="F14" s="44" t="e">
        <f>VLOOKUP($A14,'Diplomabestand individueel'!$A:$AC,F$1,FALSE)</f>
        <v>#N/A</v>
      </c>
      <c r="G14" s="41" t="e">
        <f t="shared" si="0"/>
        <v>#N/A</v>
      </c>
      <c r="H14" s="82" t="e">
        <f>VLOOKUP($A14,'Diplomabestand individueel'!$A:$AC,H$1,FALSE)</f>
        <v>#N/A</v>
      </c>
      <c r="I14" s="82" t="e">
        <f>VLOOKUP($A14,'Diplomabestand individueel'!$A:$AC,I$1,FALSE)</f>
        <v>#N/A</v>
      </c>
      <c r="J14" s="83" t="e">
        <f>VLOOKUP($A14,'Diplomabestand individueel'!$A:$AC,J$1,FALSE)</f>
        <v>#N/A</v>
      </c>
      <c r="K14" s="82" t="e">
        <f>VLOOKUP($A14,'Diplomabestand individueel'!$A:$AC,K$1,FALSE)</f>
        <v>#N/A</v>
      </c>
      <c r="L14" s="82" t="e">
        <f>VLOOKUP($A14,'Diplomabestand individueel'!$A:$AC,L$1,FALSE)</f>
        <v>#N/A</v>
      </c>
      <c r="M14" s="41" t="e">
        <f t="shared" si="1"/>
        <v>#N/A</v>
      </c>
      <c r="N14" s="82" t="e">
        <f>VLOOKUP($A14,'Diplomabestand individueel'!$A:$AC,N$1,FALSE)</f>
        <v>#N/A</v>
      </c>
      <c r="O14" s="82" t="e">
        <f>VLOOKUP($A14,'Diplomabestand individueel'!$A:$AC,O$1,FALSE)</f>
        <v>#N/A</v>
      </c>
      <c r="P14" s="82" t="e">
        <f>VLOOKUP($A14,'Diplomabestand individueel'!$A:$AC,P$1,FALSE)</f>
        <v>#N/A</v>
      </c>
      <c r="Q14" s="82" t="e">
        <f>VLOOKUP($A14,'Diplomabestand individueel'!$A:$AC,Q$1,FALSE)</f>
        <v>#N/A</v>
      </c>
      <c r="R14" s="41" t="e">
        <f t="shared" si="2"/>
        <v>#N/A</v>
      </c>
      <c r="S14" s="82" t="e">
        <f>VLOOKUP($A14,'Diplomabestand individueel'!$A:$AC,S$1,FALSE)</f>
        <v>#N/A</v>
      </c>
      <c r="T14" s="82" t="e">
        <f>VLOOKUP($A14,'Diplomabestand individueel'!$A:$AC,T$1,FALSE)</f>
        <v>#N/A</v>
      </c>
      <c r="U14" s="82" t="e">
        <f>VLOOKUP($A14,'Diplomabestand individueel'!$A:$AC,U$1,FALSE)</f>
        <v>#N/A</v>
      </c>
      <c r="V14" s="82" t="e">
        <f>VLOOKUP($A14,'Diplomabestand individueel'!$A:$AC,V$1,FALSE)</f>
        <v>#N/A</v>
      </c>
      <c r="W14" s="41" t="e">
        <f t="shared" si="3"/>
        <v>#N/A</v>
      </c>
      <c r="X14" s="82" t="e">
        <f>VLOOKUP($A14,'Diplomabestand individueel'!$A:$AC,X$1,FALSE)</f>
        <v>#N/A</v>
      </c>
      <c r="Y14" s="82" t="e">
        <f>VLOOKUP($A14,'Diplomabestand individueel'!$A:$AC,Y$1,FALSE)</f>
        <v>#N/A</v>
      </c>
      <c r="Z14" s="82" t="e">
        <f>VLOOKUP($A14,'Diplomabestand individueel'!$A:$AC,Z$1,FALSE)</f>
        <v>#N/A</v>
      </c>
      <c r="AA14" s="82" t="e">
        <f>VLOOKUP($A14,'Diplomabestand individueel'!$A:$AC,AA$1,FALSE)</f>
        <v>#N/A</v>
      </c>
      <c r="AB14" s="41" t="e">
        <f t="shared" si="4"/>
        <v>#N/A</v>
      </c>
    </row>
    <row r="15" spans="1:28" x14ac:dyDescent="0.3">
      <c r="A15">
        <v>619</v>
      </c>
      <c r="B15" t="e">
        <f>VLOOKUP($A15,'Diplomabestand individueel'!$A:$AC,B$1,FALSE)</f>
        <v>#N/A</v>
      </c>
      <c r="C15" t="e">
        <f>VLOOKUP($A15,'Diplomabestand individueel'!$A:$AC,C$1,FALSE)</f>
        <v>#N/A</v>
      </c>
      <c r="D15" t="e">
        <f>VLOOKUP($A15,'Diplomabestand individueel'!$A:$AC,D$1,FALSE)</f>
        <v>#N/A</v>
      </c>
      <c r="E15" t="e">
        <f>VLOOKUP($A15,'Diplomabestand individueel'!$A:$AC,E$1,FALSE)</f>
        <v>#N/A</v>
      </c>
      <c r="F15" s="44" t="e">
        <f>VLOOKUP($A15,'Diplomabestand individueel'!$A:$AC,F$1,FALSE)</f>
        <v>#N/A</v>
      </c>
      <c r="G15" s="41" t="e">
        <f t="shared" si="0"/>
        <v>#N/A</v>
      </c>
      <c r="H15" s="82" t="e">
        <f>VLOOKUP($A15,'Diplomabestand individueel'!$A:$AC,H$1,FALSE)</f>
        <v>#N/A</v>
      </c>
      <c r="I15" s="82" t="e">
        <f>VLOOKUP($A15,'Diplomabestand individueel'!$A:$AC,I$1,FALSE)</f>
        <v>#N/A</v>
      </c>
      <c r="J15" s="83" t="e">
        <f>VLOOKUP($A15,'Diplomabestand individueel'!$A:$AC,J$1,FALSE)</f>
        <v>#N/A</v>
      </c>
      <c r="K15" s="82" t="e">
        <f>VLOOKUP($A15,'Diplomabestand individueel'!$A:$AC,K$1,FALSE)</f>
        <v>#N/A</v>
      </c>
      <c r="L15" s="82" t="e">
        <f>VLOOKUP($A15,'Diplomabestand individueel'!$A:$AC,L$1,FALSE)</f>
        <v>#N/A</v>
      </c>
      <c r="M15" s="41" t="e">
        <f t="shared" si="1"/>
        <v>#N/A</v>
      </c>
      <c r="N15" s="82" t="e">
        <f>VLOOKUP($A15,'Diplomabestand individueel'!$A:$AC,N$1,FALSE)</f>
        <v>#N/A</v>
      </c>
      <c r="O15" s="82" t="e">
        <f>VLOOKUP($A15,'Diplomabestand individueel'!$A:$AC,O$1,FALSE)</f>
        <v>#N/A</v>
      </c>
      <c r="P15" s="82" t="e">
        <f>VLOOKUP($A15,'Diplomabestand individueel'!$A:$AC,P$1,FALSE)</f>
        <v>#N/A</v>
      </c>
      <c r="Q15" s="82" t="e">
        <f>VLOOKUP($A15,'Diplomabestand individueel'!$A:$AC,Q$1,FALSE)</f>
        <v>#N/A</v>
      </c>
      <c r="R15" s="41" t="e">
        <f t="shared" si="2"/>
        <v>#N/A</v>
      </c>
      <c r="S15" s="82" t="e">
        <f>VLOOKUP($A15,'Diplomabestand individueel'!$A:$AC,S$1,FALSE)</f>
        <v>#N/A</v>
      </c>
      <c r="T15" s="82" t="e">
        <f>VLOOKUP($A15,'Diplomabestand individueel'!$A:$AC,T$1,FALSE)</f>
        <v>#N/A</v>
      </c>
      <c r="U15" s="82" t="e">
        <f>VLOOKUP($A15,'Diplomabestand individueel'!$A:$AC,U$1,FALSE)</f>
        <v>#N/A</v>
      </c>
      <c r="V15" s="82" t="e">
        <f>VLOOKUP($A15,'Diplomabestand individueel'!$A:$AC,V$1,FALSE)</f>
        <v>#N/A</v>
      </c>
      <c r="W15" s="41" t="e">
        <f t="shared" si="3"/>
        <v>#N/A</v>
      </c>
      <c r="X15" s="82" t="e">
        <f>VLOOKUP($A15,'Diplomabestand individueel'!$A:$AC,X$1,FALSE)</f>
        <v>#N/A</v>
      </c>
      <c r="Y15" s="82" t="e">
        <f>VLOOKUP($A15,'Diplomabestand individueel'!$A:$AC,Y$1,FALSE)</f>
        <v>#N/A</v>
      </c>
      <c r="Z15" s="82" t="e">
        <f>VLOOKUP($A15,'Diplomabestand individueel'!$A:$AC,Z$1,FALSE)</f>
        <v>#N/A</v>
      </c>
      <c r="AA15" s="82" t="e">
        <f>VLOOKUP($A15,'Diplomabestand individueel'!$A:$AC,AA$1,FALSE)</f>
        <v>#N/A</v>
      </c>
      <c r="AB15" s="41" t="e">
        <f t="shared" si="4"/>
        <v>#N/A</v>
      </c>
    </row>
    <row r="16" spans="1:28" x14ac:dyDescent="0.3">
      <c r="A16">
        <v>505</v>
      </c>
      <c r="B16" t="str">
        <f>VLOOKUP($A16,'Diplomabestand individueel'!$A:$AC,B$1,FALSE)</f>
        <v>W1-B1</v>
      </c>
      <c r="C16" t="str">
        <f>VLOOKUP($A16,'Diplomabestand individueel'!$A:$AC,C$1,FALSE)</f>
        <v>Ayana Spalburg</v>
      </c>
      <c r="D16" t="str">
        <f>VLOOKUP($A16,'Diplomabestand individueel'!$A:$AC,D$1,FALSE)</f>
        <v>MB 4 Pup 2</v>
      </c>
      <c r="E16" t="str">
        <f>VLOOKUP($A16,'Diplomabestand individueel'!$A:$AC,E$1,FALSE)</f>
        <v>LH</v>
      </c>
      <c r="F16" s="44">
        <f>VLOOKUP($A16,'Diplomabestand individueel'!$A:$AC,F$1,FALSE)</f>
        <v>44.475000000000001</v>
      </c>
      <c r="G16" s="41" t="e">
        <f t="shared" si="0"/>
        <v>#N/A</v>
      </c>
      <c r="H16" s="82">
        <f>VLOOKUP($A16,'Diplomabestand individueel'!$A:$AC,H$1,FALSE)</f>
        <v>3.25</v>
      </c>
      <c r="I16" s="82">
        <f>VLOOKUP($A16,'Diplomabestand individueel'!$A:$AC,I$1,FALSE)</f>
        <v>8.5749999999999993</v>
      </c>
      <c r="J16" s="83">
        <f>VLOOKUP($A16,'Diplomabestand individueel'!$A:$AC,J$1,FALSE)</f>
        <v>0</v>
      </c>
      <c r="K16" s="82">
        <f>VLOOKUP($A16,'Diplomabestand individueel'!$A:$AC,K$1,FALSE)</f>
        <v>0.3</v>
      </c>
      <c r="L16" s="82">
        <f>VLOOKUP($A16,'Diplomabestand individueel'!$A:$AC,L$1,FALSE)</f>
        <v>12.125</v>
      </c>
      <c r="M16" s="41" t="e">
        <f t="shared" si="1"/>
        <v>#N/A</v>
      </c>
      <c r="N16" s="82">
        <f>VLOOKUP($A16,'Diplomabestand individueel'!$A:$AC,N$1,FALSE)</f>
        <v>2.4</v>
      </c>
      <c r="O16" s="82">
        <f>VLOOKUP($A16,'Diplomabestand individueel'!$A:$AC,O$1,FALSE)</f>
        <v>8.5500000000000007</v>
      </c>
      <c r="P16" s="82">
        <f>VLOOKUP($A16,'Diplomabestand individueel'!$A:$AC,P$1,FALSE)</f>
        <v>0</v>
      </c>
      <c r="Q16" s="82">
        <f>VLOOKUP($A16,'Diplomabestand individueel'!$A:$AC,Q$1,FALSE)</f>
        <v>10.95</v>
      </c>
      <c r="R16" s="41" t="e">
        <f t="shared" si="2"/>
        <v>#N/A</v>
      </c>
      <c r="S16" s="82">
        <f>VLOOKUP($A16,'Diplomabestand individueel'!$A:$AC,S$1,FALSE)</f>
        <v>3.5</v>
      </c>
      <c r="T16" s="82">
        <f>VLOOKUP($A16,'Diplomabestand individueel'!$A:$AC,T$1,FALSE)</f>
        <v>6.45</v>
      </c>
      <c r="U16" s="82">
        <f>VLOOKUP($A16,'Diplomabestand individueel'!$A:$AC,U$1,FALSE)</f>
        <v>0</v>
      </c>
      <c r="V16" s="82">
        <f>VLOOKUP($A16,'Diplomabestand individueel'!$A:$AC,V$1,FALSE)</f>
        <v>9.9499999999999993</v>
      </c>
      <c r="W16" s="41" t="e">
        <f t="shared" si="3"/>
        <v>#N/A</v>
      </c>
      <c r="X16" s="82">
        <f>VLOOKUP($A16,'Diplomabestand individueel'!$A:$AC,X$1,FALSE)</f>
        <v>4.0999999999999996</v>
      </c>
      <c r="Y16" s="82">
        <f>VLOOKUP($A16,'Diplomabestand individueel'!$A:$AC,Y$1,FALSE)</f>
        <v>7.35</v>
      </c>
      <c r="Z16" s="82">
        <f>VLOOKUP($A16,'Diplomabestand individueel'!$A:$AC,Z$1,FALSE)</f>
        <v>0</v>
      </c>
      <c r="AA16" s="82">
        <f>VLOOKUP($A16,'Diplomabestand individueel'!$A:$AC,AA$1,FALSE)</f>
        <v>11.45</v>
      </c>
      <c r="AB16" s="41" t="e">
        <f t="shared" si="4"/>
        <v>#N/A</v>
      </c>
    </row>
    <row r="17" spans="1:28" x14ac:dyDescent="0.3">
      <c r="A17">
        <v>614</v>
      </c>
      <c r="B17" t="e">
        <f>VLOOKUP($A17,'Diplomabestand individueel'!$A:$AC,B$1,FALSE)</f>
        <v>#N/A</v>
      </c>
      <c r="C17" t="e">
        <f>VLOOKUP($A17,'Diplomabestand individueel'!$A:$AC,C$1,FALSE)</f>
        <v>#N/A</v>
      </c>
      <c r="D17" t="e">
        <f>VLOOKUP($A17,'Diplomabestand individueel'!$A:$AC,D$1,FALSE)</f>
        <v>#N/A</v>
      </c>
      <c r="E17" t="e">
        <f>VLOOKUP($A17,'Diplomabestand individueel'!$A:$AC,E$1,FALSE)</f>
        <v>#N/A</v>
      </c>
      <c r="F17" s="44" t="e">
        <f>VLOOKUP($A17,'Diplomabestand individueel'!$A:$AC,F$1,FALSE)</f>
        <v>#N/A</v>
      </c>
      <c r="G17" s="41" t="e">
        <f t="shared" si="0"/>
        <v>#N/A</v>
      </c>
      <c r="H17" s="82" t="e">
        <f>VLOOKUP($A17,'Diplomabestand individueel'!$A:$AC,H$1,FALSE)</f>
        <v>#N/A</v>
      </c>
      <c r="I17" s="82" t="e">
        <f>VLOOKUP($A17,'Diplomabestand individueel'!$A:$AC,I$1,FALSE)</f>
        <v>#N/A</v>
      </c>
      <c r="J17" s="83" t="e">
        <f>VLOOKUP($A17,'Diplomabestand individueel'!$A:$AC,J$1,FALSE)</f>
        <v>#N/A</v>
      </c>
      <c r="K17" s="82" t="e">
        <f>VLOOKUP($A17,'Diplomabestand individueel'!$A:$AC,K$1,FALSE)</f>
        <v>#N/A</v>
      </c>
      <c r="L17" s="82" t="e">
        <f>VLOOKUP($A17,'Diplomabestand individueel'!$A:$AC,L$1,FALSE)</f>
        <v>#N/A</v>
      </c>
      <c r="M17" s="41" t="e">
        <f t="shared" si="1"/>
        <v>#N/A</v>
      </c>
      <c r="N17" s="82" t="e">
        <f>VLOOKUP($A17,'Diplomabestand individueel'!$A:$AC,N$1,FALSE)</f>
        <v>#N/A</v>
      </c>
      <c r="O17" s="82" t="e">
        <f>VLOOKUP($A17,'Diplomabestand individueel'!$A:$AC,O$1,FALSE)</f>
        <v>#N/A</v>
      </c>
      <c r="P17" s="82" t="e">
        <f>VLOOKUP($A17,'Diplomabestand individueel'!$A:$AC,P$1,FALSE)</f>
        <v>#N/A</v>
      </c>
      <c r="Q17" s="82" t="e">
        <f>VLOOKUP($A17,'Diplomabestand individueel'!$A:$AC,Q$1,FALSE)</f>
        <v>#N/A</v>
      </c>
      <c r="R17" s="41" t="e">
        <f t="shared" si="2"/>
        <v>#N/A</v>
      </c>
      <c r="S17" s="82" t="e">
        <f>VLOOKUP($A17,'Diplomabestand individueel'!$A:$AC,S$1,FALSE)</f>
        <v>#N/A</v>
      </c>
      <c r="T17" s="82" t="e">
        <f>VLOOKUP($A17,'Diplomabestand individueel'!$A:$AC,T$1,FALSE)</f>
        <v>#N/A</v>
      </c>
      <c r="U17" s="82" t="e">
        <f>VLOOKUP($A17,'Diplomabestand individueel'!$A:$AC,U$1,FALSE)</f>
        <v>#N/A</v>
      </c>
      <c r="V17" s="82" t="e">
        <f>VLOOKUP($A17,'Diplomabestand individueel'!$A:$AC,V$1,FALSE)</f>
        <v>#N/A</v>
      </c>
      <c r="W17" s="41" t="e">
        <f t="shared" si="3"/>
        <v>#N/A</v>
      </c>
      <c r="X17" s="82" t="e">
        <f>VLOOKUP($A17,'Diplomabestand individueel'!$A:$AC,X$1,FALSE)</f>
        <v>#N/A</v>
      </c>
      <c r="Y17" s="82" t="e">
        <f>VLOOKUP($A17,'Diplomabestand individueel'!$A:$AC,Y$1,FALSE)</f>
        <v>#N/A</v>
      </c>
      <c r="Z17" s="82" t="e">
        <f>VLOOKUP($A17,'Diplomabestand individueel'!$A:$AC,Z$1,FALSE)</f>
        <v>#N/A</v>
      </c>
      <c r="AA17" s="82" t="e">
        <f>VLOOKUP($A17,'Diplomabestand individueel'!$A:$AC,AA$1,FALSE)</f>
        <v>#N/A</v>
      </c>
      <c r="AB17" s="41" t="e">
        <f t="shared" ref="AB17:AB19" si="5">RANK(AA17,AA$4:AA$31)</f>
        <v>#N/A</v>
      </c>
    </row>
    <row r="18" spans="1:28" x14ac:dyDescent="0.3">
      <c r="A18">
        <v>506</v>
      </c>
      <c r="B18" t="str">
        <f>VLOOKUP($A18,'Diplomabestand individueel'!$A:$AC,B$1,FALSE)</f>
        <v>W1-B1</v>
      </c>
      <c r="C18" t="str">
        <f>VLOOKUP($A18,'Diplomabestand individueel'!$A:$AC,C$1,FALSE)</f>
        <v>Zena Burghouts</v>
      </c>
      <c r="D18" t="str">
        <f>VLOOKUP($A18,'Diplomabestand individueel'!$A:$AC,D$1,FALSE)</f>
        <v>MB 4 Pup 2</v>
      </c>
      <c r="E18" t="str">
        <f>VLOOKUP($A18,'Diplomabestand individueel'!$A:$AC,E$1,FALSE)</f>
        <v>Sint Mauritius</v>
      </c>
      <c r="F18" s="44">
        <f>VLOOKUP($A18,'Diplomabestand individueel'!$A:$AC,F$1,FALSE)</f>
        <v>48.2</v>
      </c>
      <c r="G18" s="41" t="e">
        <f t="shared" si="0"/>
        <v>#N/A</v>
      </c>
      <c r="H18" s="82">
        <f>VLOOKUP($A18,'Diplomabestand individueel'!$A:$AC,H$1,FALSE)</f>
        <v>3.5</v>
      </c>
      <c r="I18" s="82">
        <f>VLOOKUP($A18,'Diplomabestand individueel'!$A:$AC,I$1,FALSE)</f>
        <v>8.8000000000000007</v>
      </c>
      <c r="J18" s="83">
        <f>VLOOKUP($A18,'Diplomabestand individueel'!$A:$AC,J$1,FALSE)</f>
        <v>0</v>
      </c>
      <c r="K18" s="82">
        <f>VLOOKUP($A18,'Diplomabestand individueel'!$A:$AC,K$1,FALSE)</f>
        <v>0</v>
      </c>
      <c r="L18" s="82">
        <f>VLOOKUP($A18,'Diplomabestand individueel'!$A:$AC,L$1,FALSE)</f>
        <v>12.3</v>
      </c>
      <c r="M18" s="41" t="e">
        <f t="shared" si="1"/>
        <v>#N/A</v>
      </c>
      <c r="N18" s="82">
        <f>VLOOKUP($A18,'Diplomabestand individueel'!$A:$AC,N$1,FALSE)</f>
        <v>3.9</v>
      </c>
      <c r="O18" s="82">
        <f>VLOOKUP($A18,'Diplomabestand individueel'!$A:$AC,O$1,FALSE)</f>
        <v>8.15</v>
      </c>
      <c r="P18" s="82">
        <f>VLOOKUP($A18,'Diplomabestand individueel'!$A:$AC,P$1,FALSE)</f>
        <v>0</v>
      </c>
      <c r="Q18" s="82">
        <f>VLOOKUP($A18,'Diplomabestand individueel'!$A:$AC,Q$1,FALSE)</f>
        <v>12.05</v>
      </c>
      <c r="R18" s="41" t="e">
        <f t="shared" si="2"/>
        <v>#N/A</v>
      </c>
      <c r="S18" s="82">
        <f>VLOOKUP($A18,'Diplomabestand individueel'!$A:$AC,S$1,FALSE)</f>
        <v>4.4000000000000004</v>
      </c>
      <c r="T18" s="82">
        <f>VLOOKUP($A18,'Diplomabestand individueel'!$A:$AC,T$1,FALSE)</f>
        <v>6.85</v>
      </c>
      <c r="U18" s="82">
        <f>VLOOKUP($A18,'Diplomabestand individueel'!$A:$AC,U$1,FALSE)</f>
        <v>0</v>
      </c>
      <c r="V18" s="82">
        <f>VLOOKUP($A18,'Diplomabestand individueel'!$A:$AC,V$1,FALSE)</f>
        <v>11.25</v>
      </c>
      <c r="W18" s="41" t="e">
        <f t="shared" si="3"/>
        <v>#N/A</v>
      </c>
      <c r="X18" s="82">
        <f>VLOOKUP($A18,'Diplomabestand individueel'!$A:$AC,X$1,FALSE)</f>
        <v>4.4000000000000004</v>
      </c>
      <c r="Y18" s="82">
        <f>VLOOKUP($A18,'Diplomabestand individueel'!$A:$AC,Y$1,FALSE)</f>
        <v>8.1999999999999993</v>
      </c>
      <c r="Z18" s="82">
        <f>VLOOKUP($A18,'Diplomabestand individueel'!$A:$AC,Z$1,FALSE)</f>
        <v>0</v>
      </c>
      <c r="AA18" s="82">
        <f>VLOOKUP($A18,'Diplomabestand individueel'!$A:$AC,AA$1,FALSE)</f>
        <v>12.6</v>
      </c>
      <c r="AB18" s="41" t="e">
        <f t="shared" si="5"/>
        <v>#N/A</v>
      </c>
    </row>
    <row r="19" spans="1:28" x14ac:dyDescent="0.3">
      <c r="A19">
        <v>528</v>
      </c>
      <c r="B19" t="str">
        <f>VLOOKUP($A19,'Diplomabestand individueel'!$A:$AC,B$1,FALSE)</f>
        <v>W4-B1</v>
      </c>
      <c r="C19" t="str">
        <f>VLOOKUP($A19,'Diplomabestand individueel'!$A:$AC,C$1,FALSE)</f>
        <v>Jennifer De Smit</v>
      </c>
      <c r="D19" t="str">
        <f>VLOOKUP($A19,'Diplomabestand individueel'!$A:$AC,D$1,FALSE)</f>
        <v>MB 5 Pup 2</v>
      </c>
      <c r="E19" t="str">
        <f>VLOOKUP($A19,'Diplomabestand individueel'!$A:$AC,E$1,FALSE)</f>
        <v>Jahn</v>
      </c>
      <c r="F19" s="44">
        <f>VLOOKUP($A19,'Diplomabestand individueel'!$A:$AC,F$1,FALSE)</f>
        <v>48.975000000000001</v>
      </c>
      <c r="G19" s="41" t="e">
        <f t="shared" si="0"/>
        <v>#N/A</v>
      </c>
      <c r="H19" s="82">
        <f>VLOOKUP($A19,'Diplomabestand individueel'!$A:$AC,H$1,FALSE)</f>
        <v>3</v>
      </c>
      <c r="I19" s="82">
        <f>VLOOKUP($A19,'Diplomabestand individueel'!$A:$AC,I$1,FALSE)</f>
        <v>9.0250000000000004</v>
      </c>
      <c r="J19" s="83">
        <f>VLOOKUP($A19,'Diplomabestand individueel'!$A:$AC,J$1,FALSE)</f>
        <v>0</v>
      </c>
      <c r="K19" s="82">
        <f>VLOOKUP($A19,'Diplomabestand individueel'!$A:$AC,K$1,FALSE)</f>
        <v>0.3</v>
      </c>
      <c r="L19" s="82">
        <f>VLOOKUP($A19,'Diplomabestand individueel'!$A:$AC,L$1,FALSE)</f>
        <v>12.324999999999999</v>
      </c>
      <c r="M19" s="41" t="e">
        <f t="shared" si="1"/>
        <v>#N/A</v>
      </c>
      <c r="N19" s="82">
        <f>VLOOKUP($A19,'Diplomabestand individueel'!$A:$AC,N$1,FALSE)</f>
        <v>4.3</v>
      </c>
      <c r="O19" s="82">
        <f>VLOOKUP($A19,'Diplomabestand individueel'!$A:$AC,O$1,FALSE)</f>
        <v>8.65</v>
      </c>
      <c r="P19" s="82">
        <f>VLOOKUP($A19,'Diplomabestand individueel'!$A:$AC,P$1,FALSE)</f>
        <v>0</v>
      </c>
      <c r="Q19" s="82">
        <f>VLOOKUP($A19,'Diplomabestand individueel'!$A:$AC,Q$1,FALSE)</f>
        <v>12.95</v>
      </c>
      <c r="R19" s="41" t="e">
        <f t="shared" si="2"/>
        <v>#N/A</v>
      </c>
      <c r="S19" s="82">
        <f>VLOOKUP($A19,'Diplomabestand individueel'!$A:$AC,S$1,FALSE)</f>
        <v>3.4</v>
      </c>
      <c r="T19" s="82">
        <f>VLOOKUP($A19,'Diplomabestand individueel'!$A:$AC,T$1,FALSE)</f>
        <v>8.4499999999999993</v>
      </c>
      <c r="U19" s="82">
        <f>VLOOKUP($A19,'Diplomabestand individueel'!$A:$AC,U$1,FALSE)</f>
        <v>0</v>
      </c>
      <c r="V19" s="82">
        <f>VLOOKUP($A19,'Diplomabestand individueel'!$A:$AC,V$1,FALSE)</f>
        <v>11.85</v>
      </c>
      <c r="W19" s="41" t="e">
        <f t="shared" si="3"/>
        <v>#N/A</v>
      </c>
      <c r="X19" s="82">
        <f>VLOOKUP($A19,'Diplomabestand individueel'!$A:$AC,X$1,FALSE)</f>
        <v>4</v>
      </c>
      <c r="Y19" s="82">
        <f>VLOOKUP($A19,'Diplomabestand individueel'!$A:$AC,Y$1,FALSE)</f>
        <v>7.85</v>
      </c>
      <c r="Z19" s="82">
        <f>VLOOKUP($A19,'Diplomabestand individueel'!$A:$AC,Z$1,FALSE)</f>
        <v>0</v>
      </c>
      <c r="AA19" s="82">
        <f>VLOOKUP($A19,'Diplomabestand individueel'!$A:$AC,AA$1,FALSE)</f>
        <v>11.85</v>
      </c>
      <c r="AB19" s="41" t="e">
        <f t="shared" si="5"/>
        <v>#N/A</v>
      </c>
    </row>
    <row r="20" spans="1:28" x14ac:dyDescent="0.3">
      <c r="A20">
        <v>406</v>
      </c>
      <c r="B20" t="str">
        <f>VLOOKUP($A20,'Diplomabestand individueel'!$A:$AC,B$1,FALSE)</f>
        <v>W1-B1</v>
      </c>
      <c r="C20" t="str">
        <f>VLOOKUP($A20,'Diplomabestand individueel'!$A:$AC,C$1,FALSE)</f>
        <v>Isa van Loon</v>
      </c>
      <c r="D20" t="str">
        <f>VLOOKUP($A20,'Diplomabestand individueel'!$A:$AC,D$1,FALSE)</f>
        <v>MB 4 Pup 3</v>
      </c>
      <c r="E20" t="str">
        <f>VLOOKUP($A20,'Diplomabestand individueel'!$A:$AC,E$1,FALSE)</f>
        <v>Turncentrum Waterland</v>
      </c>
      <c r="F20" s="44">
        <f>VLOOKUP($A20,'Diplomabestand individueel'!$A:$AC,F$1,FALSE)</f>
        <v>42.825000000000003</v>
      </c>
      <c r="G20" s="41" t="e">
        <f t="shared" si="0"/>
        <v>#N/A</v>
      </c>
      <c r="H20" s="82">
        <f>VLOOKUP($A20,'Diplomabestand individueel'!$A:$AC,H$1,FALSE)</f>
        <v>3.25</v>
      </c>
      <c r="I20" s="82">
        <f>VLOOKUP($A20,'Diplomabestand individueel'!$A:$AC,I$1,FALSE)</f>
        <v>8.9250000000000007</v>
      </c>
      <c r="J20" s="83">
        <f>VLOOKUP($A20,'Diplomabestand individueel'!$A:$AC,J$1,FALSE)</f>
        <v>0</v>
      </c>
      <c r="K20" s="82">
        <f>VLOOKUP($A20,'Diplomabestand individueel'!$A:$AC,K$1,FALSE)</f>
        <v>0.3</v>
      </c>
      <c r="L20" s="82">
        <f>VLOOKUP($A20,'Diplomabestand individueel'!$A:$AC,L$1,FALSE)</f>
        <v>12.475</v>
      </c>
      <c r="M20" s="41" t="e">
        <f t="shared" si="1"/>
        <v>#N/A</v>
      </c>
      <c r="N20" s="82">
        <f>VLOOKUP($A20,'Diplomabestand individueel'!$A:$AC,N$1,FALSE)</f>
        <v>2.7</v>
      </c>
      <c r="O20" s="82">
        <f>VLOOKUP($A20,'Diplomabestand individueel'!$A:$AC,O$1,FALSE)</f>
        <v>7.65</v>
      </c>
      <c r="P20" s="82">
        <f>VLOOKUP($A20,'Diplomabestand individueel'!$A:$AC,P$1,FALSE)</f>
        <v>0</v>
      </c>
      <c r="Q20" s="82">
        <f>VLOOKUP($A20,'Diplomabestand individueel'!$A:$AC,Q$1,FALSE)</f>
        <v>10.35</v>
      </c>
      <c r="R20" s="41" t="e">
        <f t="shared" si="2"/>
        <v>#N/A</v>
      </c>
      <c r="S20" s="82">
        <f>VLOOKUP($A20,'Diplomabestand individueel'!$A:$AC,S$1,FALSE)</f>
        <v>2.4</v>
      </c>
      <c r="T20" s="82">
        <f>VLOOKUP($A20,'Diplomabestand individueel'!$A:$AC,T$1,FALSE)</f>
        <v>5.8</v>
      </c>
      <c r="U20" s="82">
        <f>VLOOKUP($A20,'Diplomabestand individueel'!$A:$AC,U$1,FALSE)</f>
        <v>0</v>
      </c>
      <c r="V20" s="82">
        <f>VLOOKUP($A20,'Diplomabestand individueel'!$A:$AC,V$1,FALSE)</f>
        <v>8.1999999999999993</v>
      </c>
      <c r="W20" s="41" t="e">
        <f t="shared" si="3"/>
        <v>#N/A</v>
      </c>
      <c r="X20" s="82">
        <f>VLOOKUP($A20,'Diplomabestand individueel'!$A:$AC,X$1,FALSE)</f>
        <v>4.2</v>
      </c>
      <c r="Y20" s="82">
        <f>VLOOKUP($A20,'Diplomabestand individueel'!$A:$AC,Y$1,FALSE)</f>
        <v>7.6</v>
      </c>
      <c r="Z20" s="82">
        <f>VLOOKUP($A20,'Diplomabestand individueel'!$A:$AC,Z$1,FALSE)</f>
        <v>0</v>
      </c>
      <c r="AA20" s="82">
        <f>VLOOKUP($A20,'Diplomabestand individueel'!$A:$AC,AA$1,FALSE)</f>
        <v>11.8</v>
      </c>
      <c r="AB20" s="41" t="e">
        <f t="shared" si="4"/>
        <v>#N/A</v>
      </c>
    </row>
    <row r="21" spans="1:28" x14ac:dyDescent="0.3">
      <c r="A21">
        <v>607</v>
      </c>
      <c r="B21" t="str">
        <f>VLOOKUP($A21,'Diplomabestand individueel'!$A:$AC,B$1,FALSE)</f>
        <v>W1-B1</v>
      </c>
      <c r="C21" t="str">
        <f>VLOOKUP($A21,'Diplomabestand individueel'!$A:$AC,C$1,FALSE)</f>
        <v>Bo Bruijn</v>
      </c>
      <c r="D21" t="str">
        <f>VLOOKUP($A21,'Diplomabestand individueel'!$A:$AC,D$1,FALSE)</f>
        <v>MB 4 Pup 1</v>
      </c>
      <c r="E21" t="str">
        <f>VLOOKUP($A21,'Diplomabestand individueel'!$A:$AC,E$1,FALSE)</f>
        <v>Turncademy</v>
      </c>
      <c r="F21" s="44">
        <f>VLOOKUP($A21,'Diplomabestand individueel'!$A:$AC,F$1,FALSE)</f>
        <v>42.875</v>
      </c>
      <c r="G21" s="41" t="e">
        <f t="shared" si="0"/>
        <v>#N/A</v>
      </c>
      <c r="H21" s="82">
        <f>VLOOKUP($A21,'Diplomabestand individueel'!$A:$AC,H$1,FALSE)</f>
        <v>3.5</v>
      </c>
      <c r="I21" s="82">
        <f>VLOOKUP($A21,'Diplomabestand individueel'!$A:$AC,I$1,FALSE)</f>
        <v>8.7749999999999986</v>
      </c>
      <c r="J21" s="83">
        <f>VLOOKUP($A21,'Diplomabestand individueel'!$A:$AC,J$1,FALSE)</f>
        <v>0</v>
      </c>
      <c r="K21" s="82">
        <f>VLOOKUP($A21,'Diplomabestand individueel'!$A:$AC,K$1,FALSE)</f>
        <v>0.3</v>
      </c>
      <c r="L21" s="82">
        <f>VLOOKUP($A21,'Diplomabestand individueel'!$A:$AC,L$1,FALSE)</f>
        <v>12.574999999999999</v>
      </c>
      <c r="M21" s="41" t="e">
        <f t="shared" si="1"/>
        <v>#N/A</v>
      </c>
      <c r="N21" s="82">
        <f>VLOOKUP($A21,'Diplomabestand individueel'!$A:$AC,N$1,FALSE)</f>
        <v>2.7</v>
      </c>
      <c r="O21" s="82">
        <f>VLOOKUP($A21,'Diplomabestand individueel'!$A:$AC,O$1,FALSE)</f>
        <v>7.75</v>
      </c>
      <c r="P21" s="82">
        <f>VLOOKUP($A21,'Diplomabestand individueel'!$A:$AC,P$1,FALSE)</f>
        <v>0</v>
      </c>
      <c r="Q21" s="82">
        <f>VLOOKUP($A21,'Diplomabestand individueel'!$A:$AC,Q$1,FALSE)</f>
        <v>10.45</v>
      </c>
      <c r="R21" s="41" t="e">
        <f t="shared" si="2"/>
        <v>#N/A</v>
      </c>
      <c r="S21" s="82">
        <f>VLOOKUP($A21,'Diplomabestand individueel'!$A:$AC,S$1,FALSE)</f>
        <v>3.2</v>
      </c>
      <c r="T21" s="82">
        <f>VLOOKUP($A21,'Diplomabestand individueel'!$A:$AC,T$1,FALSE)</f>
        <v>6.7</v>
      </c>
      <c r="U21" s="82">
        <f>VLOOKUP($A21,'Diplomabestand individueel'!$A:$AC,U$1,FALSE)</f>
        <v>0</v>
      </c>
      <c r="V21" s="82">
        <f>VLOOKUP($A21,'Diplomabestand individueel'!$A:$AC,V$1,FALSE)</f>
        <v>9.9</v>
      </c>
      <c r="W21" s="41" t="e">
        <f t="shared" si="3"/>
        <v>#N/A</v>
      </c>
      <c r="X21" s="82">
        <f>VLOOKUP($A21,'Diplomabestand individueel'!$A:$AC,X$1,FALSE)</f>
        <v>3.5</v>
      </c>
      <c r="Y21" s="82">
        <f>VLOOKUP($A21,'Diplomabestand individueel'!$A:$AC,Y$1,FALSE)</f>
        <v>6.45</v>
      </c>
      <c r="Z21" s="82">
        <f>VLOOKUP($A21,'Diplomabestand individueel'!$A:$AC,Z$1,FALSE)</f>
        <v>0</v>
      </c>
      <c r="AA21" s="82">
        <f>VLOOKUP($A21,'Diplomabestand individueel'!$A:$AC,AA$1,FALSE)</f>
        <v>9.9499999999999993</v>
      </c>
      <c r="AB21" s="41" t="e">
        <f t="shared" si="4"/>
        <v>#N/A</v>
      </c>
    </row>
    <row r="22" spans="1:28" x14ac:dyDescent="0.3">
      <c r="A22">
        <v>504</v>
      </c>
      <c r="B22" t="str">
        <f>VLOOKUP($A22,'Diplomabestand individueel'!$A:$AC,B$1,FALSE)</f>
        <v>W1-B1</v>
      </c>
      <c r="C22" t="str">
        <f>VLOOKUP($A22,'Diplomabestand individueel'!$A:$AC,C$1,FALSE)</f>
        <v>Emma Neeft</v>
      </c>
      <c r="D22" t="str">
        <f>VLOOKUP($A22,'Diplomabestand individueel'!$A:$AC,D$1,FALSE)</f>
        <v>MB 4 Pup 2</v>
      </c>
      <c r="E22" t="str">
        <f>VLOOKUP($A22,'Diplomabestand individueel'!$A:$AC,E$1,FALSE)</f>
        <v>LH</v>
      </c>
      <c r="F22" s="44">
        <f>VLOOKUP($A22,'Diplomabestand individueel'!$A:$AC,F$1,FALSE)</f>
        <v>45.15</v>
      </c>
      <c r="G22" s="41" t="e">
        <f t="shared" si="0"/>
        <v>#N/A</v>
      </c>
      <c r="H22" s="82">
        <f>VLOOKUP($A22,'Diplomabestand individueel'!$A:$AC,H$1,FALSE)</f>
        <v>3.5</v>
      </c>
      <c r="I22" s="82">
        <f>VLOOKUP($A22,'Diplomabestand individueel'!$A:$AC,I$1,FALSE)</f>
        <v>8.8000000000000007</v>
      </c>
      <c r="J22" s="83">
        <f>VLOOKUP($A22,'Diplomabestand individueel'!$A:$AC,J$1,FALSE)</f>
        <v>0</v>
      </c>
      <c r="K22" s="82">
        <f>VLOOKUP($A22,'Diplomabestand individueel'!$A:$AC,K$1,FALSE)</f>
        <v>0.3</v>
      </c>
      <c r="L22" s="82">
        <f>VLOOKUP($A22,'Diplomabestand individueel'!$A:$AC,L$1,FALSE)</f>
        <v>12.6</v>
      </c>
      <c r="M22" s="41" t="e">
        <f t="shared" si="1"/>
        <v>#N/A</v>
      </c>
      <c r="N22" s="82">
        <f>VLOOKUP($A22,'Diplomabestand individueel'!$A:$AC,N$1,FALSE)</f>
        <v>2.4</v>
      </c>
      <c r="O22" s="82">
        <f>VLOOKUP($A22,'Diplomabestand individueel'!$A:$AC,O$1,FALSE)</f>
        <v>7.75</v>
      </c>
      <c r="P22" s="82">
        <f>VLOOKUP($A22,'Diplomabestand individueel'!$A:$AC,P$1,FALSE)</f>
        <v>0</v>
      </c>
      <c r="Q22" s="82">
        <f>VLOOKUP($A22,'Diplomabestand individueel'!$A:$AC,Q$1,FALSE)</f>
        <v>10.15</v>
      </c>
      <c r="R22" s="41" t="e">
        <f t="shared" si="2"/>
        <v>#N/A</v>
      </c>
      <c r="S22" s="82">
        <f>VLOOKUP($A22,'Diplomabestand individueel'!$A:$AC,S$1,FALSE)</f>
        <v>3.2</v>
      </c>
      <c r="T22" s="82">
        <f>VLOOKUP($A22,'Diplomabestand individueel'!$A:$AC,T$1,FALSE)</f>
        <v>6.75</v>
      </c>
      <c r="U22" s="82">
        <f>VLOOKUP($A22,'Diplomabestand individueel'!$A:$AC,U$1,FALSE)</f>
        <v>0</v>
      </c>
      <c r="V22" s="82">
        <f>VLOOKUP($A22,'Diplomabestand individueel'!$A:$AC,V$1,FALSE)</f>
        <v>9.9499999999999993</v>
      </c>
      <c r="W22" s="41" t="e">
        <f t="shared" si="3"/>
        <v>#N/A</v>
      </c>
      <c r="X22" s="82">
        <f>VLOOKUP($A22,'Diplomabestand individueel'!$A:$AC,X$1,FALSE)</f>
        <v>4.8</v>
      </c>
      <c r="Y22" s="82">
        <f>VLOOKUP($A22,'Diplomabestand individueel'!$A:$AC,Y$1,FALSE)</f>
        <v>7.65</v>
      </c>
      <c r="Z22" s="82">
        <f>VLOOKUP($A22,'Diplomabestand individueel'!$A:$AC,Z$1,FALSE)</f>
        <v>0</v>
      </c>
      <c r="AA22" s="82">
        <f>VLOOKUP($A22,'Diplomabestand individueel'!$A:$AC,AA$1,FALSE)</f>
        <v>12.45</v>
      </c>
      <c r="AB22" s="41" t="e">
        <f t="shared" si="4"/>
        <v>#N/A</v>
      </c>
    </row>
    <row r="23" spans="1:28" x14ac:dyDescent="0.3">
      <c r="A23">
        <v>511</v>
      </c>
      <c r="B23" t="str">
        <f>VLOOKUP($A23,'Diplomabestand individueel'!$A:$AC,B$1,FALSE)</f>
        <v>W1-B1</v>
      </c>
      <c r="C23" t="str">
        <f>VLOOKUP($A23,'Diplomabestand individueel'!$A:$AC,C$1,FALSE)</f>
        <v>Sara Mohabier</v>
      </c>
      <c r="D23" t="str">
        <f>VLOOKUP($A23,'Diplomabestand individueel'!$A:$AC,D$1,FALSE)</f>
        <v>MB 4 Pup 2</v>
      </c>
      <c r="E23" t="str">
        <f>VLOOKUP($A23,'Diplomabestand individueel'!$A:$AC,E$1,FALSE)</f>
        <v>Turncentrum Waterland</v>
      </c>
      <c r="F23" s="44">
        <f>VLOOKUP($A23,'Diplomabestand individueel'!$A:$AC,F$1,FALSE)</f>
        <v>44.2</v>
      </c>
      <c r="G23" s="41" t="e">
        <f t="shared" si="0"/>
        <v>#N/A</v>
      </c>
      <c r="H23" s="82">
        <f>VLOOKUP($A23,'Diplomabestand individueel'!$A:$AC,H$1,FALSE)</f>
        <v>3.5</v>
      </c>
      <c r="I23" s="82">
        <f>VLOOKUP($A23,'Diplomabestand individueel'!$A:$AC,I$1,FALSE)</f>
        <v>8.5500000000000007</v>
      </c>
      <c r="J23" s="83">
        <f>VLOOKUP($A23,'Diplomabestand individueel'!$A:$AC,J$1,FALSE)</f>
        <v>0</v>
      </c>
      <c r="K23" s="82">
        <f>VLOOKUP($A23,'Diplomabestand individueel'!$A:$AC,K$1,FALSE)</f>
        <v>0.3</v>
      </c>
      <c r="L23" s="82">
        <f>VLOOKUP($A23,'Diplomabestand individueel'!$A:$AC,L$1,FALSE)</f>
        <v>12.35</v>
      </c>
      <c r="M23" s="41" t="e">
        <f t="shared" si="1"/>
        <v>#N/A</v>
      </c>
      <c r="N23" s="82">
        <f>VLOOKUP($A23,'Diplomabestand individueel'!$A:$AC,N$1,FALSE)</f>
        <v>2.7</v>
      </c>
      <c r="O23" s="82">
        <f>VLOOKUP($A23,'Diplomabestand individueel'!$A:$AC,O$1,FALSE)</f>
        <v>6.9</v>
      </c>
      <c r="P23" s="82">
        <f>VLOOKUP($A23,'Diplomabestand individueel'!$A:$AC,P$1,FALSE)</f>
        <v>0</v>
      </c>
      <c r="Q23" s="82">
        <f>VLOOKUP($A23,'Diplomabestand individueel'!$A:$AC,Q$1,FALSE)</f>
        <v>9.6</v>
      </c>
      <c r="R23" s="41" t="e">
        <f t="shared" si="2"/>
        <v>#N/A</v>
      </c>
      <c r="S23" s="82">
        <f>VLOOKUP($A23,'Diplomabestand individueel'!$A:$AC,S$1,FALSE)</f>
        <v>3.8</v>
      </c>
      <c r="T23" s="82">
        <f>VLOOKUP($A23,'Diplomabestand individueel'!$A:$AC,T$1,FALSE)</f>
        <v>6.65</v>
      </c>
      <c r="U23" s="82">
        <f>VLOOKUP($A23,'Diplomabestand individueel'!$A:$AC,U$1,FALSE)</f>
        <v>0</v>
      </c>
      <c r="V23" s="82">
        <f>VLOOKUP($A23,'Diplomabestand individueel'!$A:$AC,V$1,FALSE)</f>
        <v>10.45</v>
      </c>
      <c r="W23" s="41" t="e">
        <f t="shared" si="3"/>
        <v>#N/A</v>
      </c>
      <c r="X23" s="82">
        <f>VLOOKUP($A23,'Diplomabestand individueel'!$A:$AC,X$1,FALSE)</f>
        <v>4.8</v>
      </c>
      <c r="Y23" s="82">
        <f>VLOOKUP($A23,'Diplomabestand individueel'!$A:$AC,Y$1,FALSE)</f>
        <v>7</v>
      </c>
      <c r="Z23" s="82">
        <f>VLOOKUP($A23,'Diplomabestand individueel'!$A:$AC,Z$1,FALSE)</f>
        <v>0</v>
      </c>
      <c r="AA23" s="82">
        <f>VLOOKUP($A23,'Diplomabestand individueel'!$A:$AC,AA$1,FALSE)</f>
        <v>11.8</v>
      </c>
      <c r="AB23" s="41" t="e">
        <f t="shared" si="4"/>
        <v>#N/A</v>
      </c>
    </row>
    <row r="24" spans="1:28" x14ac:dyDescent="0.3">
      <c r="A24">
        <v>424</v>
      </c>
      <c r="B24" t="str">
        <f>VLOOKUP($A24,'Diplomabestand individueel'!$A:$AC,B$1,FALSE)</f>
        <v>W4-B1</v>
      </c>
      <c r="C24" t="str">
        <f>VLOOKUP($A24,'Diplomabestand individueel'!$A:$AC,C$1,FALSE)</f>
        <v>Lauren Ramos Justo</v>
      </c>
      <c r="D24" t="str">
        <f>VLOOKUP($A24,'Diplomabestand individueel'!$A:$AC,D$1,FALSE)</f>
        <v>MB 5 Pup 3</v>
      </c>
      <c r="E24" t="str">
        <f>VLOOKUP($A24,'Diplomabestand individueel'!$A:$AC,E$1,FALSE)</f>
        <v>DEV</v>
      </c>
      <c r="F24" s="44">
        <f>VLOOKUP($A24,'Diplomabestand individueel'!$A:$AC,F$1,FALSE)</f>
        <v>47.1</v>
      </c>
      <c r="G24" s="41" t="e">
        <f t="shared" si="0"/>
        <v>#N/A</v>
      </c>
      <c r="H24" s="82">
        <f>VLOOKUP($A24,'Diplomabestand individueel'!$A:$AC,H$1,FALSE)</f>
        <v>3</v>
      </c>
      <c r="I24" s="82">
        <f>VLOOKUP($A24,'Diplomabestand individueel'!$A:$AC,I$1,FALSE)</f>
        <v>8.5500000000000007</v>
      </c>
      <c r="J24" s="83">
        <f>VLOOKUP($A24,'Diplomabestand individueel'!$A:$AC,J$1,FALSE)</f>
        <v>0</v>
      </c>
      <c r="K24" s="82">
        <f>VLOOKUP($A24,'Diplomabestand individueel'!$A:$AC,K$1,FALSE)</f>
        <v>0.3</v>
      </c>
      <c r="L24" s="82">
        <f>VLOOKUP($A24,'Diplomabestand individueel'!$A:$AC,L$1,FALSE)</f>
        <v>11.85</v>
      </c>
      <c r="M24" s="41" t="e">
        <f t="shared" si="1"/>
        <v>#N/A</v>
      </c>
      <c r="N24" s="82">
        <f>VLOOKUP($A24,'Diplomabestand individueel'!$A:$AC,N$1,FALSE)</f>
        <v>4</v>
      </c>
      <c r="O24" s="82">
        <f>VLOOKUP($A24,'Diplomabestand individueel'!$A:$AC,O$1,FALSE)</f>
        <v>8.6</v>
      </c>
      <c r="P24" s="82">
        <f>VLOOKUP($A24,'Diplomabestand individueel'!$A:$AC,P$1,FALSE)</f>
        <v>0</v>
      </c>
      <c r="Q24" s="82">
        <f>VLOOKUP($A24,'Diplomabestand individueel'!$A:$AC,Q$1,FALSE)</f>
        <v>12.6</v>
      </c>
      <c r="R24" s="41" t="e">
        <f t="shared" si="2"/>
        <v>#N/A</v>
      </c>
      <c r="S24" s="82">
        <f>VLOOKUP($A24,'Diplomabestand individueel'!$A:$AC,S$1,FALSE)</f>
        <v>3.5</v>
      </c>
      <c r="T24" s="82">
        <f>VLOOKUP($A24,'Diplomabestand individueel'!$A:$AC,T$1,FALSE)</f>
        <v>6.4</v>
      </c>
      <c r="U24" s="82">
        <f>VLOOKUP($A24,'Diplomabestand individueel'!$A:$AC,U$1,FALSE)</f>
        <v>0</v>
      </c>
      <c r="V24" s="82">
        <f>VLOOKUP($A24,'Diplomabestand individueel'!$A:$AC,V$1,FALSE)</f>
        <v>9.9</v>
      </c>
      <c r="W24" s="41" t="e">
        <f t="shared" si="3"/>
        <v>#N/A</v>
      </c>
      <c r="X24" s="82">
        <f>VLOOKUP($A24,'Diplomabestand individueel'!$A:$AC,X$1,FALSE)</f>
        <v>4.5999999999999996</v>
      </c>
      <c r="Y24" s="82">
        <f>VLOOKUP($A24,'Diplomabestand individueel'!$A:$AC,Y$1,FALSE)</f>
        <v>8.15</v>
      </c>
      <c r="Z24" s="82">
        <f>VLOOKUP($A24,'Diplomabestand individueel'!$A:$AC,Z$1,FALSE)</f>
        <v>0</v>
      </c>
      <c r="AA24" s="82">
        <f>VLOOKUP($A24,'Diplomabestand individueel'!$A:$AC,AA$1,FALSE)</f>
        <v>12.75</v>
      </c>
      <c r="AB24" s="41" t="e">
        <f t="shared" si="4"/>
        <v>#N/A</v>
      </c>
    </row>
    <row r="25" spans="1:28" x14ac:dyDescent="0.3">
      <c r="A25">
        <v>407</v>
      </c>
      <c r="B25" t="e">
        <f>VLOOKUP($A25,'Diplomabestand individueel'!$A:$AC,B$1,FALSE)</f>
        <v>#N/A</v>
      </c>
      <c r="C25" t="e">
        <f>VLOOKUP($A25,'Diplomabestand individueel'!$A:$AC,C$1,FALSE)</f>
        <v>#N/A</v>
      </c>
      <c r="D25" t="e">
        <f>VLOOKUP($A25,'Diplomabestand individueel'!$A:$AC,D$1,FALSE)</f>
        <v>#N/A</v>
      </c>
      <c r="E25" t="e">
        <f>VLOOKUP($A25,'Diplomabestand individueel'!$A:$AC,E$1,FALSE)</f>
        <v>#N/A</v>
      </c>
      <c r="F25" s="44" t="e">
        <f>VLOOKUP($A25,'Diplomabestand individueel'!$A:$AC,F$1,FALSE)</f>
        <v>#N/A</v>
      </c>
      <c r="G25" s="41" t="e">
        <f t="shared" si="0"/>
        <v>#N/A</v>
      </c>
      <c r="H25" s="82" t="e">
        <f>VLOOKUP($A25,'Diplomabestand individueel'!$A:$AC,H$1,FALSE)</f>
        <v>#N/A</v>
      </c>
      <c r="I25" s="82" t="e">
        <f>VLOOKUP($A25,'Diplomabestand individueel'!$A:$AC,I$1,FALSE)</f>
        <v>#N/A</v>
      </c>
      <c r="J25" s="83" t="e">
        <f>VLOOKUP($A25,'Diplomabestand individueel'!$A:$AC,J$1,FALSE)</f>
        <v>#N/A</v>
      </c>
      <c r="K25" s="82" t="e">
        <f>VLOOKUP($A25,'Diplomabestand individueel'!$A:$AC,K$1,FALSE)</f>
        <v>#N/A</v>
      </c>
      <c r="L25" s="82" t="e">
        <f>VLOOKUP($A25,'Diplomabestand individueel'!$A:$AC,L$1,FALSE)</f>
        <v>#N/A</v>
      </c>
      <c r="M25" s="41" t="e">
        <f t="shared" si="1"/>
        <v>#N/A</v>
      </c>
      <c r="N25" s="82" t="e">
        <f>VLOOKUP($A25,'Diplomabestand individueel'!$A:$AC,N$1,FALSE)</f>
        <v>#N/A</v>
      </c>
      <c r="O25" s="82" t="e">
        <f>VLOOKUP($A25,'Diplomabestand individueel'!$A:$AC,O$1,FALSE)</f>
        <v>#N/A</v>
      </c>
      <c r="P25" s="82" t="e">
        <f>VLOOKUP($A25,'Diplomabestand individueel'!$A:$AC,P$1,FALSE)</f>
        <v>#N/A</v>
      </c>
      <c r="Q25" s="82" t="e">
        <f>VLOOKUP($A25,'Diplomabestand individueel'!$A:$AC,Q$1,FALSE)</f>
        <v>#N/A</v>
      </c>
      <c r="R25" s="41" t="e">
        <f t="shared" si="2"/>
        <v>#N/A</v>
      </c>
      <c r="S25" s="82" t="e">
        <f>VLOOKUP($A25,'Diplomabestand individueel'!$A:$AC,S$1,FALSE)</f>
        <v>#N/A</v>
      </c>
      <c r="T25" s="82" t="e">
        <f>VLOOKUP($A25,'Diplomabestand individueel'!$A:$AC,T$1,FALSE)</f>
        <v>#N/A</v>
      </c>
      <c r="U25" s="82" t="e">
        <f>VLOOKUP($A25,'Diplomabestand individueel'!$A:$AC,U$1,FALSE)</f>
        <v>#N/A</v>
      </c>
      <c r="V25" s="82" t="e">
        <f>VLOOKUP($A25,'Diplomabestand individueel'!$A:$AC,V$1,FALSE)</f>
        <v>#N/A</v>
      </c>
      <c r="W25" s="41" t="e">
        <f t="shared" si="3"/>
        <v>#N/A</v>
      </c>
      <c r="X25" s="82" t="e">
        <f>VLOOKUP($A25,'Diplomabestand individueel'!$A:$AC,X$1,FALSE)</f>
        <v>#N/A</v>
      </c>
      <c r="Y25" s="82" t="e">
        <f>VLOOKUP($A25,'Diplomabestand individueel'!$A:$AC,Y$1,FALSE)</f>
        <v>#N/A</v>
      </c>
      <c r="Z25" s="82" t="e">
        <f>VLOOKUP($A25,'Diplomabestand individueel'!$A:$AC,Z$1,FALSE)</f>
        <v>#N/A</v>
      </c>
      <c r="AA25" s="82" t="e">
        <f>VLOOKUP($A25,'Diplomabestand individueel'!$A:$AC,AA$1,FALSE)</f>
        <v>#N/A</v>
      </c>
      <c r="AB25" s="41" t="e">
        <f t="shared" si="4"/>
        <v>#N/A</v>
      </c>
    </row>
    <row r="26" spans="1:28" x14ac:dyDescent="0.3">
      <c r="A26">
        <v>507</v>
      </c>
      <c r="B26" t="str">
        <f>VLOOKUP($A26,'Diplomabestand individueel'!$A:$AC,B$1,FALSE)</f>
        <v>W1-B1</v>
      </c>
      <c r="C26" t="str">
        <f>VLOOKUP($A26,'Diplomabestand individueel'!$A:$AC,C$1,FALSE)</f>
        <v>Lize Tol</v>
      </c>
      <c r="D26" t="str">
        <f>VLOOKUP($A26,'Diplomabestand individueel'!$A:$AC,D$1,FALSE)</f>
        <v>MB 4 Pup 2</v>
      </c>
      <c r="E26" t="str">
        <f>VLOOKUP($A26,'Diplomabestand individueel'!$A:$AC,E$1,FALSE)</f>
        <v>Sint Mauritius</v>
      </c>
      <c r="F26" s="44">
        <f>VLOOKUP($A26,'Diplomabestand individueel'!$A:$AC,F$1,FALSE)</f>
        <v>48.424999999999997</v>
      </c>
      <c r="G26" s="41" t="e">
        <f t="shared" si="0"/>
        <v>#N/A</v>
      </c>
      <c r="H26" s="82">
        <f>VLOOKUP($A26,'Diplomabestand individueel'!$A:$AC,H$1,FALSE)</f>
        <v>3.5</v>
      </c>
      <c r="I26" s="82">
        <f>VLOOKUP($A26,'Diplomabestand individueel'!$A:$AC,I$1,FALSE)</f>
        <v>8.9250000000000007</v>
      </c>
      <c r="J26" s="83">
        <f>VLOOKUP($A26,'Diplomabestand individueel'!$A:$AC,J$1,FALSE)</f>
        <v>0</v>
      </c>
      <c r="K26" s="82">
        <f>VLOOKUP($A26,'Diplomabestand individueel'!$A:$AC,K$1,FALSE)</f>
        <v>0</v>
      </c>
      <c r="L26" s="82">
        <f>VLOOKUP($A26,'Diplomabestand individueel'!$A:$AC,L$1,FALSE)</f>
        <v>12.425000000000001</v>
      </c>
      <c r="M26" s="41" t="e">
        <f t="shared" si="1"/>
        <v>#N/A</v>
      </c>
      <c r="N26" s="82">
        <f>VLOOKUP($A26,'Diplomabestand individueel'!$A:$AC,N$1,FALSE)</f>
        <v>3.8</v>
      </c>
      <c r="O26" s="82">
        <f>VLOOKUP($A26,'Diplomabestand individueel'!$A:$AC,O$1,FALSE)</f>
        <v>8.8000000000000007</v>
      </c>
      <c r="P26" s="82">
        <f>VLOOKUP($A26,'Diplomabestand individueel'!$A:$AC,P$1,FALSE)</f>
        <v>0</v>
      </c>
      <c r="Q26" s="82">
        <f>VLOOKUP($A26,'Diplomabestand individueel'!$A:$AC,Q$1,FALSE)</f>
        <v>12.6</v>
      </c>
      <c r="R26" s="41" t="e">
        <f t="shared" si="2"/>
        <v>#N/A</v>
      </c>
      <c r="S26" s="82">
        <f>VLOOKUP($A26,'Diplomabestand individueel'!$A:$AC,S$1,FALSE)</f>
        <v>3.6</v>
      </c>
      <c r="T26" s="82">
        <f>VLOOKUP($A26,'Diplomabestand individueel'!$A:$AC,T$1,FALSE)</f>
        <v>7.4</v>
      </c>
      <c r="U26" s="82">
        <f>VLOOKUP($A26,'Diplomabestand individueel'!$A:$AC,U$1,FALSE)</f>
        <v>0</v>
      </c>
      <c r="V26" s="82">
        <f>VLOOKUP($A26,'Diplomabestand individueel'!$A:$AC,V$1,FALSE)</f>
        <v>11</v>
      </c>
      <c r="W26" s="41" t="e">
        <f t="shared" si="3"/>
        <v>#N/A</v>
      </c>
      <c r="X26" s="82">
        <f>VLOOKUP($A26,'Diplomabestand individueel'!$A:$AC,X$1,FALSE)</f>
        <v>4.7</v>
      </c>
      <c r="Y26" s="82">
        <f>VLOOKUP($A26,'Diplomabestand individueel'!$A:$AC,Y$1,FALSE)</f>
        <v>7.8</v>
      </c>
      <c r="Z26" s="82">
        <f>VLOOKUP($A26,'Diplomabestand individueel'!$A:$AC,Z$1,FALSE)</f>
        <v>0.1</v>
      </c>
      <c r="AA26" s="82">
        <f>VLOOKUP($A26,'Diplomabestand individueel'!$A:$AC,AA$1,FALSE)</f>
        <v>12.4</v>
      </c>
      <c r="AB26" s="41" t="e">
        <f t="shared" si="4"/>
        <v>#N/A</v>
      </c>
    </row>
    <row r="27" spans="1:28" x14ac:dyDescent="0.3">
      <c r="A27">
        <v>400</v>
      </c>
      <c r="B27" t="e">
        <f>VLOOKUP($A27,'Diplomabestand individueel'!$A:$AC,B$1,FALSE)</f>
        <v>#N/A</v>
      </c>
      <c r="C27" t="e">
        <f>VLOOKUP($A27,'Diplomabestand individueel'!$A:$AC,C$1,FALSE)</f>
        <v>#N/A</v>
      </c>
      <c r="D27" t="e">
        <f>VLOOKUP($A27,'Diplomabestand individueel'!$A:$AC,D$1,FALSE)</f>
        <v>#N/A</v>
      </c>
      <c r="E27" t="e">
        <f>VLOOKUP($A27,'Diplomabestand individueel'!$A:$AC,E$1,FALSE)</f>
        <v>#N/A</v>
      </c>
      <c r="F27" s="44" t="e">
        <f>VLOOKUP($A27,'Diplomabestand individueel'!$A:$AC,F$1,FALSE)</f>
        <v>#N/A</v>
      </c>
      <c r="G27" s="41" t="e">
        <f t="shared" si="0"/>
        <v>#N/A</v>
      </c>
      <c r="H27" s="82" t="e">
        <f>VLOOKUP($A27,'Diplomabestand individueel'!$A:$AC,H$1,FALSE)</f>
        <v>#N/A</v>
      </c>
      <c r="I27" s="82" t="e">
        <f>VLOOKUP($A27,'Diplomabestand individueel'!$A:$AC,I$1,FALSE)</f>
        <v>#N/A</v>
      </c>
      <c r="J27" s="83" t="e">
        <f>VLOOKUP($A27,'Diplomabestand individueel'!$A:$AC,J$1,FALSE)</f>
        <v>#N/A</v>
      </c>
      <c r="K27" s="82" t="e">
        <f>VLOOKUP($A27,'Diplomabestand individueel'!$A:$AC,K$1,FALSE)</f>
        <v>#N/A</v>
      </c>
      <c r="L27" s="82" t="e">
        <f>VLOOKUP($A27,'Diplomabestand individueel'!$A:$AC,L$1,FALSE)</f>
        <v>#N/A</v>
      </c>
      <c r="M27" s="41" t="e">
        <f t="shared" si="1"/>
        <v>#N/A</v>
      </c>
      <c r="N27" s="82" t="e">
        <f>VLOOKUP($A27,'Diplomabestand individueel'!$A:$AC,N$1,FALSE)</f>
        <v>#N/A</v>
      </c>
      <c r="O27" s="82" t="e">
        <f>VLOOKUP($A27,'Diplomabestand individueel'!$A:$AC,O$1,FALSE)</f>
        <v>#N/A</v>
      </c>
      <c r="P27" s="82" t="e">
        <f>VLOOKUP($A27,'Diplomabestand individueel'!$A:$AC,P$1,FALSE)</f>
        <v>#N/A</v>
      </c>
      <c r="Q27" s="82" t="e">
        <f>VLOOKUP($A27,'Diplomabestand individueel'!$A:$AC,Q$1,FALSE)</f>
        <v>#N/A</v>
      </c>
      <c r="R27" s="41" t="e">
        <f t="shared" si="2"/>
        <v>#N/A</v>
      </c>
      <c r="S27" s="82" t="e">
        <f>VLOOKUP($A27,'Diplomabestand individueel'!$A:$AC,S$1,FALSE)</f>
        <v>#N/A</v>
      </c>
      <c r="T27" s="82" t="e">
        <f>VLOOKUP($A27,'Diplomabestand individueel'!$A:$AC,T$1,FALSE)</f>
        <v>#N/A</v>
      </c>
      <c r="U27" s="82" t="e">
        <f>VLOOKUP($A27,'Diplomabestand individueel'!$A:$AC,U$1,FALSE)</f>
        <v>#N/A</v>
      </c>
      <c r="V27" s="82" t="e">
        <f>VLOOKUP($A27,'Diplomabestand individueel'!$A:$AC,V$1,FALSE)</f>
        <v>#N/A</v>
      </c>
      <c r="W27" s="41" t="e">
        <f t="shared" si="3"/>
        <v>#N/A</v>
      </c>
      <c r="X27" s="82" t="e">
        <f>VLOOKUP($A27,'Diplomabestand individueel'!$A:$AC,X$1,FALSE)</f>
        <v>#N/A</v>
      </c>
      <c r="Y27" s="82" t="e">
        <f>VLOOKUP($A27,'Diplomabestand individueel'!$A:$AC,Y$1,FALSE)</f>
        <v>#N/A</v>
      </c>
      <c r="Z27" s="82" t="e">
        <f>VLOOKUP($A27,'Diplomabestand individueel'!$A:$AC,Z$1,FALSE)</f>
        <v>#N/A</v>
      </c>
      <c r="AA27" s="82" t="e">
        <f>VLOOKUP($A27,'Diplomabestand individueel'!$A:$AC,AA$1,FALSE)</f>
        <v>#N/A</v>
      </c>
      <c r="AB27" s="41" t="e">
        <f t="shared" si="4"/>
        <v>#N/A</v>
      </c>
    </row>
    <row r="28" spans="1:28" x14ac:dyDescent="0.3">
      <c r="A28">
        <v>606</v>
      </c>
      <c r="B28" t="str">
        <f>VLOOKUP($A28,'Diplomabestand individueel'!$A:$AC,B$1,FALSE)</f>
        <v>W1-B1</v>
      </c>
      <c r="C28" t="str">
        <f>VLOOKUP($A28,'Diplomabestand individueel'!$A:$AC,C$1,FALSE)</f>
        <v>Stacey Mooijer</v>
      </c>
      <c r="D28" t="str">
        <f>VLOOKUP($A28,'Diplomabestand individueel'!$A:$AC,D$1,FALSE)</f>
        <v>MB 4 Pup 1</v>
      </c>
      <c r="E28" t="str">
        <f>VLOOKUP($A28,'Diplomabestand individueel'!$A:$AC,E$1,FALSE)</f>
        <v>Sint Mauritius</v>
      </c>
      <c r="F28" s="44">
        <f>VLOOKUP($A28,'Diplomabestand individueel'!$A:$AC,F$1,FALSE)</f>
        <v>40.85</v>
      </c>
      <c r="G28" s="41" t="e">
        <f t="shared" si="0"/>
        <v>#N/A</v>
      </c>
      <c r="H28" s="82">
        <f>VLOOKUP($A28,'Diplomabestand individueel'!$A:$AC,H$1,FALSE)</f>
        <v>3.25</v>
      </c>
      <c r="I28" s="82">
        <f>VLOOKUP($A28,'Diplomabestand individueel'!$A:$AC,I$1,FALSE)</f>
        <v>8.4</v>
      </c>
      <c r="J28" s="83">
        <f>VLOOKUP($A28,'Diplomabestand individueel'!$A:$AC,J$1,FALSE)</f>
        <v>0</v>
      </c>
      <c r="K28" s="82">
        <f>VLOOKUP($A28,'Diplomabestand individueel'!$A:$AC,K$1,FALSE)</f>
        <v>0.3</v>
      </c>
      <c r="L28" s="82">
        <f>VLOOKUP($A28,'Diplomabestand individueel'!$A:$AC,L$1,FALSE)</f>
        <v>11.95</v>
      </c>
      <c r="M28" s="41" t="e">
        <f t="shared" si="1"/>
        <v>#N/A</v>
      </c>
      <c r="N28" s="82">
        <f>VLOOKUP($A28,'Diplomabestand individueel'!$A:$AC,N$1,FALSE)</f>
        <v>2.7</v>
      </c>
      <c r="O28" s="82">
        <f>VLOOKUP($A28,'Diplomabestand individueel'!$A:$AC,O$1,FALSE)</f>
        <v>6.2</v>
      </c>
      <c r="P28" s="82">
        <f>VLOOKUP($A28,'Diplomabestand individueel'!$A:$AC,P$1,FALSE)</f>
        <v>0</v>
      </c>
      <c r="Q28" s="82">
        <f>VLOOKUP($A28,'Diplomabestand individueel'!$A:$AC,Q$1,FALSE)</f>
        <v>8.9</v>
      </c>
      <c r="R28" s="41" t="e">
        <f t="shared" si="2"/>
        <v>#N/A</v>
      </c>
      <c r="S28" s="82">
        <f>VLOOKUP($A28,'Diplomabestand individueel'!$A:$AC,S$1,FALSE)</f>
        <v>3.3</v>
      </c>
      <c r="T28" s="82">
        <f>VLOOKUP($A28,'Diplomabestand individueel'!$A:$AC,T$1,FALSE)</f>
        <v>6.35</v>
      </c>
      <c r="U28" s="82">
        <f>VLOOKUP($A28,'Diplomabestand individueel'!$A:$AC,U$1,FALSE)</f>
        <v>0</v>
      </c>
      <c r="V28" s="82">
        <f>VLOOKUP($A28,'Diplomabestand individueel'!$A:$AC,V$1,FALSE)</f>
        <v>9.65</v>
      </c>
      <c r="W28" s="41" t="e">
        <f t="shared" si="3"/>
        <v>#N/A</v>
      </c>
      <c r="X28" s="82">
        <f>VLOOKUP($A28,'Diplomabestand individueel'!$A:$AC,X$1,FALSE)</f>
        <v>3.4</v>
      </c>
      <c r="Y28" s="82">
        <f>VLOOKUP($A28,'Diplomabestand individueel'!$A:$AC,Y$1,FALSE)</f>
        <v>6.95</v>
      </c>
      <c r="Z28" s="82">
        <f>VLOOKUP($A28,'Diplomabestand individueel'!$A:$AC,Z$1,FALSE)</f>
        <v>0</v>
      </c>
      <c r="AA28" s="82">
        <f>VLOOKUP($A28,'Diplomabestand individueel'!$A:$AC,AA$1,FALSE)</f>
        <v>10.35</v>
      </c>
      <c r="AB28" s="41" t="e">
        <f t="shared" si="4"/>
        <v>#N/A</v>
      </c>
    </row>
    <row r="29" spans="1:28" x14ac:dyDescent="0.3">
      <c r="A29">
        <v>616</v>
      </c>
      <c r="B29" t="e">
        <f>VLOOKUP($A29,'Diplomabestand individueel'!$A:$AC,B$1,FALSE)</f>
        <v>#N/A</v>
      </c>
      <c r="C29" t="e">
        <f>VLOOKUP($A29,'Diplomabestand individueel'!$A:$AC,C$1,FALSE)</f>
        <v>#N/A</v>
      </c>
      <c r="D29" t="e">
        <f>VLOOKUP($A29,'Diplomabestand individueel'!$A:$AC,D$1,FALSE)</f>
        <v>#N/A</v>
      </c>
      <c r="E29" t="e">
        <f>VLOOKUP($A29,'Diplomabestand individueel'!$A:$AC,E$1,FALSE)</f>
        <v>#N/A</v>
      </c>
      <c r="F29" s="44" t="e">
        <f>VLOOKUP($A29,'Diplomabestand individueel'!$A:$AC,F$1,FALSE)</f>
        <v>#N/A</v>
      </c>
      <c r="G29" s="41" t="e">
        <f t="shared" si="0"/>
        <v>#N/A</v>
      </c>
      <c r="H29" s="82" t="e">
        <f>VLOOKUP($A29,'Diplomabestand individueel'!$A:$AC,H$1,FALSE)</f>
        <v>#N/A</v>
      </c>
      <c r="I29" s="82" t="e">
        <f>VLOOKUP($A29,'Diplomabestand individueel'!$A:$AC,I$1,FALSE)</f>
        <v>#N/A</v>
      </c>
      <c r="J29" s="83" t="e">
        <f>VLOOKUP($A29,'Diplomabestand individueel'!$A:$AC,J$1,FALSE)</f>
        <v>#N/A</v>
      </c>
      <c r="K29" s="82" t="e">
        <f>VLOOKUP($A29,'Diplomabestand individueel'!$A:$AC,K$1,FALSE)</f>
        <v>#N/A</v>
      </c>
      <c r="L29" s="82" t="e">
        <f>VLOOKUP($A29,'Diplomabestand individueel'!$A:$AC,L$1,FALSE)</f>
        <v>#N/A</v>
      </c>
      <c r="M29" s="41" t="e">
        <f t="shared" si="1"/>
        <v>#N/A</v>
      </c>
      <c r="N29" s="82" t="e">
        <f>VLOOKUP($A29,'Diplomabestand individueel'!$A:$AC,N$1,FALSE)</f>
        <v>#N/A</v>
      </c>
      <c r="O29" s="82" t="e">
        <f>VLOOKUP($A29,'Diplomabestand individueel'!$A:$AC,O$1,FALSE)</f>
        <v>#N/A</v>
      </c>
      <c r="P29" s="82" t="e">
        <f>VLOOKUP($A29,'Diplomabestand individueel'!$A:$AC,P$1,FALSE)</f>
        <v>#N/A</v>
      </c>
      <c r="Q29" s="82" t="e">
        <f>VLOOKUP($A29,'Diplomabestand individueel'!$A:$AC,Q$1,FALSE)</f>
        <v>#N/A</v>
      </c>
      <c r="R29" s="41" t="e">
        <f t="shared" si="2"/>
        <v>#N/A</v>
      </c>
      <c r="S29" s="82" t="e">
        <f>VLOOKUP($A29,'Diplomabestand individueel'!$A:$AC,S$1,FALSE)</f>
        <v>#N/A</v>
      </c>
      <c r="T29" s="82" t="e">
        <f>VLOOKUP($A29,'Diplomabestand individueel'!$A:$AC,T$1,FALSE)</f>
        <v>#N/A</v>
      </c>
      <c r="U29" s="82" t="e">
        <f>VLOOKUP($A29,'Diplomabestand individueel'!$A:$AC,U$1,FALSE)</f>
        <v>#N/A</v>
      </c>
      <c r="V29" s="82" t="e">
        <f>VLOOKUP($A29,'Diplomabestand individueel'!$A:$AC,V$1,FALSE)</f>
        <v>#N/A</v>
      </c>
      <c r="W29" s="41" t="e">
        <f t="shared" si="3"/>
        <v>#N/A</v>
      </c>
      <c r="X29" s="82" t="e">
        <f>VLOOKUP($A29,'Diplomabestand individueel'!$A:$AC,X$1,FALSE)</f>
        <v>#N/A</v>
      </c>
      <c r="Y29" s="82" t="e">
        <f>VLOOKUP($A29,'Diplomabestand individueel'!$A:$AC,Y$1,FALSE)</f>
        <v>#N/A</v>
      </c>
      <c r="Z29" s="82" t="e">
        <f>VLOOKUP($A29,'Diplomabestand individueel'!$A:$AC,Z$1,FALSE)</f>
        <v>#N/A</v>
      </c>
      <c r="AA29" s="82" t="e">
        <f>VLOOKUP($A29,'Diplomabestand individueel'!$A:$AC,AA$1,FALSE)</f>
        <v>#N/A</v>
      </c>
      <c r="AB29" s="41" t="e">
        <f t="shared" si="4"/>
        <v>#N/A</v>
      </c>
    </row>
    <row r="30" spans="1:28" x14ac:dyDescent="0.3">
      <c r="A30">
        <v>615</v>
      </c>
      <c r="B30" t="e">
        <f>VLOOKUP($A30,'Diplomabestand individueel'!$A:$AC,B$1,FALSE)</f>
        <v>#N/A</v>
      </c>
      <c r="C30" t="e">
        <f>VLOOKUP($A30,'Diplomabestand individueel'!$A:$AC,C$1,FALSE)</f>
        <v>#N/A</v>
      </c>
      <c r="D30" t="e">
        <f>VLOOKUP($A30,'Diplomabestand individueel'!$A:$AC,D$1,FALSE)</f>
        <v>#N/A</v>
      </c>
      <c r="E30" t="e">
        <f>VLOOKUP($A30,'Diplomabestand individueel'!$A:$AC,E$1,FALSE)</f>
        <v>#N/A</v>
      </c>
      <c r="F30" s="44" t="e">
        <f>VLOOKUP($A30,'Diplomabestand individueel'!$A:$AC,F$1,FALSE)</f>
        <v>#N/A</v>
      </c>
      <c r="G30" s="41" t="e">
        <f t="shared" si="0"/>
        <v>#N/A</v>
      </c>
      <c r="H30" s="82" t="e">
        <f>VLOOKUP($A30,'Diplomabestand individueel'!$A:$AC,H$1,FALSE)</f>
        <v>#N/A</v>
      </c>
      <c r="I30" s="82" t="e">
        <f>VLOOKUP($A30,'Diplomabestand individueel'!$A:$AC,I$1,FALSE)</f>
        <v>#N/A</v>
      </c>
      <c r="J30" s="83" t="e">
        <f>VLOOKUP($A30,'Diplomabestand individueel'!$A:$AC,J$1,FALSE)</f>
        <v>#N/A</v>
      </c>
      <c r="K30" s="82" t="e">
        <f>VLOOKUP($A30,'Diplomabestand individueel'!$A:$AC,K$1,FALSE)</f>
        <v>#N/A</v>
      </c>
      <c r="L30" s="82" t="e">
        <f>VLOOKUP($A30,'Diplomabestand individueel'!$A:$AC,L$1,FALSE)</f>
        <v>#N/A</v>
      </c>
      <c r="M30" s="41" t="e">
        <f t="shared" si="1"/>
        <v>#N/A</v>
      </c>
      <c r="N30" s="82" t="e">
        <f>VLOOKUP($A30,'Diplomabestand individueel'!$A:$AC,N$1,FALSE)</f>
        <v>#N/A</v>
      </c>
      <c r="O30" s="82" t="e">
        <f>VLOOKUP($A30,'Diplomabestand individueel'!$A:$AC,O$1,FALSE)</f>
        <v>#N/A</v>
      </c>
      <c r="P30" s="82" t="e">
        <f>VLOOKUP($A30,'Diplomabestand individueel'!$A:$AC,P$1,FALSE)</f>
        <v>#N/A</v>
      </c>
      <c r="Q30" s="82" t="e">
        <f>VLOOKUP($A30,'Diplomabestand individueel'!$A:$AC,Q$1,FALSE)</f>
        <v>#N/A</v>
      </c>
      <c r="R30" s="41" t="e">
        <f t="shared" si="2"/>
        <v>#N/A</v>
      </c>
      <c r="S30" s="82" t="e">
        <f>VLOOKUP($A30,'Diplomabestand individueel'!$A:$AC,S$1,FALSE)</f>
        <v>#N/A</v>
      </c>
      <c r="T30" s="82" t="e">
        <f>VLOOKUP($A30,'Diplomabestand individueel'!$A:$AC,T$1,FALSE)</f>
        <v>#N/A</v>
      </c>
      <c r="U30" s="82" t="e">
        <f>VLOOKUP($A30,'Diplomabestand individueel'!$A:$AC,U$1,FALSE)</f>
        <v>#N/A</v>
      </c>
      <c r="V30" s="82" t="e">
        <f>VLOOKUP($A30,'Diplomabestand individueel'!$A:$AC,V$1,FALSE)</f>
        <v>#N/A</v>
      </c>
      <c r="W30" s="41" t="e">
        <f t="shared" si="3"/>
        <v>#N/A</v>
      </c>
      <c r="X30" s="82" t="e">
        <f>VLOOKUP($A30,'Diplomabestand individueel'!$A:$AC,X$1,FALSE)</f>
        <v>#N/A</v>
      </c>
      <c r="Y30" s="82" t="e">
        <f>VLOOKUP($A30,'Diplomabestand individueel'!$A:$AC,Y$1,FALSE)</f>
        <v>#N/A</v>
      </c>
      <c r="Z30" s="82" t="e">
        <f>VLOOKUP($A30,'Diplomabestand individueel'!$A:$AC,Z$1,FALSE)</f>
        <v>#N/A</v>
      </c>
      <c r="AA30" s="82" t="e">
        <f>VLOOKUP($A30,'Diplomabestand individueel'!$A:$AC,AA$1,FALSE)</f>
        <v>#N/A</v>
      </c>
      <c r="AB30" s="41" t="e">
        <f t="shared" si="4"/>
        <v>#N/A</v>
      </c>
    </row>
    <row r="31" spans="1:28" x14ac:dyDescent="0.3">
      <c r="A31">
        <v>423</v>
      </c>
      <c r="B31" t="str">
        <f>VLOOKUP($A31,'Diplomabestand individueel'!$A:$AC,B$1,FALSE)</f>
        <v>W4-B1</v>
      </c>
      <c r="C31" t="str">
        <f>VLOOKUP($A31,'Diplomabestand individueel'!$A:$AC,C$1,FALSE)</f>
        <v>Evie Stroo</v>
      </c>
      <c r="D31" t="str">
        <f>VLOOKUP($A31,'Diplomabestand individueel'!$A:$AC,D$1,FALSE)</f>
        <v>MB 5 Pup 3</v>
      </c>
      <c r="E31" t="str">
        <f>VLOOKUP($A31,'Diplomabestand individueel'!$A:$AC,E$1,FALSE)</f>
        <v>K&amp;V</v>
      </c>
      <c r="F31" s="44">
        <f>VLOOKUP($A31,'Diplomabestand individueel'!$A:$AC,F$1,FALSE)</f>
        <v>46.75</v>
      </c>
      <c r="G31" s="41" t="e">
        <f t="shared" si="0"/>
        <v>#N/A</v>
      </c>
      <c r="H31" s="82">
        <f>VLOOKUP($A31,'Diplomabestand individueel'!$A:$AC,H$1,FALSE)</f>
        <v>3.25</v>
      </c>
      <c r="I31" s="82">
        <f>VLOOKUP($A31,'Diplomabestand individueel'!$A:$AC,I$1,FALSE)</f>
        <v>8.85</v>
      </c>
      <c r="J31" s="83">
        <f>VLOOKUP($A31,'Diplomabestand individueel'!$A:$AC,J$1,FALSE)</f>
        <v>0</v>
      </c>
      <c r="K31" s="82">
        <f>VLOOKUP($A31,'Diplomabestand individueel'!$A:$AC,K$1,FALSE)</f>
        <v>0.3</v>
      </c>
      <c r="L31" s="82">
        <f>VLOOKUP($A31,'Diplomabestand individueel'!$A:$AC,L$1,FALSE)</f>
        <v>12.4</v>
      </c>
      <c r="M31" s="41" t="e">
        <f t="shared" si="1"/>
        <v>#N/A</v>
      </c>
      <c r="N31" s="82">
        <f>VLOOKUP($A31,'Diplomabestand individueel'!$A:$AC,N$1,FALSE)</f>
        <v>2.7</v>
      </c>
      <c r="O31" s="82">
        <f>VLOOKUP($A31,'Diplomabestand individueel'!$A:$AC,O$1,FALSE)</f>
        <v>7.1</v>
      </c>
      <c r="P31" s="82">
        <f>VLOOKUP($A31,'Diplomabestand individueel'!$A:$AC,P$1,FALSE)</f>
        <v>0</v>
      </c>
      <c r="Q31" s="82">
        <f>VLOOKUP($A31,'Diplomabestand individueel'!$A:$AC,Q$1,FALSE)</f>
        <v>9.8000000000000007</v>
      </c>
      <c r="R31" s="41" t="e">
        <f t="shared" si="2"/>
        <v>#N/A</v>
      </c>
      <c r="S31" s="82">
        <f>VLOOKUP($A31,'Diplomabestand individueel'!$A:$AC,S$1,FALSE)</f>
        <v>4</v>
      </c>
      <c r="T31" s="82">
        <f>VLOOKUP($A31,'Diplomabestand individueel'!$A:$AC,T$1,FALSE)</f>
        <v>7.75</v>
      </c>
      <c r="U31" s="82">
        <f>VLOOKUP($A31,'Diplomabestand individueel'!$A:$AC,U$1,FALSE)</f>
        <v>0</v>
      </c>
      <c r="V31" s="82">
        <f>VLOOKUP($A31,'Diplomabestand individueel'!$A:$AC,V$1,FALSE)</f>
        <v>11.75</v>
      </c>
      <c r="W31" s="41" t="e">
        <f t="shared" si="3"/>
        <v>#N/A</v>
      </c>
      <c r="X31" s="82">
        <f>VLOOKUP($A31,'Diplomabestand individueel'!$A:$AC,X$1,FALSE)</f>
        <v>4</v>
      </c>
      <c r="Y31" s="82">
        <f>VLOOKUP($A31,'Diplomabestand individueel'!$A:$AC,Y$1,FALSE)</f>
        <v>8.8000000000000007</v>
      </c>
      <c r="Z31" s="82">
        <f>VLOOKUP($A31,'Diplomabestand individueel'!$A:$AC,Z$1,FALSE)</f>
        <v>0</v>
      </c>
      <c r="AA31" s="82">
        <f>VLOOKUP($A31,'Diplomabestand individueel'!$A:$AC,AA$1,FALSE)</f>
        <v>12.8</v>
      </c>
      <c r="AB31" s="41" t="e">
        <f t="shared" si="4"/>
        <v>#N/A</v>
      </c>
    </row>
    <row r="32" spans="1:28" x14ac:dyDescent="0.3">
      <c r="A32" s="33"/>
      <c r="F32" s="42"/>
      <c r="G32" s="39"/>
      <c r="H32" s="84"/>
      <c r="I32" s="84"/>
      <c r="J32" s="85"/>
      <c r="K32" s="84"/>
      <c r="L32" s="86"/>
      <c r="M32" s="96"/>
      <c r="N32" s="84"/>
      <c r="O32" s="84"/>
      <c r="P32" s="84"/>
      <c r="Q32" s="86"/>
      <c r="R32" s="96"/>
      <c r="S32" s="84"/>
      <c r="T32" s="84"/>
      <c r="U32" s="84"/>
      <c r="V32" s="86"/>
      <c r="W32" s="96"/>
      <c r="X32" s="84"/>
      <c r="Y32" s="84"/>
      <c r="Z32" s="87"/>
      <c r="AA32" s="86"/>
      <c r="AB32" s="29"/>
    </row>
    <row r="33" spans="1:28" x14ac:dyDescent="0.3">
      <c r="F33" s="42"/>
      <c r="G33" s="39"/>
      <c r="H33" s="84"/>
      <c r="I33" s="84"/>
      <c r="J33" s="85"/>
      <c r="K33" s="84"/>
      <c r="L33" s="86"/>
      <c r="M33" s="96"/>
      <c r="N33" s="84"/>
      <c r="O33" s="84"/>
      <c r="P33" s="84"/>
      <c r="Q33" s="86"/>
      <c r="R33" s="96"/>
      <c r="S33" s="84"/>
      <c r="T33" s="84"/>
      <c r="U33" s="84"/>
      <c r="V33" s="86"/>
      <c r="W33" s="96"/>
      <c r="X33" s="84"/>
      <c r="Y33" s="84"/>
      <c r="Z33" s="87"/>
      <c r="AA33" s="86"/>
      <c r="AB33" s="29"/>
    </row>
    <row r="34" spans="1:28" x14ac:dyDescent="0.3">
      <c r="F34" s="42"/>
      <c r="G34" s="39"/>
      <c r="H34" s="84"/>
      <c r="I34" s="84"/>
      <c r="J34" s="85"/>
      <c r="K34" s="84"/>
      <c r="L34" s="86"/>
      <c r="M34" s="96"/>
      <c r="N34" s="84"/>
      <c r="O34" s="84"/>
      <c r="P34" s="84"/>
      <c r="Q34" s="86"/>
      <c r="R34" s="96"/>
      <c r="S34" s="84"/>
      <c r="T34" s="84"/>
      <c r="U34" s="84"/>
      <c r="V34" s="86"/>
      <c r="W34" s="96"/>
      <c r="X34" s="84"/>
      <c r="Y34" s="84"/>
      <c r="Z34" s="87"/>
      <c r="AA34" s="86"/>
      <c r="AB34" s="29"/>
    </row>
    <row r="35" spans="1:28" x14ac:dyDescent="0.3">
      <c r="F35" s="42"/>
      <c r="G35" s="39"/>
      <c r="H35" s="84"/>
      <c r="I35" s="84"/>
      <c r="J35" s="85"/>
      <c r="K35" s="84"/>
      <c r="L35" s="86"/>
      <c r="M35" s="96"/>
      <c r="N35" s="84"/>
      <c r="O35" s="84"/>
      <c r="P35" s="84"/>
      <c r="Q35" s="86"/>
      <c r="R35" s="96"/>
      <c r="S35" s="84"/>
      <c r="T35" s="84"/>
      <c r="U35" s="84"/>
      <c r="V35" s="86"/>
      <c r="W35" s="96"/>
      <c r="X35" s="84"/>
      <c r="Y35" s="84"/>
      <c r="Z35" s="87"/>
      <c r="AA35" s="86"/>
      <c r="AB35" s="29"/>
    </row>
    <row r="36" spans="1:28" x14ac:dyDescent="0.3">
      <c r="A36" s="33"/>
      <c r="F36" s="42"/>
      <c r="G36" s="39"/>
      <c r="H36" s="84"/>
      <c r="I36" s="84"/>
      <c r="J36" s="85"/>
      <c r="K36" s="84"/>
      <c r="L36" s="86"/>
      <c r="M36" s="96"/>
      <c r="N36" s="84"/>
      <c r="O36" s="84"/>
      <c r="P36" s="84"/>
      <c r="Q36" s="86"/>
      <c r="R36" s="96"/>
      <c r="S36" s="84"/>
      <c r="T36" s="84"/>
      <c r="U36" s="84"/>
      <c r="V36" s="86"/>
      <c r="W36" s="96"/>
      <c r="X36" s="84"/>
      <c r="Y36" s="84"/>
      <c r="Z36" s="87"/>
      <c r="AA36" s="86"/>
      <c r="AB36" s="29"/>
    </row>
    <row r="37" spans="1:28" x14ac:dyDescent="0.3">
      <c r="A37" s="33"/>
      <c r="F37" s="42"/>
      <c r="G37" s="39"/>
      <c r="H37" s="84"/>
      <c r="I37" s="84"/>
      <c r="J37" s="85"/>
      <c r="K37" s="84"/>
      <c r="L37" s="86"/>
      <c r="M37" s="96"/>
      <c r="N37" s="84"/>
      <c r="O37" s="84"/>
      <c r="P37" s="84"/>
      <c r="Q37" s="86"/>
      <c r="R37" s="96"/>
      <c r="S37" s="84"/>
      <c r="T37" s="84"/>
      <c r="U37" s="84"/>
      <c r="V37" s="86"/>
      <c r="W37" s="96"/>
      <c r="X37" s="84"/>
      <c r="Y37" s="84"/>
      <c r="Z37" s="87"/>
      <c r="AA37" s="86"/>
      <c r="AB37" s="29"/>
    </row>
    <row r="38" spans="1:28" x14ac:dyDescent="0.3">
      <c r="F38" s="42"/>
      <c r="G38" s="39"/>
      <c r="H38" s="84"/>
      <c r="I38" s="84"/>
      <c r="J38" s="85"/>
      <c r="K38" s="84"/>
      <c r="L38" s="86"/>
      <c r="M38" s="96"/>
      <c r="N38" s="84"/>
      <c r="O38" s="84"/>
      <c r="P38" s="84"/>
      <c r="Q38" s="86"/>
      <c r="R38" s="96"/>
      <c r="S38" s="84"/>
      <c r="T38" s="84"/>
      <c r="U38" s="84"/>
      <c r="V38" s="86"/>
      <c r="W38" s="96"/>
      <c r="X38" s="84"/>
      <c r="Y38" s="84"/>
      <c r="Z38" s="87"/>
      <c r="AA38" s="86"/>
      <c r="AB38" s="29"/>
    </row>
    <row r="39" spans="1:28" x14ac:dyDescent="0.3">
      <c r="A39" s="33"/>
      <c r="F39" s="42"/>
      <c r="G39" s="39"/>
      <c r="H39" s="84"/>
      <c r="I39" s="84"/>
      <c r="J39" s="85"/>
      <c r="K39" s="84"/>
      <c r="L39" s="86"/>
      <c r="M39" s="96"/>
      <c r="N39" s="84"/>
      <c r="O39" s="84"/>
      <c r="P39" s="84"/>
      <c r="Q39" s="86"/>
      <c r="R39" s="96"/>
      <c r="S39" s="84"/>
      <c r="T39" s="84"/>
      <c r="U39" s="84"/>
      <c r="V39" s="86"/>
      <c r="W39" s="96"/>
      <c r="X39" s="84"/>
      <c r="Y39" s="84"/>
      <c r="Z39" s="87"/>
      <c r="AA39" s="86"/>
      <c r="AB39" s="33"/>
    </row>
    <row r="40" spans="1:28" x14ac:dyDescent="0.3">
      <c r="F40" s="42"/>
      <c r="G40" s="39"/>
      <c r="H40" s="84"/>
      <c r="I40" s="84"/>
      <c r="J40" s="85"/>
      <c r="K40" s="84"/>
      <c r="L40" s="86"/>
      <c r="M40" s="96"/>
      <c r="N40" s="84"/>
      <c r="O40" s="84"/>
      <c r="P40" s="84"/>
      <c r="Q40" s="86"/>
      <c r="R40" s="96"/>
      <c r="S40" s="84"/>
      <c r="T40" s="84"/>
      <c r="U40" s="84"/>
      <c r="V40" s="86"/>
      <c r="W40" s="96"/>
      <c r="X40" s="84"/>
      <c r="Y40" s="84"/>
      <c r="Z40" s="87"/>
      <c r="AA40" s="86"/>
      <c r="AB40" s="33"/>
    </row>
    <row r="41" spans="1:28" x14ac:dyDescent="0.3">
      <c r="F41" s="42"/>
      <c r="G41" s="39"/>
      <c r="H41" s="84"/>
      <c r="I41" s="84"/>
      <c r="J41" s="85"/>
      <c r="K41" s="84"/>
      <c r="L41" s="86"/>
      <c r="M41" s="96"/>
      <c r="N41" s="84"/>
      <c r="O41" s="84"/>
      <c r="P41" s="84"/>
      <c r="Q41" s="86"/>
      <c r="R41" s="96"/>
      <c r="S41" s="84"/>
      <c r="T41" s="84"/>
      <c r="U41" s="84"/>
      <c r="V41" s="86"/>
      <c r="W41" s="96"/>
      <c r="X41" s="84"/>
      <c r="Y41" s="84"/>
      <c r="Z41" s="87"/>
      <c r="AA41" s="86"/>
      <c r="AB41" s="33"/>
    </row>
    <row r="42" spans="1:28" x14ac:dyDescent="0.3">
      <c r="F42" s="42"/>
      <c r="G42" s="39"/>
      <c r="H42" s="84"/>
      <c r="I42" s="84"/>
      <c r="J42" s="85"/>
      <c r="K42" s="84"/>
      <c r="L42" s="86"/>
      <c r="M42" s="96"/>
      <c r="N42" s="84"/>
      <c r="O42" s="84"/>
      <c r="P42" s="84"/>
      <c r="Q42" s="86"/>
      <c r="R42" s="96"/>
      <c r="S42" s="84"/>
      <c r="T42" s="84"/>
      <c r="U42" s="84"/>
      <c r="V42" s="86"/>
      <c r="W42" s="96"/>
      <c r="X42" s="84"/>
      <c r="Y42" s="84"/>
      <c r="Z42" s="87"/>
      <c r="AA42" s="86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4"/>
      <c r="G71" s="35"/>
      <c r="H71" s="88"/>
      <c r="I71" s="88"/>
      <c r="J71" s="89"/>
      <c r="K71" s="88"/>
      <c r="L71" s="90"/>
      <c r="M71" s="33"/>
      <c r="N71" s="88"/>
      <c r="O71" s="88"/>
      <c r="P71" s="88"/>
      <c r="Q71" s="90"/>
      <c r="R71" s="33"/>
      <c r="S71" s="88"/>
      <c r="T71" s="88"/>
      <c r="U71" s="88"/>
      <c r="V71" s="90"/>
      <c r="W71" s="33"/>
      <c r="X71" s="88"/>
      <c r="Y71" s="88"/>
      <c r="Z71" s="91"/>
      <c r="AA71" s="90"/>
      <c r="AB71" s="33"/>
    </row>
    <row r="72" spans="1:28" x14ac:dyDescent="0.3">
      <c r="A72" s="33"/>
      <c r="B72" s="33"/>
      <c r="C72" s="32"/>
      <c r="D72" s="32"/>
      <c r="E72" s="32"/>
      <c r="F72" s="34"/>
      <c r="G72" s="35"/>
      <c r="H72" s="88"/>
      <c r="I72" s="88"/>
      <c r="J72" s="89"/>
      <c r="K72" s="88"/>
      <c r="L72" s="90"/>
      <c r="M72" s="33"/>
      <c r="N72" s="88"/>
      <c r="O72" s="88"/>
      <c r="P72" s="88"/>
      <c r="Q72" s="90"/>
      <c r="R72" s="33"/>
      <c r="S72" s="88"/>
      <c r="T72" s="88"/>
      <c r="U72" s="88"/>
      <c r="V72" s="90"/>
      <c r="W72" s="33"/>
      <c r="X72" s="88"/>
      <c r="Y72" s="88"/>
      <c r="Z72" s="91"/>
      <c r="AA72" s="90"/>
      <c r="AB72" s="33"/>
    </row>
    <row r="73" spans="1:28" x14ac:dyDescent="0.3">
      <c r="A73" s="33"/>
      <c r="B73" s="33"/>
      <c r="C73" s="32"/>
      <c r="D73" s="32"/>
      <c r="E73" s="32"/>
      <c r="F73" s="34"/>
      <c r="G73" s="35"/>
      <c r="H73" s="88"/>
      <c r="I73" s="88"/>
      <c r="J73" s="89"/>
      <c r="K73" s="88"/>
      <c r="L73" s="90"/>
      <c r="M73" s="33"/>
      <c r="N73" s="88"/>
      <c r="O73" s="88"/>
      <c r="P73" s="88"/>
      <c r="Q73" s="90"/>
      <c r="R73" s="33"/>
      <c r="S73" s="88"/>
      <c r="T73" s="88"/>
      <c r="U73" s="88"/>
      <c r="V73" s="90"/>
      <c r="W73" s="33"/>
      <c r="X73" s="88"/>
      <c r="Y73" s="88"/>
      <c r="Z73" s="91"/>
      <c r="AA73" s="90"/>
      <c r="AB73" s="33"/>
    </row>
    <row r="74" spans="1:28" x14ac:dyDescent="0.3">
      <c r="A74" s="33"/>
      <c r="B74" s="33"/>
      <c r="C74" s="32"/>
      <c r="D74" s="32"/>
      <c r="E74" s="32"/>
      <c r="F74" s="34"/>
      <c r="G74" s="35"/>
      <c r="H74" s="88"/>
      <c r="I74" s="88"/>
      <c r="J74" s="89"/>
      <c r="K74" s="88"/>
      <c r="L74" s="90"/>
      <c r="M74" s="33"/>
      <c r="N74" s="88"/>
      <c r="O74" s="88"/>
      <c r="P74" s="88"/>
      <c r="Q74" s="90"/>
      <c r="R74" s="33"/>
      <c r="S74" s="88"/>
      <c r="T74" s="88"/>
      <c r="U74" s="88"/>
      <c r="V74" s="90"/>
      <c r="W74" s="33"/>
      <c r="X74" s="88"/>
      <c r="Y74" s="88"/>
      <c r="Z74" s="91"/>
      <c r="AA74" s="90"/>
      <c r="AB74" s="33"/>
    </row>
    <row r="75" spans="1:28" x14ac:dyDescent="0.3">
      <c r="A75" s="33"/>
      <c r="B75" s="33"/>
      <c r="C75" s="32"/>
      <c r="D75" s="32"/>
      <c r="E75" s="32"/>
      <c r="F75" s="34"/>
      <c r="G75" s="35"/>
      <c r="H75" s="88"/>
      <c r="I75" s="88"/>
      <c r="J75" s="89"/>
      <c r="K75" s="88"/>
      <c r="L75" s="90"/>
      <c r="M75" s="33"/>
      <c r="N75" s="88"/>
      <c r="O75" s="88"/>
      <c r="P75" s="88"/>
      <c r="Q75" s="90"/>
      <c r="R75" s="33"/>
      <c r="S75" s="88"/>
      <c r="T75" s="88"/>
      <c r="U75" s="88"/>
      <c r="V75" s="90"/>
      <c r="W75" s="33"/>
      <c r="X75" s="88"/>
      <c r="Y75" s="88"/>
      <c r="Z75" s="91"/>
      <c r="AA75" s="90"/>
      <c r="AB75" s="33"/>
    </row>
    <row r="76" spans="1:28" x14ac:dyDescent="0.3">
      <c r="A76" s="33"/>
      <c r="B76" s="33"/>
      <c r="C76" s="32"/>
      <c r="D76" s="32"/>
      <c r="E76" s="32"/>
      <c r="F76" s="34"/>
      <c r="G76" s="35"/>
      <c r="H76" s="88"/>
      <c r="I76" s="88"/>
      <c r="J76" s="89"/>
      <c r="K76" s="88"/>
      <c r="L76" s="90"/>
      <c r="M76" s="33"/>
      <c r="N76" s="88"/>
      <c r="O76" s="88"/>
      <c r="P76" s="88"/>
      <c r="Q76" s="90"/>
      <c r="R76" s="33"/>
      <c r="S76" s="88"/>
      <c r="T76" s="88"/>
      <c r="U76" s="88"/>
      <c r="V76" s="90"/>
      <c r="W76" s="33"/>
      <c r="X76" s="88"/>
      <c r="Y76" s="88"/>
      <c r="Z76" s="91"/>
      <c r="AA76" s="90"/>
      <c r="AB76" s="33"/>
    </row>
    <row r="77" spans="1:28" x14ac:dyDescent="0.3">
      <c r="A77" s="33"/>
      <c r="B77" s="33"/>
      <c r="C77" s="32"/>
      <c r="D77" s="32"/>
      <c r="E77" s="32"/>
      <c r="F77" s="34"/>
      <c r="G77" s="35"/>
      <c r="H77" s="88"/>
      <c r="I77" s="88"/>
      <c r="J77" s="89"/>
      <c r="K77" s="88"/>
      <c r="L77" s="90"/>
      <c r="M77" s="33"/>
      <c r="N77" s="88"/>
      <c r="O77" s="88"/>
      <c r="P77" s="88"/>
      <c r="Q77" s="90"/>
      <c r="R77" s="33"/>
      <c r="S77" s="88"/>
      <c r="T77" s="88"/>
      <c r="U77" s="88"/>
      <c r="V77" s="90"/>
      <c r="W77" s="33"/>
      <c r="X77" s="88"/>
      <c r="Y77" s="88"/>
      <c r="Z77" s="91"/>
      <c r="AA77" s="90"/>
      <c r="AB77" s="33"/>
    </row>
    <row r="78" spans="1:28" x14ac:dyDescent="0.3">
      <c r="A78" s="33"/>
      <c r="B78" s="33"/>
      <c r="C78" s="32"/>
      <c r="D78" s="32"/>
      <c r="E78" s="32"/>
      <c r="F78" s="34"/>
      <c r="G78" s="35"/>
      <c r="H78" s="88"/>
      <c r="I78" s="88"/>
      <c r="J78" s="89"/>
      <c r="K78" s="88"/>
      <c r="L78" s="90"/>
      <c r="M78" s="33"/>
      <c r="N78" s="88"/>
      <c r="O78" s="88"/>
      <c r="P78" s="88"/>
      <c r="Q78" s="90"/>
      <c r="R78" s="33"/>
      <c r="S78" s="88"/>
      <c r="T78" s="88"/>
      <c r="U78" s="88"/>
      <c r="V78" s="90"/>
      <c r="W78" s="33"/>
      <c r="X78" s="88"/>
      <c r="Y78" s="88"/>
      <c r="Z78" s="91"/>
      <c r="AA78" s="90"/>
      <c r="AB78" s="33"/>
    </row>
    <row r="79" spans="1:28" x14ac:dyDescent="0.3">
      <c r="A79" s="33"/>
      <c r="B79" s="33"/>
      <c r="C79" s="32"/>
      <c r="D79" s="32"/>
      <c r="E79" s="32"/>
      <c r="F79" s="34"/>
      <c r="G79" s="35"/>
      <c r="H79" s="88"/>
      <c r="I79" s="88"/>
      <c r="J79" s="89"/>
      <c r="K79" s="88"/>
      <c r="L79" s="90"/>
      <c r="M79" s="33"/>
      <c r="N79" s="88"/>
      <c r="O79" s="88"/>
      <c r="P79" s="88"/>
      <c r="Q79" s="90"/>
      <c r="R79" s="33"/>
      <c r="S79" s="88"/>
      <c r="T79" s="88"/>
      <c r="U79" s="88"/>
      <c r="V79" s="90"/>
      <c r="W79" s="33"/>
      <c r="X79" s="88"/>
      <c r="Y79" s="88"/>
      <c r="Z79" s="91"/>
      <c r="AA79" s="90"/>
      <c r="AB79" s="33"/>
    </row>
    <row r="80" spans="1:28" x14ac:dyDescent="0.3">
      <c r="A80" s="33"/>
      <c r="B80" s="33"/>
      <c r="C80" s="32"/>
      <c r="D80" s="32"/>
      <c r="E80" s="32"/>
      <c r="F80" s="34"/>
      <c r="G80" s="35"/>
      <c r="H80" s="88"/>
      <c r="I80" s="88"/>
      <c r="J80" s="89"/>
      <c r="K80" s="88"/>
      <c r="L80" s="90"/>
      <c r="M80" s="33"/>
      <c r="N80" s="88"/>
      <c r="O80" s="88"/>
      <c r="P80" s="88"/>
      <c r="Q80" s="90"/>
      <c r="R80" s="33"/>
      <c r="S80" s="88"/>
      <c r="T80" s="88"/>
      <c r="U80" s="88"/>
      <c r="V80" s="90"/>
      <c r="W80" s="33"/>
      <c r="X80" s="88"/>
      <c r="Y80" s="88"/>
      <c r="Z80" s="91"/>
      <c r="AA80" s="90"/>
      <c r="AB80" s="33"/>
    </row>
    <row r="81" spans="1:28" x14ac:dyDescent="0.3">
      <c r="A81" s="33"/>
      <c r="B81" s="33"/>
      <c r="C81" s="32"/>
      <c r="D81" s="32"/>
      <c r="E81" s="32"/>
      <c r="F81" s="34"/>
      <c r="G81" s="35"/>
      <c r="H81" s="88"/>
      <c r="I81" s="88"/>
      <c r="J81" s="89"/>
      <c r="K81" s="88"/>
      <c r="L81" s="90"/>
      <c r="M81" s="33"/>
      <c r="N81" s="88"/>
      <c r="O81" s="88"/>
      <c r="P81" s="88"/>
      <c r="Q81" s="90"/>
      <c r="R81" s="33"/>
      <c r="S81" s="88"/>
      <c r="T81" s="88"/>
      <c r="U81" s="88"/>
      <c r="V81" s="90"/>
      <c r="W81" s="33"/>
      <c r="X81" s="88"/>
      <c r="Y81" s="88"/>
      <c r="Z81" s="91"/>
      <c r="AA81" s="90"/>
      <c r="AB81" s="33"/>
    </row>
    <row r="82" spans="1:28" x14ac:dyDescent="0.3">
      <c r="A82" s="33"/>
      <c r="B82" s="33"/>
      <c r="C82" s="32"/>
      <c r="D82" s="32"/>
      <c r="E82" s="32"/>
      <c r="F82" s="34"/>
      <c r="G82" s="35"/>
      <c r="H82" s="88"/>
      <c r="I82" s="88"/>
      <c r="J82" s="89"/>
      <c r="K82" s="88"/>
      <c r="L82" s="90"/>
      <c r="M82" s="33"/>
      <c r="N82" s="88"/>
      <c r="O82" s="88"/>
      <c r="P82" s="88"/>
      <c r="Q82" s="90"/>
      <c r="R82" s="33"/>
      <c r="S82" s="88"/>
      <c r="T82" s="88"/>
      <c r="U82" s="88"/>
      <c r="V82" s="90"/>
      <c r="W82" s="33"/>
      <c r="X82" s="88"/>
      <c r="Y82" s="88"/>
      <c r="Z82" s="91"/>
      <c r="AA82" s="90"/>
      <c r="AB82" s="33"/>
    </row>
    <row r="83" spans="1:28" x14ac:dyDescent="0.3">
      <c r="A83" s="33"/>
      <c r="B83" s="33"/>
      <c r="C83" s="32"/>
      <c r="D83" s="32"/>
      <c r="E83" s="32"/>
      <c r="F83" s="34"/>
      <c r="G83" s="35"/>
      <c r="H83" s="88"/>
      <c r="I83" s="88"/>
      <c r="J83" s="89"/>
      <c r="K83" s="88"/>
      <c r="L83" s="90"/>
      <c r="M83" s="33"/>
      <c r="N83" s="88"/>
      <c r="O83" s="88"/>
      <c r="P83" s="88"/>
      <c r="Q83" s="90"/>
      <c r="R83" s="33"/>
      <c r="S83" s="88"/>
      <c r="T83" s="88"/>
      <c r="U83" s="88"/>
      <c r="V83" s="90"/>
      <c r="W83" s="33"/>
      <c r="X83" s="88"/>
      <c r="Y83" s="88"/>
      <c r="Z83" s="91"/>
      <c r="AA83" s="90"/>
      <c r="AB83" s="33"/>
    </row>
    <row r="84" spans="1:28" x14ac:dyDescent="0.3">
      <c r="A84" s="33"/>
      <c r="B84" s="33"/>
      <c r="C84" s="32"/>
      <c r="D84" s="32"/>
      <c r="E84" s="32"/>
      <c r="F84" s="34"/>
      <c r="G84" s="35"/>
      <c r="H84" s="88"/>
      <c r="I84" s="88"/>
      <c r="J84" s="89"/>
      <c r="K84" s="88"/>
      <c r="L84" s="90"/>
      <c r="M84" s="33"/>
      <c r="N84" s="88"/>
      <c r="O84" s="88"/>
      <c r="P84" s="88"/>
      <c r="Q84" s="90"/>
      <c r="R84" s="33"/>
      <c r="S84" s="88"/>
      <c r="T84" s="88"/>
      <c r="U84" s="88"/>
      <c r="V84" s="90"/>
      <c r="W84" s="33"/>
      <c r="X84" s="88"/>
      <c r="Y84" s="88"/>
      <c r="Z84" s="91"/>
      <c r="AA84" s="90"/>
      <c r="AB84" s="33"/>
    </row>
    <row r="85" spans="1:28" x14ac:dyDescent="0.3">
      <c r="A85" s="33"/>
      <c r="B85" s="33"/>
      <c r="C85" s="32"/>
      <c r="D85" s="32"/>
      <c r="E85" s="32"/>
      <c r="F85" s="34"/>
      <c r="G85" s="35"/>
      <c r="H85" s="88"/>
      <c r="I85" s="88"/>
      <c r="J85" s="89"/>
      <c r="K85" s="88"/>
      <c r="L85" s="90"/>
      <c r="M85" s="33"/>
      <c r="N85" s="88"/>
      <c r="O85" s="88"/>
      <c r="P85" s="88"/>
      <c r="Q85" s="90"/>
      <c r="R85" s="33"/>
      <c r="S85" s="88"/>
      <c r="T85" s="88"/>
      <c r="U85" s="88"/>
      <c r="V85" s="90"/>
      <c r="W85" s="33"/>
      <c r="X85" s="88"/>
      <c r="Y85" s="88"/>
      <c r="Z85" s="91"/>
      <c r="AA85" s="90"/>
      <c r="AB85" s="33"/>
    </row>
    <row r="86" spans="1:28" x14ac:dyDescent="0.3">
      <c r="A86" s="33"/>
      <c r="B86" s="33"/>
      <c r="C86" s="32"/>
      <c r="D86" s="32"/>
      <c r="E86" s="32"/>
      <c r="F86" s="34"/>
      <c r="G86" s="35"/>
      <c r="H86" s="88"/>
      <c r="I86" s="88"/>
      <c r="J86" s="89"/>
      <c r="K86" s="88"/>
      <c r="L86" s="90"/>
      <c r="M86" s="33"/>
      <c r="N86" s="88"/>
      <c r="O86" s="88"/>
      <c r="P86" s="88"/>
      <c r="Q86" s="90"/>
      <c r="R86" s="33"/>
      <c r="S86" s="88"/>
      <c r="T86" s="88"/>
      <c r="U86" s="88"/>
      <c r="V86" s="90"/>
      <c r="W86" s="33"/>
      <c r="X86" s="88"/>
      <c r="Y86" s="88"/>
      <c r="Z86" s="91"/>
      <c r="AA86" s="90"/>
      <c r="AB86" s="33"/>
    </row>
    <row r="87" spans="1:28" x14ac:dyDescent="0.3">
      <c r="A87" s="33"/>
      <c r="B87" s="33"/>
      <c r="C87" s="32"/>
      <c r="D87" s="32"/>
      <c r="E87" s="32"/>
      <c r="F87" s="34"/>
      <c r="G87" s="35"/>
      <c r="H87" s="88"/>
      <c r="I87" s="88"/>
      <c r="J87" s="89"/>
      <c r="K87" s="88"/>
      <c r="L87" s="90"/>
      <c r="M87" s="33"/>
      <c r="N87" s="88"/>
      <c r="O87" s="88"/>
      <c r="P87" s="88"/>
      <c r="Q87" s="90"/>
      <c r="R87" s="33"/>
      <c r="S87" s="88"/>
      <c r="T87" s="88"/>
      <c r="U87" s="88"/>
      <c r="V87" s="90"/>
      <c r="W87" s="33"/>
      <c r="X87" s="88"/>
      <c r="Y87" s="88"/>
      <c r="Z87" s="91"/>
      <c r="AA87" s="90"/>
      <c r="AB87" s="33"/>
    </row>
    <row r="88" spans="1:28" x14ac:dyDescent="0.3">
      <c r="A88" s="33"/>
      <c r="B88" s="33"/>
      <c r="C88" s="32"/>
      <c r="D88" s="32"/>
      <c r="E88" s="32"/>
      <c r="F88" s="30"/>
      <c r="G88" s="31"/>
      <c r="H88" s="88"/>
      <c r="I88" s="88"/>
      <c r="J88" s="89"/>
      <c r="K88" s="88"/>
      <c r="L88" s="92"/>
      <c r="M88" s="97"/>
      <c r="N88" s="88"/>
      <c r="O88" s="88"/>
      <c r="P88" s="88"/>
      <c r="Q88" s="92"/>
      <c r="R88" s="97"/>
      <c r="S88" s="88"/>
      <c r="T88" s="88"/>
      <c r="U88" s="88"/>
      <c r="V88" s="92"/>
      <c r="W88" s="97"/>
      <c r="X88" s="88"/>
      <c r="Y88" s="88"/>
      <c r="Z88" s="91"/>
      <c r="AA88" s="92"/>
      <c r="AB88" s="97"/>
    </row>
    <row r="89" spans="1:28" x14ac:dyDescent="0.3">
      <c r="A89" s="33"/>
      <c r="B89" s="33"/>
      <c r="C89" s="32"/>
      <c r="D89" s="32"/>
      <c r="E89" s="32"/>
      <c r="F89" s="30"/>
      <c r="G89" s="31"/>
      <c r="H89" s="88"/>
      <c r="I89" s="88"/>
      <c r="J89" s="89"/>
      <c r="K89" s="88"/>
      <c r="L89" s="92"/>
      <c r="M89" s="97"/>
      <c r="N89" s="88"/>
      <c r="O89" s="88"/>
      <c r="P89" s="88"/>
      <c r="Q89" s="92"/>
      <c r="R89" s="97"/>
      <c r="S89" s="88"/>
      <c r="T89" s="88"/>
      <c r="U89" s="88"/>
      <c r="V89" s="92"/>
      <c r="W89" s="97"/>
      <c r="X89" s="88"/>
      <c r="Y89" s="88"/>
      <c r="Z89" s="91"/>
      <c r="AA89" s="92"/>
      <c r="AB89" s="97"/>
    </row>
    <row r="90" spans="1:28" x14ac:dyDescent="0.3">
      <c r="A90" s="33"/>
      <c r="B90" s="33"/>
      <c r="C90" s="32"/>
      <c r="D90" s="32"/>
      <c r="E90" s="32"/>
      <c r="F90" s="30"/>
      <c r="G90" s="31"/>
      <c r="H90" s="88"/>
      <c r="I90" s="88"/>
      <c r="J90" s="89"/>
      <c r="K90" s="88"/>
      <c r="L90" s="92"/>
      <c r="M90" s="97"/>
      <c r="N90" s="88"/>
      <c r="O90" s="88"/>
      <c r="P90" s="88"/>
      <c r="Q90" s="92"/>
      <c r="R90" s="97"/>
      <c r="S90" s="88"/>
      <c r="T90" s="88"/>
      <c r="U90" s="88"/>
      <c r="V90" s="92"/>
      <c r="W90" s="97"/>
      <c r="X90" s="88"/>
      <c r="Y90" s="88"/>
      <c r="Z90" s="91"/>
      <c r="AA90" s="92"/>
      <c r="AB90" s="97"/>
    </row>
    <row r="91" spans="1:28" x14ac:dyDescent="0.3">
      <c r="A91" s="33"/>
      <c r="B91" s="33"/>
      <c r="C91" s="32"/>
      <c r="D91" s="32"/>
      <c r="E91" s="32"/>
      <c r="F91" s="30"/>
      <c r="G91" s="31"/>
      <c r="H91" s="88"/>
      <c r="I91" s="88"/>
      <c r="J91" s="89"/>
      <c r="K91" s="88"/>
      <c r="L91" s="92"/>
      <c r="M91" s="97"/>
      <c r="N91" s="88"/>
      <c r="O91" s="88"/>
      <c r="P91" s="88"/>
      <c r="Q91" s="92"/>
      <c r="R91" s="97"/>
      <c r="S91" s="88"/>
      <c r="T91" s="88"/>
      <c r="U91" s="88"/>
      <c r="V91" s="92"/>
      <c r="W91" s="97"/>
      <c r="X91" s="88"/>
      <c r="Y91" s="88"/>
      <c r="Z91" s="91"/>
      <c r="AA91" s="92"/>
      <c r="AB91" s="97"/>
    </row>
    <row r="92" spans="1:28" x14ac:dyDescent="0.3">
      <c r="A92" s="33"/>
      <c r="B92" s="33"/>
      <c r="C92" s="32"/>
      <c r="D92" s="32"/>
      <c r="E92" s="32"/>
      <c r="F92" s="30"/>
      <c r="G92" s="31"/>
      <c r="H92" s="88"/>
      <c r="I92" s="88"/>
      <c r="J92" s="89"/>
      <c r="K92" s="88"/>
      <c r="L92" s="92"/>
      <c r="M92" s="97"/>
      <c r="N92" s="88"/>
      <c r="O92" s="88"/>
      <c r="P92" s="88"/>
      <c r="Q92" s="92"/>
      <c r="R92" s="97"/>
      <c r="S92" s="88"/>
      <c r="T92" s="88"/>
      <c r="U92" s="88"/>
      <c r="V92" s="92"/>
      <c r="W92" s="97"/>
      <c r="X92" s="88"/>
      <c r="Y92" s="88"/>
      <c r="Z92" s="91"/>
      <c r="AA92" s="92"/>
      <c r="AB92" s="97"/>
    </row>
    <row r="93" spans="1:28" x14ac:dyDescent="0.3">
      <c r="A93" s="33"/>
      <c r="B93" s="33"/>
      <c r="C93" s="32"/>
      <c r="D93" s="32"/>
      <c r="E93" s="32"/>
      <c r="F93" s="30"/>
      <c r="G93" s="31"/>
      <c r="H93" s="88"/>
      <c r="I93" s="88"/>
      <c r="J93" s="89"/>
      <c r="K93" s="88"/>
      <c r="L93" s="92"/>
      <c r="M93" s="97"/>
      <c r="N93" s="88"/>
      <c r="O93" s="88"/>
      <c r="P93" s="88"/>
      <c r="Q93" s="92"/>
      <c r="R93" s="97"/>
      <c r="S93" s="88"/>
      <c r="T93" s="88"/>
      <c r="U93" s="88"/>
      <c r="V93" s="92"/>
      <c r="W93" s="97"/>
      <c r="X93" s="88"/>
      <c r="Y93" s="88"/>
      <c r="Z93" s="91"/>
      <c r="AA93" s="92"/>
      <c r="AB93" s="97"/>
    </row>
    <row r="94" spans="1:28" x14ac:dyDescent="0.3">
      <c r="A94" s="33"/>
      <c r="B94" s="33"/>
      <c r="C94" s="32"/>
      <c r="D94" s="32"/>
      <c r="E94" s="32"/>
      <c r="F94" s="30"/>
      <c r="G94" s="31"/>
      <c r="H94" s="88"/>
      <c r="I94" s="88"/>
      <c r="J94" s="89"/>
      <c r="K94" s="88"/>
      <c r="L94" s="92"/>
      <c r="M94" s="97"/>
      <c r="N94" s="88"/>
      <c r="O94" s="88"/>
      <c r="P94" s="88"/>
      <c r="Q94" s="92"/>
      <c r="R94" s="97"/>
      <c r="S94" s="88"/>
      <c r="T94" s="88"/>
      <c r="U94" s="88"/>
      <c r="V94" s="92"/>
      <c r="W94" s="97"/>
      <c r="X94" s="88"/>
      <c r="Y94" s="88"/>
      <c r="Z94" s="91"/>
      <c r="AA94" s="92"/>
      <c r="AB94" s="97"/>
    </row>
    <row r="95" spans="1:28" x14ac:dyDescent="0.3">
      <c r="A95" s="33"/>
      <c r="B95" s="33"/>
      <c r="C95" s="32"/>
      <c r="D95" s="32"/>
      <c r="E95" s="32"/>
      <c r="F95" s="30"/>
      <c r="G95" s="31"/>
      <c r="H95" s="88"/>
      <c r="I95" s="88"/>
      <c r="J95" s="89"/>
      <c r="K95" s="88"/>
      <c r="L95" s="92"/>
      <c r="M95" s="97"/>
      <c r="N95" s="88"/>
      <c r="O95" s="88"/>
      <c r="P95" s="88"/>
      <c r="Q95" s="92"/>
      <c r="R95" s="97"/>
      <c r="S95" s="88"/>
      <c r="T95" s="88"/>
      <c r="U95" s="88"/>
      <c r="V95" s="92"/>
      <c r="W95" s="97"/>
      <c r="X95" s="88"/>
      <c r="Y95" s="88"/>
      <c r="Z95" s="91"/>
      <c r="AA95" s="92"/>
      <c r="AB95" s="97"/>
    </row>
    <row r="96" spans="1:28" x14ac:dyDescent="0.3">
      <c r="A96" s="33"/>
      <c r="B96" s="33"/>
      <c r="C96" s="32"/>
      <c r="D96" s="32"/>
      <c r="E96" s="32"/>
      <c r="F96" s="30"/>
      <c r="G96" s="31"/>
      <c r="H96" s="88"/>
      <c r="I96" s="88"/>
      <c r="J96" s="89"/>
      <c r="K96" s="88"/>
      <c r="L96" s="92"/>
      <c r="M96" s="97"/>
      <c r="N96" s="88"/>
      <c r="O96" s="88"/>
      <c r="P96" s="88"/>
      <c r="Q96" s="92"/>
      <c r="R96" s="97"/>
      <c r="S96" s="88"/>
      <c r="T96" s="88"/>
      <c r="U96" s="88"/>
      <c r="V96" s="92"/>
      <c r="W96" s="97"/>
      <c r="X96" s="88"/>
      <c r="Y96" s="88"/>
      <c r="Z96" s="91"/>
      <c r="AA96" s="92"/>
      <c r="AB96" s="97"/>
    </row>
    <row r="97" spans="1:28" x14ac:dyDescent="0.3">
      <c r="A97" s="33"/>
      <c r="B97" s="33"/>
      <c r="C97" s="32"/>
      <c r="D97" s="32"/>
      <c r="E97" s="32"/>
      <c r="F97" s="30"/>
      <c r="G97" s="31"/>
      <c r="H97" s="88"/>
      <c r="I97" s="88"/>
      <c r="J97" s="89"/>
      <c r="K97" s="88"/>
      <c r="L97" s="92"/>
      <c r="M97" s="97"/>
      <c r="N97" s="88"/>
      <c r="O97" s="88"/>
      <c r="P97" s="88"/>
      <c r="Q97" s="92"/>
      <c r="R97" s="97"/>
      <c r="S97" s="88"/>
      <c r="T97" s="88"/>
      <c r="U97" s="88"/>
      <c r="V97" s="92"/>
      <c r="W97" s="97"/>
      <c r="X97" s="88"/>
      <c r="Y97" s="88"/>
      <c r="Z97" s="91"/>
      <c r="AA97" s="92"/>
      <c r="AB97" s="97"/>
    </row>
    <row r="98" spans="1:28" x14ac:dyDescent="0.3">
      <c r="A98" s="33"/>
      <c r="B98" s="33"/>
      <c r="C98" s="32"/>
      <c r="D98" s="32"/>
      <c r="E98" s="32"/>
      <c r="F98" s="30"/>
      <c r="G98" s="31"/>
      <c r="H98" s="88"/>
      <c r="I98" s="88"/>
      <c r="J98" s="89"/>
      <c r="K98" s="88"/>
      <c r="L98" s="92"/>
      <c r="M98" s="97"/>
      <c r="N98" s="88"/>
      <c r="O98" s="88"/>
      <c r="P98" s="88"/>
      <c r="Q98" s="92"/>
      <c r="R98" s="97"/>
      <c r="S98" s="88"/>
      <c r="T98" s="88"/>
      <c r="U98" s="88"/>
      <c r="V98" s="92"/>
      <c r="W98" s="97"/>
      <c r="X98" s="88"/>
      <c r="Y98" s="88"/>
      <c r="Z98" s="91"/>
      <c r="AA98" s="92"/>
      <c r="AB98" s="97"/>
    </row>
  </sheetData>
  <sortState xmlns:xlrd2="http://schemas.microsoft.com/office/spreadsheetml/2017/richdata2" ref="A4:AA31">
    <sortCondition ref="G4:G31"/>
  </sortState>
  <mergeCells count="4">
    <mergeCell ref="H2:M2"/>
    <mergeCell ref="N2:R2"/>
    <mergeCell ref="S2:W2"/>
    <mergeCell ref="X2:AB2"/>
  </mergeCells>
  <conditionalFormatting sqref="F4:F31">
    <cfRule type="duplicateValues" dxfId="17" priority="1"/>
  </conditionalFormatting>
  <conditionalFormatting sqref="G4:G31">
    <cfRule type="cellIs" dxfId="16" priority="2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35C7-C9AD-421B-9E59-ED8C4F50DB66}">
  <sheetPr>
    <pageSetUpPr fitToPage="1"/>
  </sheetPr>
  <dimension ref="A1:AB94"/>
  <sheetViews>
    <sheetView topLeftCell="A2" zoomScaleNormal="100" workbookViewId="0">
      <selection activeCell="A3" sqref="A3:AA27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5546875" bestFit="1" customWidth="1"/>
    <col min="4" max="4" width="18.44140625" hidden="1" customWidth="1"/>
    <col min="5" max="5" width="18" bestFit="1" customWidth="1"/>
    <col min="6" max="6" width="7.109375" style="9" customWidth="1"/>
    <col min="7" max="7" width="6.5546875" style="28" customWidth="1"/>
    <col min="8" max="8" width="5.44140625" style="78" bestFit="1" customWidth="1"/>
    <col min="9" max="9" width="5.6640625" style="78" bestFit="1" customWidth="1"/>
    <col min="10" max="10" width="5.66406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104" t="s">
        <v>275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251</v>
      </c>
      <c r="B4" t="e">
        <f>VLOOKUP($A4,'Diplomabestand individueel'!$A:$AC,B$1,FALSE)</f>
        <v>#N/A</v>
      </c>
      <c r="C4" t="e">
        <f>VLOOKUP($A4,'Diplomabestand individueel'!$A:$AC,C$1,FALSE)</f>
        <v>#N/A</v>
      </c>
      <c r="D4" t="e">
        <f>VLOOKUP($A4,'Diplomabestand individueel'!$A:$AC,D$1,FALSE)</f>
        <v>#N/A</v>
      </c>
      <c r="E4" t="e">
        <f>VLOOKUP($A4,'Diplomabestand individueel'!$A:$AC,E$1,FALSE)</f>
        <v>#N/A</v>
      </c>
      <c r="F4" s="44" t="e">
        <f>VLOOKUP($A4,'Diplomabestand individueel'!$A:$AC,F$1,FALSE)</f>
        <v>#N/A</v>
      </c>
      <c r="G4" s="41" t="e">
        <f t="shared" ref="G4:G27" si="0">RANK(F4,F$4:F$27)</f>
        <v>#N/A</v>
      </c>
      <c r="H4" s="82" t="e">
        <f>VLOOKUP($A4,'Diplomabestand individueel'!$A:$AC,H$1,FALSE)</f>
        <v>#N/A</v>
      </c>
      <c r="I4" s="82" t="e">
        <f>VLOOKUP($A4,'Diplomabestand individueel'!$A:$AC,I$1,FALSE)</f>
        <v>#N/A</v>
      </c>
      <c r="J4" s="83" t="e">
        <f>VLOOKUP($A4,'Diplomabestand individueel'!$A:$AC,J$1,FALSE)</f>
        <v>#N/A</v>
      </c>
      <c r="K4" s="82" t="e">
        <f>VLOOKUP($A4,'Diplomabestand individueel'!$A:$AC,K$1,FALSE)</f>
        <v>#N/A</v>
      </c>
      <c r="L4" s="82" t="e">
        <f>VLOOKUP($A4,'Diplomabestand individueel'!$A:$AC,L$1,FALSE)</f>
        <v>#N/A</v>
      </c>
      <c r="M4" s="41" t="e">
        <f t="shared" ref="M4:M27" si="1">RANK(L4,L$4:L$27)</f>
        <v>#N/A</v>
      </c>
      <c r="N4" s="82" t="e">
        <f>VLOOKUP($A4,'Diplomabestand individueel'!$A:$AC,N$1,FALSE)</f>
        <v>#N/A</v>
      </c>
      <c r="O4" s="82" t="e">
        <f>VLOOKUP($A4,'Diplomabestand individueel'!$A:$AC,O$1,FALSE)</f>
        <v>#N/A</v>
      </c>
      <c r="P4" s="82" t="e">
        <f>VLOOKUP($A4,'Diplomabestand individueel'!$A:$AC,P$1,FALSE)</f>
        <v>#N/A</v>
      </c>
      <c r="Q4" s="82" t="e">
        <f>VLOOKUP($A4,'Diplomabestand individueel'!$A:$AC,Q$1,FALSE)</f>
        <v>#N/A</v>
      </c>
      <c r="R4" s="41" t="e">
        <f t="shared" ref="R4:R27" si="2">RANK(Q4,Q$4:Q$27)</f>
        <v>#N/A</v>
      </c>
      <c r="S4" s="82" t="e">
        <f>VLOOKUP($A4,'Diplomabestand individueel'!$A:$AC,S$1,FALSE)</f>
        <v>#N/A</v>
      </c>
      <c r="T4" s="82" t="e">
        <f>VLOOKUP($A4,'Diplomabestand individueel'!$A:$AC,T$1,FALSE)</f>
        <v>#N/A</v>
      </c>
      <c r="U4" s="82" t="e">
        <f>VLOOKUP($A4,'Diplomabestand individueel'!$A:$AC,U$1,FALSE)</f>
        <v>#N/A</v>
      </c>
      <c r="V4" s="82" t="e">
        <f>VLOOKUP($A4,'Diplomabestand individueel'!$A:$AC,V$1,FALSE)</f>
        <v>#N/A</v>
      </c>
      <c r="W4" s="41" t="e">
        <f t="shared" ref="W4:W27" si="3">RANK(V4,V$4:V$27)</f>
        <v>#N/A</v>
      </c>
      <c r="X4" s="82" t="e">
        <f>VLOOKUP($A4,'Diplomabestand individueel'!$A:$AC,X$1,FALSE)</f>
        <v>#N/A</v>
      </c>
      <c r="Y4" s="82" t="e">
        <f>VLOOKUP($A4,'Diplomabestand individueel'!$A:$AC,Y$1,FALSE)</f>
        <v>#N/A</v>
      </c>
      <c r="Z4" s="82" t="e">
        <f>VLOOKUP($A4,'Diplomabestand individueel'!$A:$AC,Z$1,FALSE)</f>
        <v>#N/A</v>
      </c>
      <c r="AA4" s="82" t="e">
        <f>VLOOKUP($A4,'Diplomabestand individueel'!$A:$AC,AA$1,FALSE)</f>
        <v>#N/A</v>
      </c>
      <c r="AB4" s="41" t="e">
        <f t="shared" ref="AB4:AB27" si="4">RANK(AA4,AA$4:AA$27)</f>
        <v>#N/A</v>
      </c>
    </row>
    <row r="5" spans="1:28" x14ac:dyDescent="0.3">
      <c r="A5">
        <v>261</v>
      </c>
      <c r="B5" t="e">
        <f>VLOOKUP($A5,'Diplomabestand individueel'!$A:$AC,B$1,FALSE)</f>
        <v>#N/A</v>
      </c>
      <c r="C5" t="e">
        <f>VLOOKUP($A5,'Diplomabestand individueel'!$A:$AC,C$1,FALSE)</f>
        <v>#N/A</v>
      </c>
      <c r="D5" t="e">
        <f>VLOOKUP($A5,'Diplomabestand individueel'!$A:$AC,D$1,FALSE)</f>
        <v>#N/A</v>
      </c>
      <c r="E5" t="e">
        <f>VLOOKUP($A5,'Diplomabestand individueel'!$A:$AC,E$1,FALSE)</f>
        <v>#N/A</v>
      </c>
      <c r="F5" s="44" t="e">
        <f>VLOOKUP($A5,'Diplomabestand individueel'!$A:$AC,F$1,FALSE)</f>
        <v>#N/A</v>
      </c>
      <c r="G5" s="41" t="e">
        <f t="shared" si="0"/>
        <v>#N/A</v>
      </c>
      <c r="H5" s="82" t="e">
        <f>VLOOKUP($A5,'Diplomabestand individueel'!$A:$AC,H$1,FALSE)</f>
        <v>#N/A</v>
      </c>
      <c r="I5" s="82" t="e">
        <f>VLOOKUP($A5,'Diplomabestand individueel'!$A:$AC,I$1,FALSE)</f>
        <v>#N/A</v>
      </c>
      <c r="J5" s="83" t="e">
        <f>VLOOKUP($A5,'Diplomabestand individueel'!$A:$AC,J$1,FALSE)</f>
        <v>#N/A</v>
      </c>
      <c r="K5" s="82" t="e">
        <f>VLOOKUP($A5,'Diplomabestand individueel'!$A:$AC,K$1,FALSE)</f>
        <v>#N/A</v>
      </c>
      <c r="L5" s="82" t="e">
        <f>VLOOKUP($A5,'Diplomabestand individueel'!$A:$AC,L$1,FALSE)</f>
        <v>#N/A</v>
      </c>
      <c r="M5" s="41" t="e">
        <f t="shared" si="1"/>
        <v>#N/A</v>
      </c>
      <c r="N5" s="82" t="e">
        <f>VLOOKUP($A5,'Diplomabestand individueel'!$A:$AC,N$1,FALSE)</f>
        <v>#N/A</v>
      </c>
      <c r="O5" s="82" t="e">
        <f>VLOOKUP($A5,'Diplomabestand individueel'!$A:$AC,O$1,FALSE)</f>
        <v>#N/A</v>
      </c>
      <c r="P5" s="82" t="e">
        <f>VLOOKUP($A5,'Diplomabestand individueel'!$A:$AC,P$1,FALSE)</f>
        <v>#N/A</v>
      </c>
      <c r="Q5" s="82" t="e">
        <f>VLOOKUP($A5,'Diplomabestand individueel'!$A:$AC,Q$1,FALSE)</f>
        <v>#N/A</v>
      </c>
      <c r="R5" s="41" t="e">
        <f t="shared" si="2"/>
        <v>#N/A</v>
      </c>
      <c r="S5" s="82" t="e">
        <f>VLOOKUP($A5,'Diplomabestand individueel'!$A:$AC,S$1,FALSE)</f>
        <v>#N/A</v>
      </c>
      <c r="T5" s="82" t="e">
        <f>VLOOKUP($A5,'Diplomabestand individueel'!$A:$AC,T$1,FALSE)</f>
        <v>#N/A</v>
      </c>
      <c r="U5" s="82" t="e">
        <f>VLOOKUP($A5,'Diplomabestand individueel'!$A:$AC,U$1,FALSE)</f>
        <v>#N/A</v>
      </c>
      <c r="V5" s="82" t="e">
        <f>VLOOKUP($A5,'Diplomabestand individueel'!$A:$AC,V$1,FALSE)</f>
        <v>#N/A</v>
      </c>
      <c r="W5" s="41" t="e">
        <f t="shared" si="3"/>
        <v>#N/A</v>
      </c>
      <c r="X5" s="82" t="e">
        <f>VLOOKUP($A5,'Diplomabestand individueel'!$A:$AC,X$1,FALSE)</f>
        <v>#N/A</v>
      </c>
      <c r="Y5" s="82" t="e">
        <f>VLOOKUP($A5,'Diplomabestand individueel'!$A:$AC,Y$1,FALSE)</f>
        <v>#N/A</v>
      </c>
      <c r="Z5" s="82" t="e">
        <f>VLOOKUP($A5,'Diplomabestand individueel'!$A:$AC,Z$1,FALSE)</f>
        <v>#N/A</v>
      </c>
      <c r="AA5" s="82" t="e">
        <f>VLOOKUP($A5,'Diplomabestand individueel'!$A:$AC,AA$1,FALSE)</f>
        <v>#N/A</v>
      </c>
      <c r="AB5" s="41" t="e">
        <f t="shared" si="4"/>
        <v>#N/A</v>
      </c>
    </row>
    <row r="6" spans="1:28" x14ac:dyDescent="0.3">
      <c r="A6">
        <v>247</v>
      </c>
      <c r="B6" t="e">
        <f>VLOOKUP($A6,'Diplomabestand individueel'!$A:$AC,B$1,FALSE)</f>
        <v>#N/A</v>
      </c>
      <c r="C6" t="e">
        <f>VLOOKUP($A6,'Diplomabestand individueel'!$A:$AC,C$1,FALSE)</f>
        <v>#N/A</v>
      </c>
      <c r="D6" t="e">
        <f>VLOOKUP($A6,'Diplomabestand individueel'!$A:$AC,D$1,FALSE)</f>
        <v>#N/A</v>
      </c>
      <c r="E6" t="e">
        <f>VLOOKUP($A6,'Diplomabestand individueel'!$A:$AC,E$1,FALSE)</f>
        <v>#N/A</v>
      </c>
      <c r="F6" s="44" t="e">
        <f>VLOOKUP($A6,'Diplomabestand individueel'!$A:$AC,F$1,FALSE)</f>
        <v>#N/A</v>
      </c>
      <c r="G6" s="41" t="e">
        <f t="shared" si="0"/>
        <v>#N/A</v>
      </c>
      <c r="H6" s="82" t="e">
        <f>VLOOKUP($A6,'Diplomabestand individueel'!$A:$AC,H$1,FALSE)</f>
        <v>#N/A</v>
      </c>
      <c r="I6" s="82" t="e">
        <f>VLOOKUP($A6,'Diplomabestand individueel'!$A:$AC,I$1,FALSE)</f>
        <v>#N/A</v>
      </c>
      <c r="J6" s="83" t="e">
        <f>VLOOKUP($A6,'Diplomabestand individueel'!$A:$AC,J$1,FALSE)</f>
        <v>#N/A</v>
      </c>
      <c r="K6" s="82" t="e">
        <f>VLOOKUP($A6,'Diplomabestand individueel'!$A:$AC,K$1,FALSE)</f>
        <v>#N/A</v>
      </c>
      <c r="L6" s="82" t="e">
        <f>VLOOKUP($A6,'Diplomabestand individueel'!$A:$AC,L$1,FALSE)</f>
        <v>#N/A</v>
      </c>
      <c r="M6" s="41" t="e">
        <f t="shared" si="1"/>
        <v>#N/A</v>
      </c>
      <c r="N6" s="82" t="e">
        <f>VLOOKUP($A6,'Diplomabestand individueel'!$A:$AC,N$1,FALSE)</f>
        <v>#N/A</v>
      </c>
      <c r="O6" s="82" t="e">
        <f>VLOOKUP($A6,'Diplomabestand individueel'!$A:$AC,O$1,FALSE)</f>
        <v>#N/A</v>
      </c>
      <c r="P6" s="82" t="e">
        <f>VLOOKUP($A6,'Diplomabestand individueel'!$A:$AC,P$1,FALSE)</f>
        <v>#N/A</v>
      </c>
      <c r="Q6" s="82" t="e">
        <f>VLOOKUP($A6,'Diplomabestand individueel'!$A:$AC,Q$1,FALSE)</f>
        <v>#N/A</v>
      </c>
      <c r="R6" s="41" t="e">
        <f t="shared" si="2"/>
        <v>#N/A</v>
      </c>
      <c r="S6" s="82" t="e">
        <f>VLOOKUP($A6,'Diplomabestand individueel'!$A:$AC,S$1,FALSE)</f>
        <v>#N/A</v>
      </c>
      <c r="T6" s="82" t="e">
        <f>VLOOKUP($A6,'Diplomabestand individueel'!$A:$AC,T$1,FALSE)</f>
        <v>#N/A</v>
      </c>
      <c r="U6" s="82" t="e">
        <f>VLOOKUP($A6,'Diplomabestand individueel'!$A:$AC,U$1,FALSE)</f>
        <v>#N/A</v>
      </c>
      <c r="V6" s="82" t="e">
        <f>VLOOKUP($A6,'Diplomabestand individueel'!$A:$AC,V$1,FALSE)</f>
        <v>#N/A</v>
      </c>
      <c r="W6" s="41" t="e">
        <f t="shared" si="3"/>
        <v>#N/A</v>
      </c>
      <c r="X6" s="82" t="e">
        <f>VLOOKUP($A6,'Diplomabestand individueel'!$A:$AC,X$1,FALSE)</f>
        <v>#N/A</v>
      </c>
      <c r="Y6" s="82" t="e">
        <f>VLOOKUP($A6,'Diplomabestand individueel'!$A:$AC,Y$1,FALSE)</f>
        <v>#N/A</v>
      </c>
      <c r="Z6" s="82" t="e">
        <f>VLOOKUP($A6,'Diplomabestand individueel'!$A:$AC,Z$1,FALSE)</f>
        <v>#N/A</v>
      </c>
      <c r="AA6" s="82" t="e">
        <f>VLOOKUP($A6,'Diplomabestand individueel'!$A:$AC,AA$1,FALSE)</f>
        <v>#N/A</v>
      </c>
      <c r="AB6" s="41" t="e">
        <f t="shared" si="4"/>
        <v>#N/A</v>
      </c>
    </row>
    <row r="7" spans="1:28" x14ac:dyDescent="0.3">
      <c r="A7">
        <v>259</v>
      </c>
      <c r="B7" t="e">
        <f>VLOOKUP($A7,'Diplomabestand individueel'!$A:$AC,B$1,FALSE)</f>
        <v>#N/A</v>
      </c>
      <c r="C7" t="e">
        <f>VLOOKUP($A7,'Diplomabestand individueel'!$A:$AC,C$1,FALSE)</f>
        <v>#N/A</v>
      </c>
      <c r="D7" t="e">
        <f>VLOOKUP($A7,'Diplomabestand individueel'!$A:$AC,D$1,FALSE)</f>
        <v>#N/A</v>
      </c>
      <c r="E7" t="e">
        <f>VLOOKUP($A7,'Diplomabestand individueel'!$A:$AC,E$1,FALSE)</f>
        <v>#N/A</v>
      </c>
      <c r="F7" s="44" t="e">
        <f>VLOOKUP($A7,'Diplomabestand individueel'!$A:$AC,F$1,FALSE)</f>
        <v>#N/A</v>
      </c>
      <c r="G7" s="41" t="e">
        <f t="shared" si="0"/>
        <v>#N/A</v>
      </c>
      <c r="H7" s="82" t="e">
        <f>VLOOKUP($A7,'Diplomabestand individueel'!$A:$AC,H$1,FALSE)</f>
        <v>#N/A</v>
      </c>
      <c r="I7" s="82" t="e">
        <f>VLOOKUP($A7,'Diplomabestand individueel'!$A:$AC,I$1,FALSE)</f>
        <v>#N/A</v>
      </c>
      <c r="J7" s="83" t="e">
        <f>VLOOKUP($A7,'Diplomabestand individueel'!$A:$AC,J$1,FALSE)</f>
        <v>#N/A</v>
      </c>
      <c r="K7" s="82" t="e">
        <f>VLOOKUP($A7,'Diplomabestand individueel'!$A:$AC,K$1,FALSE)</f>
        <v>#N/A</v>
      </c>
      <c r="L7" s="82" t="e">
        <f>VLOOKUP($A7,'Diplomabestand individueel'!$A:$AC,L$1,FALSE)</f>
        <v>#N/A</v>
      </c>
      <c r="M7" s="41" t="e">
        <f t="shared" si="1"/>
        <v>#N/A</v>
      </c>
      <c r="N7" s="82" t="e">
        <f>VLOOKUP($A7,'Diplomabestand individueel'!$A:$AC,N$1,FALSE)</f>
        <v>#N/A</v>
      </c>
      <c r="O7" s="82" t="e">
        <f>VLOOKUP($A7,'Diplomabestand individueel'!$A:$AC,O$1,FALSE)</f>
        <v>#N/A</v>
      </c>
      <c r="P7" s="82" t="e">
        <f>VLOOKUP($A7,'Diplomabestand individueel'!$A:$AC,P$1,FALSE)</f>
        <v>#N/A</v>
      </c>
      <c r="Q7" s="82" t="e">
        <f>VLOOKUP($A7,'Diplomabestand individueel'!$A:$AC,Q$1,FALSE)</f>
        <v>#N/A</v>
      </c>
      <c r="R7" s="41" t="e">
        <f t="shared" si="2"/>
        <v>#N/A</v>
      </c>
      <c r="S7" s="82" t="e">
        <f>VLOOKUP($A7,'Diplomabestand individueel'!$A:$AC,S$1,FALSE)</f>
        <v>#N/A</v>
      </c>
      <c r="T7" s="82" t="e">
        <f>VLOOKUP($A7,'Diplomabestand individueel'!$A:$AC,T$1,FALSE)</f>
        <v>#N/A</v>
      </c>
      <c r="U7" s="82" t="e">
        <f>VLOOKUP($A7,'Diplomabestand individueel'!$A:$AC,U$1,FALSE)</f>
        <v>#N/A</v>
      </c>
      <c r="V7" s="82" t="e">
        <f>VLOOKUP($A7,'Diplomabestand individueel'!$A:$AC,V$1,FALSE)</f>
        <v>#N/A</v>
      </c>
      <c r="W7" s="41" t="e">
        <f t="shared" si="3"/>
        <v>#N/A</v>
      </c>
      <c r="X7" s="82" t="e">
        <f>VLOOKUP($A7,'Diplomabestand individueel'!$A:$AC,X$1,FALSE)</f>
        <v>#N/A</v>
      </c>
      <c r="Y7" s="82" t="e">
        <f>VLOOKUP($A7,'Diplomabestand individueel'!$A:$AC,Y$1,FALSE)</f>
        <v>#N/A</v>
      </c>
      <c r="Z7" s="82" t="e">
        <f>VLOOKUP($A7,'Diplomabestand individueel'!$A:$AC,Z$1,FALSE)</f>
        <v>#N/A</v>
      </c>
      <c r="AA7" s="82" t="e">
        <f>VLOOKUP($A7,'Diplomabestand individueel'!$A:$AC,AA$1,FALSE)</f>
        <v>#N/A</v>
      </c>
      <c r="AB7" s="41" t="e">
        <f t="shared" si="4"/>
        <v>#N/A</v>
      </c>
    </row>
    <row r="8" spans="1:28" x14ac:dyDescent="0.3">
      <c r="A8">
        <v>248</v>
      </c>
      <c r="B8" t="e">
        <f>VLOOKUP($A8,'Diplomabestand individueel'!$A:$AC,B$1,FALSE)</f>
        <v>#N/A</v>
      </c>
      <c r="C8" t="e">
        <f>VLOOKUP($A8,'Diplomabestand individueel'!$A:$AC,C$1,FALSE)</f>
        <v>#N/A</v>
      </c>
      <c r="D8" t="e">
        <f>VLOOKUP($A8,'Diplomabestand individueel'!$A:$AC,D$1,FALSE)</f>
        <v>#N/A</v>
      </c>
      <c r="E8" t="e">
        <f>VLOOKUP($A8,'Diplomabestand individueel'!$A:$AC,E$1,FALSE)</f>
        <v>#N/A</v>
      </c>
      <c r="F8" s="44" t="e">
        <f>VLOOKUP($A8,'Diplomabestand individueel'!$A:$AC,F$1,FALSE)</f>
        <v>#N/A</v>
      </c>
      <c r="G8" s="41" t="e">
        <f t="shared" si="0"/>
        <v>#N/A</v>
      </c>
      <c r="H8" s="82" t="e">
        <f>VLOOKUP($A8,'Diplomabestand individueel'!$A:$AC,H$1,FALSE)</f>
        <v>#N/A</v>
      </c>
      <c r="I8" s="82" t="e">
        <f>VLOOKUP($A8,'Diplomabestand individueel'!$A:$AC,I$1,FALSE)</f>
        <v>#N/A</v>
      </c>
      <c r="J8" s="83" t="e">
        <f>VLOOKUP($A8,'Diplomabestand individueel'!$A:$AC,J$1,FALSE)</f>
        <v>#N/A</v>
      </c>
      <c r="K8" s="82" t="e">
        <f>VLOOKUP($A8,'Diplomabestand individueel'!$A:$AC,K$1,FALSE)</f>
        <v>#N/A</v>
      </c>
      <c r="L8" s="82" t="e">
        <f>VLOOKUP($A8,'Diplomabestand individueel'!$A:$AC,L$1,FALSE)</f>
        <v>#N/A</v>
      </c>
      <c r="M8" s="41" t="e">
        <f t="shared" si="1"/>
        <v>#N/A</v>
      </c>
      <c r="N8" s="82" t="e">
        <f>VLOOKUP($A8,'Diplomabestand individueel'!$A:$AC,N$1,FALSE)</f>
        <v>#N/A</v>
      </c>
      <c r="O8" s="82" t="e">
        <f>VLOOKUP($A8,'Diplomabestand individueel'!$A:$AC,O$1,FALSE)</f>
        <v>#N/A</v>
      </c>
      <c r="P8" s="82" t="e">
        <f>VLOOKUP($A8,'Diplomabestand individueel'!$A:$AC,P$1,FALSE)</f>
        <v>#N/A</v>
      </c>
      <c r="Q8" s="82" t="e">
        <f>VLOOKUP($A8,'Diplomabestand individueel'!$A:$AC,Q$1,FALSE)</f>
        <v>#N/A</v>
      </c>
      <c r="R8" s="41" t="e">
        <f t="shared" si="2"/>
        <v>#N/A</v>
      </c>
      <c r="S8" s="82" t="e">
        <f>VLOOKUP($A8,'Diplomabestand individueel'!$A:$AC,S$1,FALSE)</f>
        <v>#N/A</v>
      </c>
      <c r="T8" s="82" t="e">
        <f>VLOOKUP($A8,'Diplomabestand individueel'!$A:$AC,T$1,FALSE)</f>
        <v>#N/A</v>
      </c>
      <c r="U8" s="82" t="e">
        <f>VLOOKUP($A8,'Diplomabestand individueel'!$A:$AC,U$1,FALSE)</f>
        <v>#N/A</v>
      </c>
      <c r="V8" s="82" t="e">
        <f>VLOOKUP($A8,'Diplomabestand individueel'!$A:$AC,V$1,FALSE)</f>
        <v>#N/A</v>
      </c>
      <c r="W8" s="41" t="e">
        <f t="shared" si="3"/>
        <v>#N/A</v>
      </c>
      <c r="X8" s="82" t="e">
        <f>VLOOKUP($A8,'Diplomabestand individueel'!$A:$AC,X$1,FALSE)</f>
        <v>#N/A</v>
      </c>
      <c r="Y8" s="82" t="e">
        <f>VLOOKUP($A8,'Diplomabestand individueel'!$A:$AC,Y$1,FALSE)</f>
        <v>#N/A</v>
      </c>
      <c r="Z8" s="82" t="e">
        <f>VLOOKUP($A8,'Diplomabestand individueel'!$A:$AC,Z$1,FALSE)</f>
        <v>#N/A</v>
      </c>
      <c r="AA8" s="82" t="e">
        <f>VLOOKUP($A8,'Diplomabestand individueel'!$A:$AC,AA$1,FALSE)</f>
        <v>#N/A</v>
      </c>
      <c r="AB8" s="41" t="e">
        <f t="shared" si="4"/>
        <v>#N/A</v>
      </c>
    </row>
    <row r="9" spans="1:28" x14ac:dyDescent="0.3">
      <c r="A9">
        <v>256</v>
      </c>
      <c r="B9" t="e">
        <f>VLOOKUP($A9,'Diplomabestand individueel'!$A:$AC,B$1,FALSE)</f>
        <v>#N/A</v>
      </c>
      <c r="C9" t="e">
        <f>VLOOKUP($A9,'Diplomabestand individueel'!$A:$AC,C$1,FALSE)</f>
        <v>#N/A</v>
      </c>
      <c r="D9" t="e">
        <f>VLOOKUP($A9,'Diplomabestand individueel'!$A:$AC,D$1,FALSE)</f>
        <v>#N/A</v>
      </c>
      <c r="E9" t="e">
        <f>VLOOKUP($A9,'Diplomabestand individueel'!$A:$AC,E$1,FALSE)</f>
        <v>#N/A</v>
      </c>
      <c r="F9" s="44" t="e">
        <f>VLOOKUP($A9,'Diplomabestand individueel'!$A:$AC,F$1,FALSE)</f>
        <v>#N/A</v>
      </c>
      <c r="G9" s="41" t="e">
        <f t="shared" si="0"/>
        <v>#N/A</v>
      </c>
      <c r="H9" s="82" t="e">
        <f>VLOOKUP($A9,'Diplomabestand individueel'!$A:$AC,H$1,FALSE)</f>
        <v>#N/A</v>
      </c>
      <c r="I9" s="82" t="e">
        <f>VLOOKUP($A9,'Diplomabestand individueel'!$A:$AC,I$1,FALSE)</f>
        <v>#N/A</v>
      </c>
      <c r="J9" s="83" t="e">
        <f>VLOOKUP($A9,'Diplomabestand individueel'!$A:$AC,J$1,FALSE)</f>
        <v>#N/A</v>
      </c>
      <c r="K9" s="82" t="e">
        <f>VLOOKUP($A9,'Diplomabestand individueel'!$A:$AC,K$1,FALSE)</f>
        <v>#N/A</v>
      </c>
      <c r="L9" s="82" t="e">
        <f>VLOOKUP($A9,'Diplomabestand individueel'!$A:$AC,L$1,FALSE)</f>
        <v>#N/A</v>
      </c>
      <c r="M9" s="41" t="e">
        <f t="shared" si="1"/>
        <v>#N/A</v>
      </c>
      <c r="N9" s="82" t="e">
        <f>VLOOKUP($A9,'Diplomabestand individueel'!$A:$AC,N$1,FALSE)</f>
        <v>#N/A</v>
      </c>
      <c r="O9" s="82" t="e">
        <f>VLOOKUP($A9,'Diplomabestand individueel'!$A:$AC,O$1,FALSE)</f>
        <v>#N/A</v>
      </c>
      <c r="P9" s="82" t="e">
        <f>VLOOKUP($A9,'Diplomabestand individueel'!$A:$AC,P$1,FALSE)</f>
        <v>#N/A</v>
      </c>
      <c r="Q9" s="82" t="e">
        <f>VLOOKUP($A9,'Diplomabestand individueel'!$A:$AC,Q$1,FALSE)</f>
        <v>#N/A</v>
      </c>
      <c r="R9" s="41" t="e">
        <f t="shared" si="2"/>
        <v>#N/A</v>
      </c>
      <c r="S9" s="82" t="e">
        <f>VLOOKUP($A9,'Diplomabestand individueel'!$A:$AC,S$1,FALSE)</f>
        <v>#N/A</v>
      </c>
      <c r="T9" s="82" t="e">
        <f>VLOOKUP($A9,'Diplomabestand individueel'!$A:$AC,T$1,FALSE)</f>
        <v>#N/A</v>
      </c>
      <c r="U9" s="82" t="e">
        <f>VLOOKUP($A9,'Diplomabestand individueel'!$A:$AC,U$1,FALSE)</f>
        <v>#N/A</v>
      </c>
      <c r="V9" s="82" t="e">
        <f>VLOOKUP($A9,'Diplomabestand individueel'!$A:$AC,V$1,FALSE)</f>
        <v>#N/A</v>
      </c>
      <c r="W9" s="41" t="e">
        <f t="shared" si="3"/>
        <v>#N/A</v>
      </c>
      <c r="X9" s="82" t="e">
        <f>VLOOKUP($A9,'Diplomabestand individueel'!$A:$AC,X$1,FALSE)</f>
        <v>#N/A</v>
      </c>
      <c r="Y9" s="82" t="e">
        <f>VLOOKUP($A9,'Diplomabestand individueel'!$A:$AC,Y$1,FALSE)</f>
        <v>#N/A</v>
      </c>
      <c r="Z9" s="82" t="e">
        <f>VLOOKUP($A9,'Diplomabestand individueel'!$A:$AC,Z$1,FALSE)</f>
        <v>#N/A</v>
      </c>
      <c r="AA9" s="82" t="e">
        <f>VLOOKUP($A9,'Diplomabestand individueel'!$A:$AC,AA$1,FALSE)</f>
        <v>#N/A</v>
      </c>
      <c r="AB9" s="41" t="e">
        <f t="shared" si="4"/>
        <v>#N/A</v>
      </c>
    </row>
    <row r="10" spans="1:28" x14ac:dyDescent="0.3">
      <c r="A10">
        <v>252</v>
      </c>
      <c r="B10" t="e">
        <f>VLOOKUP($A10,'Diplomabestand individueel'!$A:$AC,B$1,FALSE)</f>
        <v>#N/A</v>
      </c>
      <c r="C10" t="e">
        <f>VLOOKUP($A10,'Diplomabestand individueel'!$A:$AC,C$1,FALSE)</f>
        <v>#N/A</v>
      </c>
      <c r="D10" t="e">
        <f>VLOOKUP($A10,'Diplomabestand individueel'!$A:$AC,D$1,FALSE)</f>
        <v>#N/A</v>
      </c>
      <c r="E10" t="e">
        <f>VLOOKUP($A10,'Diplomabestand individueel'!$A:$AC,E$1,FALSE)</f>
        <v>#N/A</v>
      </c>
      <c r="F10" s="44" t="e">
        <f>VLOOKUP($A10,'Diplomabestand individueel'!$A:$AC,F$1,FALSE)</f>
        <v>#N/A</v>
      </c>
      <c r="G10" s="41" t="e">
        <f t="shared" si="0"/>
        <v>#N/A</v>
      </c>
      <c r="H10" s="82" t="e">
        <f>VLOOKUP($A10,'Diplomabestand individueel'!$A:$AC,H$1,FALSE)</f>
        <v>#N/A</v>
      </c>
      <c r="I10" s="82" t="e">
        <f>VLOOKUP($A10,'Diplomabestand individueel'!$A:$AC,I$1,FALSE)</f>
        <v>#N/A</v>
      </c>
      <c r="J10" s="83" t="e">
        <f>VLOOKUP($A10,'Diplomabestand individueel'!$A:$AC,J$1,FALSE)</f>
        <v>#N/A</v>
      </c>
      <c r="K10" s="82" t="e">
        <f>VLOOKUP($A10,'Diplomabestand individueel'!$A:$AC,K$1,FALSE)</f>
        <v>#N/A</v>
      </c>
      <c r="L10" s="82" t="e">
        <f>VLOOKUP($A10,'Diplomabestand individueel'!$A:$AC,L$1,FALSE)</f>
        <v>#N/A</v>
      </c>
      <c r="M10" s="41" t="e">
        <f t="shared" si="1"/>
        <v>#N/A</v>
      </c>
      <c r="N10" s="82" t="e">
        <f>VLOOKUP($A10,'Diplomabestand individueel'!$A:$AC,N$1,FALSE)</f>
        <v>#N/A</v>
      </c>
      <c r="O10" s="82" t="e">
        <f>VLOOKUP($A10,'Diplomabestand individueel'!$A:$AC,O$1,FALSE)</f>
        <v>#N/A</v>
      </c>
      <c r="P10" s="82" t="e">
        <f>VLOOKUP($A10,'Diplomabestand individueel'!$A:$AC,P$1,FALSE)</f>
        <v>#N/A</v>
      </c>
      <c r="Q10" s="82" t="e">
        <f>VLOOKUP($A10,'Diplomabestand individueel'!$A:$AC,Q$1,FALSE)</f>
        <v>#N/A</v>
      </c>
      <c r="R10" s="41" t="e">
        <f t="shared" si="2"/>
        <v>#N/A</v>
      </c>
      <c r="S10" s="82" t="e">
        <f>VLOOKUP($A10,'Diplomabestand individueel'!$A:$AC,S$1,FALSE)</f>
        <v>#N/A</v>
      </c>
      <c r="T10" s="82" t="e">
        <f>VLOOKUP($A10,'Diplomabestand individueel'!$A:$AC,T$1,FALSE)</f>
        <v>#N/A</v>
      </c>
      <c r="U10" s="82" t="e">
        <f>VLOOKUP($A10,'Diplomabestand individueel'!$A:$AC,U$1,FALSE)</f>
        <v>#N/A</v>
      </c>
      <c r="V10" s="82" t="e">
        <f>VLOOKUP($A10,'Diplomabestand individueel'!$A:$AC,V$1,FALSE)</f>
        <v>#N/A</v>
      </c>
      <c r="W10" s="41" t="e">
        <f t="shared" si="3"/>
        <v>#N/A</v>
      </c>
      <c r="X10" s="82" t="e">
        <f>VLOOKUP($A10,'Diplomabestand individueel'!$A:$AC,X$1,FALSE)</f>
        <v>#N/A</v>
      </c>
      <c r="Y10" s="82" t="e">
        <f>VLOOKUP($A10,'Diplomabestand individueel'!$A:$AC,Y$1,FALSE)</f>
        <v>#N/A</v>
      </c>
      <c r="Z10" s="82" t="e">
        <f>VLOOKUP($A10,'Diplomabestand individueel'!$A:$AC,Z$1,FALSE)</f>
        <v>#N/A</v>
      </c>
      <c r="AA10" s="82" t="e">
        <f>VLOOKUP($A10,'Diplomabestand individueel'!$A:$AC,AA$1,FALSE)</f>
        <v>#N/A</v>
      </c>
      <c r="AB10" s="41" t="e">
        <f t="shared" si="4"/>
        <v>#N/A</v>
      </c>
    </row>
    <row r="11" spans="1:28" x14ac:dyDescent="0.3">
      <c r="A11">
        <v>257</v>
      </c>
      <c r="B11" t="e">
        <f>VLOOKUP($A11,'Diplomabestand individueel'!$A:$AC,B$1,FALSE)</f>
        <v>#N/A</v>
      </c>
      <c r="C11" t="e">
        <f>VLOOKUP($A11,'Diplomabestand individueel'!$A:$AC,C$1,FALSE)</f>
        <v>#N/A</v>
      </c>
      <c r="D11" t="e">
        <f>VLOOKUP($A11,'Diplomabestand individueel'!$A:$AC,D$1,FALSE)</f>
        <v>#N/A</v>
      </c>
      <c r="E11" t="e">
        <f>VLOOKUP($A11,'Diplomabestand individueel'!$A:$AC,E$1,FALSE)</f>
        <v>#N/A</v>
      </c>
      <c r="F11" s="44" t="e">
        <f>VLOOKUP($A11,'Diplomabestand individueel'!$A:$AC,F$1,FALSE)</f>
        <v>#N/A</v>
      </c>
      <c r="G11" s="41" t="e">
        <f t="shared" si="0"/>
        <v>#N/A</v>
      </c>
      <c r="H11" s="82" t="e">
        <f>VLOOKUP($A11,'Diplomabestand individueel'!$A:$AC,H$1,FALSE)</f>
        <v>#N/A</v>
      </c>
      <c r="I11" s="82" t="e">
        <f>VLOOKUP($A11,'Diplomabestand individueel'!$A:$AC,I$1,FALSE)</f>
        <v>#N/A</v>
      </c>
      <c r="J11" s="83" t="e">
        <f>VLOOKUP($A11,'Diplomabestand individueel'!$A:$AC,J$1,FALSE)</f>
        <v>#N/A</v>
      </c>
      <c r="K11" s="82" t="e">
        <f>VLOOKUP($A11,'Diplomabestand individueel'!$A:$AC,K$1,FALSE)</f>
        <v>#N/A</v>
      </c>
      <c r="L11" s="82" t="e">
        <f>VLOOKUP($A11,'Diplomabestand individueel'!$A:$AC,L$1,FALSE)</f>
        <v>#N/A</v>
      </c>
      <c r="M11" s="41" t="e">
        <f t="shared" si="1"/>
        <v>#N/A</v>
      </c>
      <c r="N11" s="82" t="e">
        <f>VLOOKUP($A11,'Diplomabestand individueel'!$A:$AC,N$1,FALSE)</f>
        <v>#N/A</v>
      </c>
      <c r="O11" s="82" t="e">
        <f>VLOOKUP($A11,'Diplomabestand individueel'!$A:$AC,O$1,FALSE)</f>
        <v>#N/A</v>
      </c>
      <c r="P11" s="82" t="e">
        <f>VLOOKUP($A11,'Diplomabestand individueel'!$A:$AC,P$1,FALSE)</f>
        <v>#N/A</v>
      </c>
      <c r="Q11" s="82" t="e">
        <f>VLOOKUP($A11,'Diplomabestand individueel'!$A:$AC,Q$1,FALSE)</f>
        <v>#N/A</v>
      </c>
      <c r="R11" s="41" t="e">
        <f t="shared" si="2"/>
        <v>#N/A</v>
      </c>
      <c r="S11" s="82" t="e">
        <f>VLOOKUP($A11,'Diplomabestand individueel'!$A:$AC,S$1,FALSE)</f>
        <v>#N/A</v>
      </c>
      <c r="T11" s="82" t="e">
        <f>VLOOKUP($A11,'Diplomabestand individueel'!$A:$AC,T$1,FALSE)</f>
        <v>#N/A</v>
      </c>
      <c r="U11" s="82" t="e">
        <f>VLOOKUP($A11,'Diplomabestand individueel'!$A:$AC,U$1,FALSE)</f>
        <v>#N/A</v>
      </c>
      <c r="V11" s="82" t="e">
        <f>VLOOKUP($A11,'Diplomabestand individueel'!$A:$AC,V$1,FALSE)</f>
        <v>#N/A</v>
      </c>
      <c r="W11" s="41" t="e">
        <f t="shared" si="3"/>
        <v>#N/A</v>
      </c>
      <c r="X11" s="82" t="e">
        <f>VLOOKUP($A11,'Diplomabestand individueel'!$A:$AC,X$1,FALSE)</f>
        <v>#N/A</v>
      </c>
      <c r="Y11" s="82" t="e">
        <f>VLOOKUP($A11,'Diplomabestand individueel'!$A:$AC,Y$1,FALSE)</f>
        <v>#N/A</v>
      </c>
      <c r="Z11" s="82" t="e">
        <f>VLOOKUP($A11,'Diplomabestand individueel'!$A:$AC,Z$1,FALSE)</f>
        <v>#N/A</v>
      </c>
      <c r="AA11" s="82" t="e">
        <f>VLOOKUP($A11,'Diplomabestand individueel'!$A:$AC,AA$1,FALSE)</f>
        <v>#N/A</v>
      </c>
      <c r="AB11" s="41" t="e">
        <f t="shared" si="4"/>
        <v>#N/A</v>
      </c>
    </row>
    <row r="12" spans="1:28" x14ac:dyDescent="0.3">
      <c r="A12">
        <v>101</v>
      </c>
      <c r="B12" t="str">
        <f>VLOOKUP($A12,'Diplomabestand individueel'!$A:$AC,B$1,FALSE)</f>
        <v>W1-B2</v>
      </c>
      <c r="C12" t="str">
        <f>VLOOKUP($A12,'Diplomabestand individueel'!$A:$AC,C$1,FALSE)</f>
        <v>Sophia van 't Veer</v>
      </c>
      <c r="D12" t="str">
        <f>VLOOKUP($A12,'Diplomabestand individueel'!$A:$AC,D$1,FALSE)</f>
        <v>Senior D</v>
      </c>
      <c r="E12" t="str">
        <f>VLOOKUP($A12,'Diplomabestand individueel'!$A:$AC,E$1,FALSE)</f>
        <v>LH</v>
      </c>
      <c r="F12" s="44">
        <f>VLOOKUP($A12,'Diplomabestand individueel'!$A:$AC,F$1,FALSE)</f>
        <v>43.2</v>
      </c>
      <c r="G12" s="41" t="e">
        <f t="shared" si="0"/>
        <v>#N/A</v>
      </c>
      <c r="H12" s="82">
        <f>VLOOKUP($A12,'Diplomabestand individueel'!$A:$AC,H$1,FALSE)</f>
        <v>2.4</v>
      </c>
      <c r="I12" s="82">
        <f>VLOOKUP($A12,'Diplomabestand individueel'!$A:$AC,I$1,FALSE)</f>
        <v>8.85</v>
      </c>
      <c r="J12" s="83">
        <f>VLOOKUP($A12,'Diplomabestand individueel'!$A:$AC,J$1,FALSE)</f>
        <v>0</v>
      </c>
      <c r="K12" s="82">
        <f>VLOOKUP($A12,'Diplomabestand individueel'!$A:$AC,K$1,FALSE)</f>
        <v>0</v>
      </c>
      <c r="L12" s="82">
        <f>VLOOKUP($A12,'Diplomabestand individueel'!$A:$AC,L$1,FALSE)</f>
        <v>11.25</v>
      </c>
      <c r="M12" s="41" t="e">
        <f t="shared" si="1"/>
        <v>#N/A</v>
      </c>
      <c r="N12" s="82">
        <f>VLOOKUP($A12,'Diplomabestand individueel'!$A:$AC,N$1,FALSE)</f>
        <v>2.7</v>
      </c>
      <c r="O12" s="82">
        <f>VLOOKUP($A12,'Diplomabestand individueel'!$A:$AC,O$1,FALSE)</f>
        <v>6.6</v>
      </c>
      <c r="P12" s="82">
        <f>VLOOKUP($A12,'Diplomabestand individueel'!$A:$AC,P$1,FALSE)</f>
        <v>0</v>
      </c>
      <c r="Q12" s="82">
        <f>VLOOKUP($A12,'Diplomabestand individueel'!$A:$AC,Q$1,FALSE)</f>
        <v>9.3000000000000007</v>
      </c>
      <c r="R12" s="41" t="e">
        <f t="shared" si="2"/>
        <v>#N/A</v>
      </c>
      <c r="S12" s="82">
        <f>VLOOKUP($A12,'Diplomabestand individueel'!$A:$AC,S$1,FALSE)</f>
        <v>3.1</v>
      </c>
      <c r="T12" s="82">
        <f>VLOOKUP($A12,'Diplomabestand individueel'!$A:$AC,T$1,FALSE)</f>
        <v>8.1</v>
      </c>
      <c r="U12" s="82">
        <f>VLOOKUP($A12,'Diplomabestand individueel'!$A:$AC,U$1,FALSE)</f>
        <v>0</v>
      </c>
      <c r="V12" s="82">
        <f>VLOOKUP($A12,'Diplomabestand individueel'!$A:$AC,V$1,FALSE)</f>
        <v>11.2</v>
      </c>
      <c r="W12" s="41" t="e">
        <f t="shared" si="3"/>
        <v>#N/A</v>
      </c>
      <c r="X12" s="82">
        <f>VLOOKUP($A12,'Diplomabestand individueel'!$A:$AC,X$1,FALSE)</f>
        <v>3.2</v>
      </c>
      <c r="Y12" s="82">
        <f>VLOOKUP($A12,'Diplomabestand individueel'!$A:$AC,Y$1,FALSE)</f>
        <v>8.25</v>
      </c>
      <c r="Z12" s="82">
        <f>VLOOKUP($A12,'Diplomabestand individueel'!$A:$AC,Z$1,FALSE)</f>
        <v>0</v>
      </c>
      <c r="AA12" s="82">
        <f>VLOOKUP($A12,'Diplomabestand individueel'!$A:$AC,AA$1,FALSE)</f>
        <v>11.45</v>
      </c>
      <c r="AB12" s="41" t="e">
        <f t="shared" si="4"/>
        <v>#N/A</v>
      </c>
    </row>
    <row r="13" spans="1:28" x14ac:dyDescent="0.3">
      <c r="A13">
        <v>240</v>
      </c>
      <c r="B13" t="e">
        <f>VLOOKUP($A13,'Diplomabestand individueel'!$A:$AC,B$1,FALSE)</f>
        <v>#N/A</v>
      </c>
      <c r="C13" t="e">
        <f>VLOOKUP($A13,'Diplomabestand individueel'!$A:$AC,C$1,FALSE)</f>
        <v>#N/A</v>
      </c>
      <c r="D13" t="e">
        <f>VLOOKUP($A13,'Diplomabestand individueel'!$A:$AC,D$1,FALSE)</f>
        <v>#N/A</v>
      </c>
      <c r="E13" t="e">
        <f>VLOOKUP($A13,'Diplomabestand individueel'!$A:$AC,E$1,FALSE)</f>
        <v>#N/A</v>
      </c>
      <c r="F13" s="44" t="e">
        <f>VLOOKUP($A13,'Diplomabestand individueel'!$A:$AC,F$1,FALSE)</f>
        <v>#N/A</v>
      </c>
      <c r="G13" s="41" t="e">
        <f t="shared" si="0"/>
        <v>#N/A</v>
      </c>
      <c r="H13" s="82" t="e">
        <f>VLOOKUP($A13,'Diplomabestand individueel'!$A:$AC,H$1,FALSE)</f>
        <v>#N/A</v>
      </c>
      <c r="I13" s="82" t="e">
        <f>VLOOKUP($A13,'Diplomabestand individueel'!$A:$AC,I$1,FALSE)</f>
        <v>#N/A</v>
      </c>
      <c r="J13" s="83" t="e">
        <f>VLOOKUP($A13,'Diplomabestand individueel'!$A:$AC,J$1,FALSE)</f>
        <v>#N/A</v>
      </c>
      <c r="K13" s="82" t="e">
        <f>VLOOKUP($A13,'Diplomabestand individueel'!$A:$AC,K$1,FALSE)</f>
        <v>#N/A</v>
      </c>
      <c r="L13" s="82" t="e">
        <f>VLOOKUP($A13,'Diplomabestand individueel'!$A:$AC,L$1,FALSE)</f>
        <v>#N/A</v>
      </c>
      <c r="M13" s="41" t="e">
        <f t="shared" si="1"/>
        <v>#N/A</v>
      </c>
      <c r="N13" s="82" t="e">
        <f>VLOOKUP($A13,'Diplomabestand individueel'!$A:$AC,N$1,FALSE)</f>
        <v>#N/A</v>
      </c>
      <c r="O13" s="82" t="e">
        <f>VLOOKUP($A13,'Diplomabestand individueel'!$A:$AC,O$1,FALSE)</f>
        <v>#N/A</v>
      </c>
      <c r="P13" s="82" t="e">
        <f>VLOOKUP($A13,'Diplomabestand individueel'!$A:$AC,P$1,FALSE)</f>
        <v>#N/A</v>
      </c>
      <c r="Q13" s="82" t="e">
        <f>VLOOKUP($A13,'Diplomabestand individueel'!$A:$AC,Q$1,FALSE)</f>
        <v>#N/A</v>
      </c>
      <c r="R13" s="41" t="e">
        <f t="shared" si="2"/>
        <v>#N/A</v>
      </c>
      <c r="S13" s="82" t="e">
        <f>VLOOKUP($A13,'Diplomabestand individueel'!$A:$AC,S$1,FALSE)</f>
        <v>#N/A</v>
      </c>
      <c r="T13" s="82" t="e">
        <f>VLOOKUP($A13,'Diplomabestand individueel'!$A:$AC,T$1,FALSE)</f>
        <v>#N/A</v>
      </c>
      <c r="U13" s="82" t="e">
        <f>VLOOKUP($A13,'Diplomabestand individueel'!$A:$AC,U$1,FALSE)</f>
        <v>#N/A</v>
      </c>
      <c r="V13" s="82" t="e">
        <f>VLOOKUP($A13,'Diplomabestand individueel'!$A:$AC,V$1,FALSE)</f>
        <v>#N/A</v>
      </c>
      <c r="W13" s="41" t="e">
        <f t="shared" si="3"/>
        <v>#N/A</v>
      </c>
      <c r="X13" s="82" t="e">
        <f>VLOOKUP($A13,'Diplomabestand individueel'!$A:$AC,X$1,FALSE)</f>
        <v>#N/A</v>
      </c>
      <c r="Y13" s="82" t="e">
        <f>VLOOKUP($A13,'Diplomabestand individueel'!$A:$AC,Y$1,FALSE)</f>
        <v>#N/A</v>
      </c>
      <c r="Z13" s="82" t="e">
        <f>VLOOKUP($A13,'Diplomabestand individueel'!$A:$AC,Z$1,FALSE)</f>
        <v>#N/A</v>
      </c>
      <c r="AA13" s="82" t="e">
        <f>VLOOKUP($A13,'Diplomabestand individueel'!$A:$AC,AA$1,FALSE)</f>
        <v>#N/A</v>
      </c>
      <c r="AB13" s="41" t="e">
        <f t="shared" si="4"/>
        <v>#N/A</v>
      </c>
    </row>
    <row r="14" spans="1:28" x14ac:dyDescent="0.3">
      <c r="A14">
        <v>258</v>
      </c>
      <c r="B14" t="e">
        <f>VLOOKUP($A14,'Diplomabestand individueel'!$A:$AC,B$1,FALSE)</f>
        <v>#N/A</v>
      </c>
      <c r="C14" t="e">
        <f>VLOOKUP($A14,'Diplomabestand individueel'!$A:$AC,C$1,FALSE)</f>
        <v>#N/A</v>
      </c>
      <c r="D14" t="e">
        <f>VLOOKUP($A14,'Diplomabestand individueel'!$A:$AC,D$1,FALSE)</f>
        <v>#N/A</v>
      </c>
      <c r="E14" t="e">
        <f>VLOOKUP($A14,'Diplomabestand individueel'!$A:$AC,E$1,FALSE)</f>
        <v>#N/A</v>
      </c>
      <c r="F14" s="44" t="e">
        <f>VLOOKUP($A14,'Diplomabestand individueel'!$A:$AC,F$1,FALSE)</f>
        <v>#N/A</v>
      </c>
      <c r="G14" s="41" t="e">
        <f t="shared" si="0"/>
        <v>#N/A</v>
      </c>
      <c r="H14" s="82" t="e">
        <f>VLOOKUP($A14,'Diplomabestand individueel'!$A:$AC,H$1,FALSE)</f>
        <v>#N/A</v>
      </c>
      <c r="I14" s="82" t="e">
        <f>VLOOKUP($A14,'Diplomabestand individueel'!$A:$AC,I$1,FALSE)</f>
        <v>#N/A</v>
      </c>
      <c r="J14" s="83" t="e">
        <f>VLOOKUP($A14,'Diplomabestand individueel'!$A:$AC,J$1,FALSE)</f>
        <v>#N/A</v>
      </c>
      <c r="K14" s="82" t="e">
        <f>VLOOKUP($A14,'Diplomabestand individueel'!$A:$AC,K$1,FALSE)</f>
        <v>#N/A</v>
      </c>
      <c r="L14" s="82" t="e">
        <f>VLOOKUP($A14,'Diplomabestand individueel'!$A:$AC,L$1,FALSE)</f>
        <v>#N/A</v>
      </c>
      <c r="M14" s="41" t="e">
        <f t="shared" si="1"/>
        <v>#N/A</v>
      </c>
      <c r="N14" s="82" t="e">
        <f>VLOOKUP($A14,'Diplomabestand individueel'!$A:$AC,N$1,FALSE)</f>
        <v>#N/A</v>
      </c>
      <c r="O14" s="82" t="e">
        <f>VLOOKUP($A14,'Diplomabestand individueel'!$A:$AC,O$1,FALSE)</f>
        <v>#N/A</v>
      </c>
      <c r="P14" s="82" t="e">
        <f>VLOOKUP($A14,'Diplomabestand individueel'!$A:$AC,P$1,FALSE)</f>
        <v>#N/A</v>
      </c>
      <c r="Q14" s="82" t="e">
        <f>VLOOKUP($A14,'Diplomabestand individueel'!$A:$AC,Q$1,FALSE)</f>
        <v>#N/A</v>
      </c>
      <c r="R14" s="41" t="e">
        <f t="shared" si="2"/>
        <v>#N/A</v>
      </c>
      <c r="S14" s="82" t="e">
        <f>VLOOKUP($A14,'Diplomabestand individueel'!$A:$AC,S$1,FALSE)</f>
        <v>#N/A</v>
      </c>
      <c r="T14" s="82" t="e">
        <f>VLOOKUP($A14,'Diplomabestand individueel'!$A:$AC,T$1,FALSE)</f>
        <v>#N/A</v>
      </c>
      <c r="U14" s="82" t="e">
        <f>VLOOKUP($A14,'Diplomabestand individueel'!$A:$AC,U$1,FALSE)</f>
        <v>#N/A</v>
      </c>
      <c r="V14" s="82" t="e">
        <f>VLOOKUP($A14,'Diplomabestand individueel'!$A:$AC,V$1,FALSE)</f>
        <v>#N/A</v>
      </c>
      <c r="W14" s="41" t="e">
        <f t="shared" si="3"/>
        <v>#N/A</v>
      </c>
      <c r="X14" s="82" t="e">
        <f>VLOOKUP($A14,'Diplomabestand individueel'!$A:$AC,X$1,FALSE)</f>
        <v>#N/A</v>
      </c>
      <c r="Y14" s="82" t="e">
        <f>VLOOKUP($A14,'Diplomabestand individueel'!$A:$AC,Y$1,FALSE)</f>
        <v>#N/A</v>
      </c>
      <c r="Z14" s="82" t="e">
        <f>VLOOKUP($A14,'Diplomabestand individueel'!$A:$AC,Z$1,FALSE)</f>
        <v>#N/A</v>
      </c>
      <c r="AA14" s="82" t="e">
        <f>VLOOKUP($A14,'Diplomabestand individueel'!$A:$AC,AA$1,FALSE)</f>
        <v>#N/A</v>
      </c>
      <c r="AB14" s="41" t="e">
        <f t="shared" si="4"/>
        <v>#N/A</v>
      </c>
    </row>
    <row r="15" spans="1:28" x14ac:dyDescent="0.3">
      <c r="A15">
        <v>246</v>
      </c>
      <c r="B15" t="e">
        <f>VLOOKUP($A15,'Diplomabestand individueel'!$A:$AC,B$1,FALSE)</f>
        <v>#N/A</v>
      </c>
      <c r="C15" t="e">
        <f>VLOOKUP($A15,'Diplomabestand individueel'!$A:$AC,C$1,FALSE)</f>
        <v>#N/A</v>
      </c>
      <c r="D15" t="e">
        <f>VLOOKUP($A15,'Diplomabestand individueel'!$A:$AC,D$1,FALSE)</f>
        <v>#N/A</v>
      </c>
      <c r="E15" t="e">
        <f>VLOOKUP($A15,'Diplomabestand individueel'!$A:$AC,E$1,FALSE)</f>
        <v>#N/A</v>
      </c>
      <c r="F15" s="44" t="e">
        <f>VLOOKUP($A15,'Diplomabestand individueel'!$A:$AC,F$1,FALSE)</f>
        <v>#N/A</v>
      </c>
      <c r="G15" s="41" t="e">
        <f t="shared" si="0"/>
        <v>#N/A</v>
      </c>
      <c r="H15" s="82" t="e">
        <f>VLOOKUP($A15,'Diplomabestand individueel'!$A:$AC,H$1,FALSE)</f>
        <v>#N/A</v>
      </c>
      <c r="I15" s="82" t="e">
        <f>VLOOKUP($A15,'Diplomabestand individueel'!$A:$AC,I$1,FALSE)</f>
        <v>#N/A</v>
      </c>
      <c r="J15" s="83" t="e">
        <f>VLOOKUP($A15,'Diplomabestand individueel'!$A:$AC,J$1,FALSE)</f>
        <v>#N/A</v>
      </c>
      <c r="K15" s="82" t="e">
        <f>VLOOKUP($A15,'Diplomabestand individueel'!$A:$AC,K$1,FALSE)</f>
        <v>#N/A</v>
      </c>
      <c r="L15" s="82" t="e">
        <f>VLOOKUP($A15,'Diplomabestand individueel'!$A:$AC,L$1,FALSE)</f>
        <v>#N/A</v>
      </c>
      <c r="M15" s="41" t="e">
        <f t="shared" si="1"/>
        <v>#N/A</v>
      </c>
      <c r="N15" s="82" t="e">
        <f>VLOOKUP($A15,'Diplomabestand individueel'!$A:$AC,N$1,FALSE)</f>
        <v>#N/A</v>
      </c>
      <c r="O15" s="82" t="e">
        <f>VLOOKUP($A15,'Diplomabestand individueel'!$A:$AC,O$1,FALSE)</f>
        <v>#N/A</v>
      </c>
      <c r="P15" s="82" t="e">
        <f>VLOOKUP($A15,'Diplomabestand individueel'!$A:$AC,P$1,FALSE)</f>
        <v>#N/A</v>
      </c>
      <c r="Q15" s="82" t="e">
        <f>VLOOKUP($A15,'Diplomabestand individueel'!$A:$AC,Q$1,FALSE)</f>
        <v>#N/A</v>
      </c>
      <c r="R15" s="41" t="e">
        <f t="shared" si="2"/>
        <v>#N/A</v>
      </c>
      <c r="S15" s="82" t="e">
        <f>VLOOKUP($A15,'Diplomabestand individueel'!$A:$AC,S$1,FALSE)</f>
        <v>#N/A</v>
      </c>
      <c r="T15" s="82" t="e">
        <f>VLOOKUP($A15,'Diplomabestand individueel'!$A:$AC,T$1,FALSE)</f>
        <v>#N/A</v>
      </c>
      <c r="U15" s="82" t="e">
        <f>VLOOKUP($A15,'Diplomabestand individueel'!$A:$AC,U$1,FALSE)</f>
        <v>#N/A</v>
      </c>
      <c r="V15" s="82" t="e">
        <f>VLOOKUP($A15,'Diplomabestand individueel'!$A:$AC,V$1,FALSE)</f>
        <v>#N/A</v>
      </c>
      <c r="W15" s="41" t="e">
        <f t="shared" si="3"/>
        <v>#N/A</v>
      </c>
      <c r="X15" s="82" t="e">
        <f>VLOOKUP($A15,'Diplomabestand individueel'!$A:$AC,X$1,FALSE)</f>
        <v>#N/A</v>
      </c>
      <c r="Y15" s="82" t="e">
        <f>VLOOKUP($A15,'Diplomabestand individueel'!$A:$AC,Y$1,FALSE)</f>
        <v>#N/A</v>
      </c>
      <c r="Z15" s="82" t="e">
        <f>VLOOKUP($A15,'Diplomabestand individueel'!$A:$AC,Z$1,FALSE)</f>
        <v>#N/A</v>
      </c>
      <c r="AA15" s="82" t="e">
        <f>VLOOKUP($A15,'Diplomabestand individueel'!$A:$AC,AA$1,FALSE)</f>
        <v>#N/A</v>
      </c>
      <c r="AB15" s="41" t="e">
        <f t="shared" si="4"/>
        <v>#N/A</v>
      </c>
    </row>
    <row r="16" spans="1:28" x14ac:dyDescent="0.3">
      <c r="A16">
        <v>241</v>
      </c>
      <c r="B16" t="e">
        <f>VLOOKUP($A16,'Diplomabestand individueel'!$A:$AC,B$1,FALSE)</f>
        <v>#N/A</v>
      </c>
      <c r="C16" t="e">
        <f>VLOOKUP($A16,'Diplomabestand individueel'!$A:$AC,C$1,FALSE)</f>
        <v>#N/A</v>
      </c>
      <c r="D16" t="e">
        <f>VLOOKUP($A16,'Diplomabestand individueel'!$A:$AC,D$1,FALSE)</f>
        <v>#N/A</v>
      </c>
      <c r="E16" t="e">
        <f>VLOOKUP($A16,'Diplomabestand individueel'!$A:$AC,E$1,FALSE)</f>
        <v>#N/A</v>
      </c>
      <c r="F16" s="44" t="e">
        <f>VLOOKUP($A16,'Diplomabestand individueel'!$A:$AC,F$1,FALSE)</f>
        <v>#N/A</v>
      </c>
      <c r="G16" s="41" t="e">
        <f t="shared" si="0"/>
        <v>#N/A</v>
      </c>
      <c r="H16" s="82" t="e">
        <f>VLOOKUP($A16,'Diplomabestand individueel'!$A:$AC,H$1,FALSE)</f>
        <v>#N/A</v>
      </c>
      <c r="I16" s="82" t="e">
        <f>VLOOKUP($A16,'Diplomabestand individueel'!$A:$AC,I$1,FALSE)</f>
        <v>#N/A</v>
      </c>
      <c r="J16" s="83" t="e">
        <f>VLOOKUP($A16,'Diplomabestand individueel'!$A:$AC,J$1,FALSE)</f>
        <v>#N/A</v>
      </c>
      <c r="K16" s="82" t="e">
        <f>VLOOKUP($A16,'Diplomabestand individueel'!$A:$AC,K$1,FALSE)</f>
        <v>#N/A</v>
      </c>
      <c r="L16" s="82" t="e">
        <f>VLOOKUP($A16,'Diplomabestand individueel'!$A:$AC,L$1,FALSE)</f>
        <v>#N/A</v>
      </c>
      <c r="M16" s="41" t="e">
        <f t="shared" si="1"/>
        <v>#N/A</v>
      </c>
      <c r="N16" s="82" t="e">
        <f>VLOOKUP($A16,'Diplomabestand individueel'!$A:$AC,N$1,FALSE)</f>
        <v>#N/A</v>
      </c>
      <c r="O16" s="82" t="e">
        <f>VLOOKUP($A16,'Diplomabestand individueel'!$A:$AC,O$1,FALSE)</f>
        <v>#N/A</v>
      </c>
      <c r="P16" s="82" t="e">
        <f>VLOOKUP($A16,'Diplomabestand individueel'!$A:$AC,P$1,FALSE)</f>
        <v>#N/A</v>
      </c>
      <c r="Q16" s="82" t="e">
        <f>VLOOKUP($A16,'Diplomabestand individueel'!$A:$AC,Q$1,FALSE)</f>
        <v>#N/A</v>
      </c>
      <c r="R16" s="41" t="e">
        <f t="shared" si="2"/>
        <v>#N/A</v>
      </c>
      <c r="S16" s="82" t="e">
        <f>VLOOKUP($A16,'Diplomabestand individueel'!$A:$AC,S$1,FALSE)</f>
        <v>#N/A</v>
      </c>
      <c r="T16" s="82" t="e">
        <f>VLOOKUP($A16,'Diplomabestand individueel'!$A:$AC,T$1,FALSE)</f>
        <v>#N/A</v>
      </c>
      <c r="U16" s="82" t="e">
        <f>VLOOKUP($A16,'Diplomabestand individueel'!$A:$AC,U$1,FALSE)</f>
        <v>#N/A</v>
      </c>
      <c r="V16" s="82" t="e">
        <f>VLOOKUP($A16,'Diplomabestand individueel'!$A:$AC,V$1,FALSE)</f>
        <v>#N/A</v>
      </c>
      <c r="W16" s="41" t="e">
        <f t="shared" si="3"/>
        <v>#N/A</v>
      </c>
      <c r="X16" s="82" t="e">
        <f>VLOOKUP($A16,'Diplomabestand individueel'!$A:$AC,X$1,FALSE)</f>
        <v>#N/A</v>
      </c>
      <c r="Y16" s="82" t="e">
        <f>VLOOKUP($A16,'Diplomabestand individueel'!$A:$AC,Y$1,FALSE)</f>
        <v>#N/A</v>
      </c>
      <c r="Z16" s="82" t="e">
        <f>VLOOKUP($A16,'Diplomabestand individueel'!$A:$AC,Z$1,FALSE)</f>
        <v>#N/A</v>
      </c>
      <c r="AA16" s="82" t="e">
        <f>VLOOKUP($A16,'Diplomabestand individueel'!$A:$AC,AA$1,FALSE)</f>
        <v>#N/A</v>
      </c>
      <c r="AB16" s="41" t="e">
        <f t="shared" si="4"/>
        <v>#N/A</v>
      </c>
    </row>
    <row r="17" spans="1:28" x14ac:dyDescent="0.3">
      <c r="A17">
        <v>255</v>
      </c>
      <c r="B17" t="e">
        <f>VLOOKUP($A17,'Diplomabestand individueel'!$A:$AC,B$1,FALSE)</f>
        <v>#N/A</v>
      </c>
      <c r="C17" t="e">
        <f>VLOOKUP($A17,'Diplomabestand individueel'!$A:$AC,C$1,FALSE)</f>
        <v>#N/A</v>
      </c>
      <c r="D17" t="e">
        <f>VLOOKUP($A17,'Diplomabestand individueel'!$A:$AC,D$1,FALSE)</f>
        <v>#N/A</v>
      </c>
      <c r="E17" t="e">
        <f>VLOOKUP($A17,'Diplomabestand individueel'!$A:$AC,E$1,FALSE)</f>
        <v>#N/A</v>
      </c>
      <c r="F17" s="44" t="e">
        <f>VLOOKUP($A17,'Diplomabestand individueel'!$A:$AC,F$1,FALSE)</f>
        <v>#N/A</v>
      </c>
      <c r="G17" s="41" t="e">
        <f t="shared" si="0"/>
        <v>#N/A</v>
      </c>
      <c r="H17" s="82" t="e">
        <f>VLOOKUP($A17,'Diplomabestand individueel'!$A:$AC,H$1,FALSE)</f>
        <v>#N/A</v>
      </c>
      <c r="I17" s="82" t="e">
        <f>VLOOKUP($A17,'Diplomabestand individueel'!$A:$AC,I$1,FALSE)</f>
        <v>#N/A</v>
      </c>
      <c r="J17" s="83" t="e">
        <f>VLOOKUP($A17,'Diplomabestand individueel'!$A:$AC,J$1,FALSE)</f>
        <v>#N/A</v>
      </c>
      <c r="K17" s="82" t="e">
        <f>VLOOKUP($A17,'Diplomabestand individueel'!$A:$AC,K$1,FALSE)</f>
        <v>#N/A</v>
      </c>
      <c r="L17" s="82" t="e">
        <f>VLOOKUP($A17,'Diplomabestand individueel'!$A:$AC,L$1,FALSE)</f>
        <v>#N/A</v>
      </c>
      <c r="M17" s="41" t="e">
        <f t="shared" si="1"/>
        <v>#N/A</v>
      </c>
      <c r="N17" s="82" t="e">
        <f>VLOOKUP($A17,'Diplomabestand individueel'!$A:$AC,N$1,FALSE)</f>
        <v>#N/A</v>
      </c>
      <c r="O17" s="82" t="e">
        <f>VLOOKUP($A17,'Diplomabestand individueel'!$A:$AC,O$1,FALSE)</f>
        <v>#N/A</v>
      </c>
      <c r="P17" s="82" t="e">
        <f>VLOOKUP($A17,'Diplomabestand individueel'!$A:$AC,P$1,FALSE)</f>
        <v>#N/A</v>
      </c>
      <c r="Q17" s="82" t="e">
        <f>VLOOKUP($A17,'Diplomabestand individueel'!$A:$AC,Q$1,FALSE)</f>
        <v>#N/A</v>
      </c>
      <c r="R17" s="41" t="e">
        <f t="shared" si="2"/>
        <v>#N/A</v>
      </c>
      <c r="S17" s="82" t="e">
        <f>VLOOKUP($A17,'Diplomabestand individueel'!$A:$AC,S$1,FALSE)</f>
        <v>#N/A</v>
      </c>
      <c r="T17" s="82" t="e">
        <f>VLOOKUP($A17,'Diplomabestand individueel'!$A:$AC,T$1,FALSE)</f>
        <v>#N/A</v>
      </c>
      <c r="U17" s="82" t="e">
        <f>VLOOKUP($A17,'Diplomabestand individueel'!$A:$AC,U$1,FALSE)</f>
        <v>#N/A</v>
      </c>
      <c r="V17" s="82" t="e">
        <f>VLOOKUP($A17,'Diplomabestand individueel'!$A:$AC,V$1,FALSE)</f>
        <v>#N/A</v>
      </c>
      <c r="W17" s="41" t="e">
        <f t="shared" si="3"/>
        <v>#N/A</v>
      </c>
      <c r="X17" s="82" t="e">
        <f>VLOOKUP($A17,'Diplomabestand individueel'!$A:$AC,X$1,FALSE)</f>
        <v>#N/A</v>
      </c>
      <c r="Y17" s="82" t="e">
        <f>VLOOKUP($A17,'Diplomabestand individueel'!$A:$AC,Y$1,FALSE)</f>
        <v>#N/A</v>
      </c>
      <c r="Z17" s="82" t="e">
        <f>VLOOKUP($A17,'Diplomabestand individueel'!$A:$AC,Z$1,FALSE)</f>
        <v>#N/A</v>
      </c>
      <c r="AA17" s="82" t="e">
        <f>VLOOKUP($A17,'Diplomabestand individueel'!$A:$AC,AA$1,FALSE)</f>
        <v>#N/A</v>
      </c>
      <c r="AB17" s="41" t="e">
        <f t="shared" si="4"/>
        <v>#N/A</v>
      </c>
    </row>
    <row r="18" spans="1:28" x14ac:dyDescent="0.3">
      <c r="A18">
        <v>250</v>
      </c>
      <c r="B18" t="e">
        <f>VLOOKUP($A18,'Diplomabestand individueel'!$A:$AC,B$1,FALSE)</f>
        <v>#N/A</v>
      </c>
      <c r="C18" t="e">
        <f>VLOOKUP($A18,'Diplomabestand individueel'!$A:$AC,C$1,FALSE)</f>
        <v>#N/A</v>
      </c>
      <c r="D18" t="e">
        <f>VLOOKUP($A18,'Diplomabestand individueel'!$A:$AC,D$1,FALSE)</f>
        <v>#N/A</v>
      </c>
      <c r="E18" t="e">
        <f>VLOOKUP($A18,'Diplomabestand individueel'!$A:$AC,E$1,FALSE)</f>
        <v>#N/A</v>
      </c>
      <c r="F18" s="44" t="e">
        <f>VLOOKUP($A18,'Diplomabestand individueel'!$A:$AC,F$1,FALSE)</f>
        <v>#N/A</v>
      </c>
      <c r="G18" s="41" t="e">
        <f t="shared" si="0"/>
        <v>#N/A</v>
      </c>
      <c r="H18" s="82" t="e">
        <f>VLOOKUP($A18,'Diplomabestand individueel'!$A:$AC,H$1,FALSE)</f>
        <v>#N/A</v>
      </c>
      <c r="I18" s="82" t="e">
        <f>VLOOKUP($A18,'Diplomabestand individueel'!$A:$AC,I$1,FALSE)</f>
        <v>#N/A</v>
      </c>
      <c r="J18" s="83" t="e">
        <f>VLOOKUP($A18,'Diplomabestand individueel'!$A:$AC,J$1,FALSE)</f>
        <v>#N/A</v>
      </c>
      <c r="K18" s="82" t="e">
        <f>VLOOKUP($A18,'Diplomabestand individueel'!$A:$AC,K$1,FALSE)</f>
        <v>#N/A</v>
      </c>
      <c r="L18" s="82" t="e">
        <f>VLOOKUP($A18,'Diplomabestand individueel'!$A:$AC,L$1,FALSE)</f>
        <v>#N/A</v>
      </c>
      <c r="M18" s="41" t="e">
        <f t="shared" si="1"/>
        <v>#N/A</v>
      </c>
      <c r="N18" s="82" t="e">
        <f>VLOOKUP($A18,'Diplomabestand individueel'!$A:$AC,N$1,FALSE)</f>
        <v>#N/A</v>
      </c>
      <c r="O18" s="82" t="e">
        <f>VLOOKUP($A18,'Diplomabestand individueel'!$A:$AC,O$1,FALSE)</f>
        <v>#N/A</v>
      </c>
      <c r="P18" s="82" t="e">
        <f>VLOOKUP($A18,'Diplomabestand individueel'!$A:$AC,P$1,FALSE)</f>
        <v>#N/A</v>
      </c>
      <c r="Q18" s="82" t="e">
        <f>VLOOKUP($A18,'Diplomabestand individueel'!$A:$AC,Q$1,FALSE)</f>
        <v>#N/A</v>
      </c>
      <c r="R18" s="41" t="e">
        <f t="shared" si="2"/>
        <v>#N/A</v>
      </c>
      <c r="S18" s="82" t="e">
        <f>VLOOKUP($A18,'Diplomabestand individueel'!$A:$AC,S$1,FALSE)</f>
        <v>#N/A</v>
      </c>
      <c r="T18" s="82" t="e">
        <f>VLOOKUP($A18,'Diplomabestand individueel'!$A:$AC,T$1,FALSE)</f>
        <v>#N/A</v>
      </c>
      <c r="U18" s="82" t="e">
        <f>VLOOKUP($A18,'Diplomabestand individueel'!$A:$AC,U$1,FALSE)</f>
        <v>#N/A</v>
      </c>
      <c r="V18" s="82" t="e">
        <f>VLOOKUP($A18,'Diplomabestand individueel'!$A:$AC,V$1,FALSE)</f>
        <v>#N/A</v>
      </c>
      <c r="W18" s="41" t="e">
        <f t="shared" si="3"/>
        <v>#N/A</v>
      </c>
      <c r="X18" s="82" t="e">
        <f>VLOOKUP($A18,'Diplomabestand individueel'!$A:$AC,X$1,FALSE)</f>
        <v>#N/A</v>
      </c>
      <c r="Y18" s="82" t="e">
        <f>VLOOKUP($A18,'Diplomabestand individueel'!$A:$AC,Y$1,FALSE)</f>
        <v>#N/A</v>
      </c>
      <c r="Z18" s="82" t="e">
        <f>VLOOKUP($A18,'Diplomabestand individueel'!$A:$AC,Z$1,FALSE)</f>
        <v>#N/A</v>
      </c>
      <c r="AA18" s="82" t="e">
        <f>VLOOKUP($A18,'Diplomabestand individueel'!$A:$AC,AA$1,FALSE)</f>
        <v>#N/A</v>
      </c>
      <c r="AB18" s="41" t="e">
        <f t="shared" si="4"/>
        <v>#N/A</v>
      </c>
    </row>
    <row r="19" spans="1:28" x14ac:dyDescent="0.3">
      <c r="A19">
        <v>244</v>
      </c>
      <c r="B19" t="e">
        <f>VLOOKUP($A19,'Diplomabestand individueel'!$A:$AC,B$1,FALSE)</f>
        <v>#N/A</v>
      </c>
      <c r="C19" t="e">
        <f>VLOOKUP($A19,'Diplomabestand individueel'!$A:$AC,C$1,FALSE)</f>
        <v>#N/A</v>
      </c>
      <c r="D19" t="e">
        <f>VLOOKUP($A19,'Diplomabestand individueel'!$A:$AC,D$1,FALSE)</f>
        <v>#N/A</v>
      </c>
      <c r="E19" t="e">
        <f>VLOOKUP($A19,'Diplomabestand individueel'!$A:$AC,E$1,FALSE)</f>
        <v>#N/A</v>
      </c>
      <c r="F19" s="44" t="e">
        <f>VLOOKUP($A19,'Diplomabestand individueel'!$A:$AC,F$1,FALSE)</f>
        <v>#N/A</v>
      </c>
      <c r="G19" s="41" t="e">
        <f t="shared" si="0"/>
        <v>#N/A</v>
      </c>
      <c r="H19" s="82" t="e">
        <f>VLOOKUP($A19,'Diplomabestand individueel'!$A:$AC,H$1,FALSE)</f>
        <v>#N/A</v>
      </c>
      <c r="I19" s="82" t="e">
        <f>VLOOKUP($A19,'Diplomabestand individueel'!$A:$AC,I$1,FALSE)</f>
        <v>#N/A</v>
      </c>
      <c r="J19" s="83" t="e">
        <f>VLOOKUP($A19,'Diplomabestand individueel'!$A:$AC,J$1,FALSE)</f>
        <v>#N/A</v>
      </c>
      <c r="K19" s="82" t="e">
        <f>VLOOKUP($A19,'Diplomabestand individueel'!$A:$AC,K$1,FALSE)</f>
        <v>#N/A</v>
      </c>
      <c r="L19" s="82" t="e">
        <f>VLOOKUP($A19,'Diplomabestand individueel'!$A:$AC,L$1,FALSE)</f>
        <v>#N/A</v>
      </c>
      <c r="M19" s="41" t="e">
        <f t="shared" si="1"/>
        <v>#N/A</v>
      </c>
      <c r="N19" s="82" t="e">
        <f>VLOOKUP($A19,'Diplomabestand individueel'!$A:$AC,N$1,FALSE)</f>
        <v>#N/A</v>
      </c>
      <c r="O19" s="82" t="e">
        <f>VLOOKUP($A19,'Diplomabestand individueel'!$A:$AC,O$1,FALSE)</f>
        <v>#N/A</v>
      </c>
      <c r="P19" s="82" t="e">
        <f>VLOOKUP($A19,'Diplomabestand individueel'!$A:$AC,P$1,FALSE)</f>
        <v>#N/A</v>
      </c>
      <c r="Q19" s="82" t="e">
        <f>VLOOKUP($A19,'Diplomabestand individueel'!$A:$AC,Q$1,FALSE)</f>
        <v>#N/A</v>
      </c>
      <c r="R19" s="41" t="e">
        <f t="shared" si="2"/>
        <v>#N/A</v>
      </c>
      <c r="S19" s="82" t="e">
        <f>VLOOKUP($A19,'Diplomabestand individueel'!$A:$AC,S$1,FALSE)</f>
        <v>#N/A</v>
      </c>
      <c r="T19" s="82" t="e">
        <f>VLOOKUP($A19,'Diplomabestand individueel'!$A:$AC,T$1,FALSE)</f>
        <v>#N/A</v>
      </c>
      <c r="U19" s="82" t="e">
        <f>VLOOKUP($A19,'Diplomabestand individueel'!$A:$AC,U$1,FALSE)</f>
        <v>#N/A</v>
      </c>
      <c r="V19" s="82" t="e">
        <f>VLOOKUP($A19,'Diplomabestand individueel'!$A:$AC,V$1,FALSE)</f>
        <v>#N/A</v>
      </c>
      <c r="W19" s="41" t="e">
        <f t="shared" si="3"/>
        <v>#N/A</v>
      </c>
      <c r="X19" s="82" t="e">
        <f>VLOOKUP($A19,'Diplomabestand individueel'!$A:$AC,X$1,FALSE)</f>
        <v>#N/A</v>
      </c>
      <c r="Y19" s="82" t="e">
        <f>VLOOKUP($A19,'Diplomabestand individueel'!$A:$AC,Y$1,FALSE)</f>
        <v>#N/A</v>
      </c>
      <c r="Z19" s="82" t="e">
        <f>VLOOKUP($A19,'Diplomabestand individueel'!$A:$AC,Z$1,FALSE)</f>
        <v>#N/A</v>
      </c>
      <c r="AA19" s="82" t="e">
        <f>VLOOKUP($A19,'Diplomabestand individueel'!$A:$AC,AA$1,FALSE)</f>
        <v>#N/A</v>
      </c>
      <c r="AB19" s="41" t="e">
        <f t="shared" si="4"/>
        <v>#N/A</v>
      </c>
    </row>
    <row r="20" spans="1:28" x14ac:dyDescent="0.3">
      <c r="A20">
        <v>243</v>
      </c>
      <c r="B20" t="e">
        <f>VLOOKUP($A20,'Diplomabestand individueel'!$A:$AC,B$1,FALSE)</f>
        <v>#N/A</v>
      </c>
      <c r="C20" t="e">
        <f>VLOOKUP($A20,'Diplomabestand individueel'!$A:$AC,C$1,FALSE)</f>
        <v>#N/A</v>
      </c>
      <c r="D20" t="e">
        <f>VLOOKUP($A20,'Diplomabestand individueel'!$A:$AC,D$1,FALSE)</f>
        <v>#N/A</v>
      </c>
      <c r="E20" t="e">
        <f>VLOOKUP($A20,'Diplomabestand individueel'!$A:$AC,E$1,FALSE)</f>
        <v>#N/A</v>
      </c>
      <c r="F20" s="44" t="e">
        <f>VLOOKUP($A20,'Diplomabestand individueel'!$A:$AC,F$1,FALSE)</f>
        <v>#N/A</v>
      </c>
      <c r="G20" s="41" t="e">
        <f t="shared" si="0"/>
        <v>#N/A</v>
      </c>
      <c r="H20" s="82" t="e">
        <f>VLOOKUP($A20,'Diplomabestand individueel'!$A:$AC,H$1,FALSE)</f>
        <v>#N/A</v>
      </c>
      <c r="I20" s="82" t="e">
        <f>VLOOKUP($A20,'Diplomabestand individueel'!$A:$AC,I$1,FALSE)</f>
        <v>#N/A</v>
      </c>
      <c r="J20" s="83" t="e">
        <f>VLOOKUP($A20,'Diplomabestand individueel'!$A:$AC,J$1,FALSE)</f>
        <v>#N/A</v>
      </c>
      <c r="K20" s="82" t="e">
        <f>VLOOKUP($A20,'Diplomabestand individueel'!$A:$AC,K$1,FALSE)</f>
        <v>#N/A</v>
      </c>
      <c r="L20" s="82" t="e">
        <f>VLOOKUP($A20,'Diplomabestand individueel'!$A:$AC,L$1,FALSE)</f>
        <v>#N/A</v>
      </c>
      <c r="M20" s="41" t="e">
        <f t="shared" si="1"/>
        <v>#N/A</v>
      </c>
      <c r="N20" s="82" t="e">
        <f>VLOOKUP($A20,'Diplomabestand individueel'!$A:$AC,N$1,FALSE)</f>
        <v>#N/A</v>
      </c>
      <c r="O20" s="82" t="e">
        <f>VLOOKUP($A20,'Diplomabestand individueel'!$A:$AC,O$1,FALSE)</f>
        <v>#N/A</v>
      </c>
      <c r="P20" s="82" t="e">
        <f>VLOOKUP($A20,'Diplomabestand individueel'!$A:$AC,P$1,FALSE)</f>
        <v>#N/A</v>
      </c>
      <c r="Q20" s="82" t="e">
        <f>VLOOKUP($A20,'Diplomabestand individueel'!$A:$AC,Q$1,FALSE)</f>
        <v>#N/A</v>
      </c>
      <c r="R20" s="41" t="e">
        <f t="shared" si="2"/>
        <v>#N/A</v>
      </c>
      <c r="S20" s="82" t="e">
        <f>VLOOKUP($A20,'Diplomabestand individueel'!$A:$AC,S$1,FALSE)</f>
        <v>#N/A</v>
      </c>
      <c r="T20" s="82" t="e">
        <f>VLOOKUP($A20,'Diplomabestand individueel'!$A:$AC,T$1,FALSE)</f>
        <v>#N/A</v>
      </c>
      <c r="U20" s="82" t="e">
        <f>VLOOKUP($A20,'Diplomabestand individueel'!$A:$AC,U$1,FALSE)</f>
        <v>#N/A</v>
      </c>
      <c r="V20" s="82" t="e">
        <f>VLOOKUP($A20,'Diplomabestand individueel'!$A:$AC,V$1,FALSE)</f>
        <v>#N/A</v>
      </c>
      <c r="W20" s="41" t="e">
        <f t="shared" si="3"/>
        <v>#N/A</v>
      </c>
      <c r="X20" s="82" t="e">
        <f>VLOOKUP($A20,'Diplomabestand individueel'!$A:$AC,X$1,FALSE)</f>
        <v>#N/A</v>
      </c>
      <c r="Y20" s="82" t="e">
        <f>VLOOKUP($A20,'Diplomabestand individueel'!$A:$AC,Y$1,FALSE)</f>
        <v>#N/A</v>
      </c>
      <c r="Z20" s="82" t="e">
        <f>VLOOKUP($A20,'Diplomabestand individueel'!$A:$AC,Z$1,FALSE)</f>
        <v>#N/A</v>
      </c>
      <c r="AA20" s="82" t="e">
        <f>VLOOKUP($A20,'Diplomabestand individueel'!$A:$AC,AA$1,FALSE)</f>
        <v>#N/A</v>
      </c>
      <c r="AB20" s="41" t="e">
        <f t="shared" si="4"/>
        <v>#N/A</v>
      </c>
    </row>
    <row r="21" spans="1:28" x14ac:dyDescent="0.3">
      <c r="A21">
        <v>254</v>
      </c>
      <c r="B21" t="e">
        <f>VLOOKUP($A21,'Diplomabestand individueel'!$A:$AC,B$1,FALSE)</f>
        <v>#N/A</v>
      </c>
      <c r="C21" t="e">
        <f>VLOOKUP($A21,'Diplomabestand individueel'!$A:$AC,C$1,FALSE)</f>
        <v>#N/A</v>
      </c>
      <c r="D21" t="e">
        <f>VLOOKUP($A21,'Diplomabestand individueel'!$A:$AC,D$1,FALSE)</f>
        <v>#N/A</v>
      </c>
      <c r="E21" t="e">
        <f>VLOOKUP($A21,'Diplomabestand individueel'!$A:$AC,E$1,FALSE)</f>
        <v>#N/A</v>
      </c>
      <c r="F21" s="44" t="e">
        <f>VLOOKUP($A21,'Diplomabestand individueel'!$A:$AC,F$1,FALSE)</f>
        <v>#N/A</v>
      </c>
      <c r="G21" s="41" t="e">
        <f t="shared" si="0"/>
        <v>#N/A</v>
      </c>
      <c r="H21" s="82" t="e">
        <f>VLOOKUP($A21,'Diplomabestand individueel'!$A:$AC,H$1,FALSE)</f>
        <v>#N/A</v>
      </c>
      <c r="I21" s="82" t="e">
        <f>VLOOKUP($A21,'Diplomabestand individueel'!$A:$AC,I$1,FALSE)</f>
        <v>#N/A</v>
      </c>
      <c r="J21" s="83" t="e">
        <f>VLOOKUP($A21,'Diplomabestand individueel'!$A:$AC,J$1,FALSE)</f>
        <v>#N/A</v>
      </c>
      <c r="K21" s="82" t="e">
        <f>VLOOKUP($A21,'Diplomabestand individueel'!$A:$AC,K$1,FALSE)</f>
        <v>#N/A</v>
      </c>
      <c r="L21" s="82" t="e">
        <f>VLOOKUP($A21,'Diplomabestand individueel'!$A:$AC,L$1,FALSE)</f>
        <v>#N/A</v>
      </c>
      <c r="M21" s="41" t="e">
        <f t="shared" si="1"/>
        <v>#N/A</v>
      </c>
      <c r="N21" s="82" t="e">
        <f>VLOOKUP($A21,'Diplomabestand individueel'!$A:$AC,N$1,FALSE)</f>
        <v>#N/A</v>
      </c>
      <c r="O21" s="82" t="e">
        <f>VLOOKUP($A21,'Diplomabestand individueel'!$A:$AC,O$1,FALSE)</f>
        <v>#N/A</v>
      </c>
      <c r="P21" s="82" t="e">
        <f>VLOOKUP($A21,'Diplomabestand individueel'!$A:$AC,P$1,FALSE)</f>
        <v>#N/A</v>
      </c>
      <c r="Q21" s="82" t="e">
        <f>VLOOKUP($A21,'Diplomabestand individueel'!$A:$AC,Q$1,FALSE)</f>
        <v>#N/A</v>
      </c>
      <c r="R21" s="41" t="e">
        <f t="shared" si="2"/>
        <v>#N/A</v>
      </c>
      <c r="S21" s="82" t="e">
        <f>VLOOKUP($A21,'Diplomabestand individueel'!$A:$AC,S$1,FALSE)</f>
        <v>#N/A</v>
      </c>
      <c r="T21" s="82" t="e">
        <f>VLOOKUP($A21,'Diplomabestand individueel'!$A:$AC,T$1,FALSE)</f>
        <v>#N/A</v>
      </c>
      <c r="U21" s="82" t="e">
        <f>VLOOKUP($A21,'Diplomabestand individueel'!$A:$AC,U$1,FALSE)</f>
        <v>#N/A</v>
      </c>
      <c r="V21" s="82" t="e">
        <f>VLOOKUP($A21,'Diplomabestand individueel'!$A:$AC,V$1,FALSE)</f>
        <v>#N/A</v>
      </c>
      <c r="W21" s="41" t="e">
        <f t="shared" si="3"/>
        <v>#N/A</v>
      </c>
      <c r="X21" s="82" t="e">
        <f>VLOOKUP($A21,'Diplomabestand individueel'!$A:$AC,X$1,FALSE)</f>
        <v>#N/A</v>
      </c>
      <c r="Y21" s="82" t="e">
        <f>VLOOKUP($A21,'Diplomabestand individueel'!$A:$AC,Y$1,FALSE)</f>
        <v>#N/A</v>
      </c>
      <c r="Z21" s="82" t="e">
        <f>VLOOKUP($A21,'Diplomabestand individueel'!$A:$AC,Z$1,FALSE)</f>
        <v>#N/A</v>
      </c>
      <c r="AA21" s="82" t="e">
        <f>VLOOKUP($A21,'Diplomabestand individueel'!$A:$AC,AA$1,FALSE)</f>
        <v>#N/A</v>
      </c>
      <c r="AB21" s="41" t="e">
        <f t="shared" si="4"/>
        <v>#N/A</v>
      </c>
    </row>
    <row r="22" spans="1:28" x14ac:dyDescent="0.3">
      <c r="A22">
        <v>245</v>
      </c>
      <c r="B22" t="e">
        <f>VLOOKUP($A22,'Diplomabestand individueel'!$A:$AC,B$1,FALSE)</f>
        <v>#N/A</v>
      </c>
      <c r="C22" t="e">
        <f>VLOOKUP($A22,'Diplomabestand individueel'!$A:$AC,C$1,FALSE)</f>
        <v>#N/A</v>
      </c>
      <c r="D22" t="e">
        <f>VLOOKUP($A22,'Diplomabestand individueel'!$A:$AC,D$1,FALSE)</f>
        <v>#N/A</v>
      </c>
      <c r="E22" t="e">
        <f>VLOOKUP($A22,'Diplomabestand individueel'!$A:$AC,E$1,FALSE)</f>
        <v>#N/A</v>
      </c>
      <c r="F22" s="44" t="e">
        <f>VLOOKUP($A22,'Diplomabestand individueel'!$A:$AC,F$1,FALSE)</f>
        <v>#N/A</v>
      </c>
      <c r="G22" s="41" t="e">
        <f t="shared" si="0"/>
        <v>#N/A</v>
      </c>
      <c r="H22" s="82" t="e">
        <f>VLOOKUP($A22,'Diplomabestand individueel'!$A:$AC,H$1,FALSE)</f>
        <v>#N/A</v>
      </c>
      <c r="I22" s="82" t="e">
        <f>VLOOKUP($A22,'Diplomabestand individueel'!$A:$AC,I$1,FALSE)</f>
        <v>#N/A</v>
      </c>
      <c r="J22" s="83" t="e">
        <f>VLOOKUP($A22,'Diplomabestand individueel'!$A:$AC,J$1,FALSE)</f>
        <v>#N/A</v>
      </c>
      <c r="K22" s="82" t="e">
        <f>VLOOKUP($A22,'Diplomabestand individueel'!$A:$AC,K$1,FALSE)</f>
        <v>#N/A</v>
      </c>
      <c r="L22" s="82" t="e">
        <f>VLOOKUP($A22,'Diplomabestand individueel'!$A:$AC,L$1,FALSE)</f>
        <v>#N/A</v>
      </c>
      <c r="M22" s="41" t="e">
        <f t="shared" si="1"/>
        <v>#N/A</v>
      </c>
      <c r="N22" s="82" t="e">
        <f>VLOOKUP($A22,'Diplomabestand individueel'!$A:$AC,N$1,FALSE)</f>
        <v>#N/A</v>
      </c>
      <c r="O22" s="82" t="e">
        <f>VLOOKUP($A22,'Diplomabestand individueel'!$A:$AC,O$1,FALSE)</f>
        <v>#N/A</v>
      </c>
      <c r="P22" s="82" t="e">
        <f>VLOOKUP($A22,'Diplomabestand individueel'!$A:$AC,P$1,FALSE)</f>
        <v>#N/A</v>
      </c>
      <c r="Q22" s="82" t="e">
        <f>VLOOKUP($A22,'Diplomabestand individueel'!$A:$AC,Q$1,FALSE)</f>
        <v>#N/A</v>
      </c>
      <c r="R22" s="41" t="e">
        <f t="shared" si="2"/>
        <v>#N/A</v>
      </c>
      <c r="S22" s="82" t="e">
        <f>VLOOKUP($A22,'Diplomabestand individueel'!$A:$AC,S$1,FALSE)</f>
        <v>#N/A</v>
      </c>
      <c r="T22" s="82" t="e">
        <f>VLOOKUP($A22,'Diplomabestand individueel'!$A:$AC,T$1,FALSE)</f>
        <v>#N/A</v>
      </c>
      <c r="U22" s="82" t="e">
        <f>VLOOKUP($A22,'Diplomabestand individueel'!$A:$AC,U$1,FALSE)</f>
        <v>#N/A</v>
      </c>
      <c r="V22" s="82" t="e">
        <f>VLOOKUP($A22,'Diplomabestand individueel'!$A:$AC,V$1,FALSE)</f>
        <v>#N/A</v>
      </c>
      <c r="W22" s="41" t="e">
        <f t="shared" si="3"/>
        <v>#N/A</v>
      </c>
      <c r="X22" s="82" t="e">
        <f>VLOOKUP($A22,'Diplomabestand individueel'!$A:$AC,X$1,FALSE)</f>
        <v>#N/A</v>
      </c>
      <c r="Y22" s="82" t="e">
        <f>VLOOKUP($A22,'Diplomabestand individueel'!$A:$AC,Y$1,FALSE)</f>
        <v>#N/A</v>
      </c>
      <c r="Z22" s="82" t="e">
        <f>VLOOKUP($A22,'Diplomabestand individueel'!$A:$AC,Z$1,FALSE)</f>
        <v>#N/A</v>
      </c>
      <c r="AA22" s="82" t="e">
        <f>VLOOKUP($A22,'Diplomabestand individueel'!$A:$AC,AA$1,FALSE)</f>
        <v>#N/A</v>
      </c>
      <c r="AB22" s="41" t="e">
        <f t="shared" si="4"/>
        <v>#N/A</v>
      </c>
    </row>
    <row r="23" spans="1:28" x14ac:dyDescent="0.3">
      <c r="A23">
        <v>253</v>
      </c>
      <c r="B23" t="e">
        <f>VLOOKUP($A23,'Diplomabestand individueel'!$A:$AC,B$1,FALSE)</f>
        <v>#N/A</v>
      </c>
      <c r="C23" t="e">
        <f>VLOOKUP($A23,'Diplomabestand individueel'!$A:$AC,C$1,FALSE)</f>
        <v>#N/A</v>
      </c>
      <c r="D23" t="e">
        <f>VLOOKUP($A23,'Diplomabestand individueel'!$A:$AC,D$1,FALSE)</f>
        <v>#N/A</v>
      </c>
      <c r="E23" t="e">
        <f>VLOOKUP($A23,'Diplomabestand individueel'!$A:$AC,E$1,FALSE)</f>
        <v>#N/A</v>
      </c>
      <c r="F23" s="44" t="e">
        <f>VLOOKUP($A23,'Diplomabestand individueel'!$A:$AC,F$1,FALSE)</f>
        <v>#N/A</v>
      </c>
      <c r="G23" s="41" t="e">
        <f t="shared" si="0"/>
        <v>#N/A</v>
      </c>
      <c r="H23" s="82" t="e">
        <f>VLOOKUP($A23,'Diplomabestand individueel'!$A:$AC,H$1,FALSE)</f>
        <v>#N/A</v>
      </c>
      <c r="I23" s="82" t="e">
        <f>VLOOKUP($A23,'Diplomabestand individueel'!$A:$AC,I$1,FALSE)</f>
        <v>#N/A</v>
      </c>
      <c r="J23" s="83" t="e">
        <f>VLOOKUP($A23,'Diplomabestand individueel'!$A:$AC,J$1,FALSE)</f>
        <v>#N/A</v>
      </c>
      <c r="K23" s="82" t="e">
        <f>VLOOKUP($A23,'Diplomabestand individueel'!$A:$AC,K$1,FALSE)</f>
        <v>#N/A</v>
      </c>
      <c r="L23" s="82" t="e">
        <f>VLOOKUP($A23,'Diplomabestand individueel'!$A:$AC,L$1,FALSE)</f>
        <v>#N/A</v>
      </c>
      <c r="M23" s="41" t="e">
        <f t="shared" si="1"/>
        <v>#N/A</v>
      </c>
      <c r="N23" s="82" t="e">
        <f>VLOOKUP($A23,'Diplomabestand individueel'!$A:$AC,N$1,FALSE)</f>
        <v>#N/A</v>
      </c>
      <c r="O23" s="82" t="e">
        <f>VLOOKUP($A23,'Diplomabestand individueel'!$A:$AC,O$1,FALSE)</f>
        <v>#N/A</v>
      </c>
      <c r="P23" s="82" t="e">
        <f>VLOOKUP($A23,'Diplomabestand individueel'!$A:$AC,P$1,FALSE)</f>
        <v>#N/A</v>
      </c>
      <c r="Q23" s="82" t="e">
        <f>VLOOKUP($A23,'Diplomabestand individueel'!$A:$AC,Q$1,FALSE)</f>
        <v>#N/A</v>
      </c>
      <c r="R23" s="41" t="e">
        <f t="shared" si="2"/>
        <v>#N/A</v>
      </c>
      <c r="S23" s="82" t="e">
        <f>VLOOKUP($A23,'Diplomabestand individueel'!$A:$AC,S$1,FALSE)</f>
        <v>#N/A</v>
      </c>
      <c r="T23" s="82" t="e">
        <f>VLOOKUP($A23,'Diplomabestand individueel'!$A:$AC,T$1,FALSE)</f>
        <v>#N/A</v>
      </c>
      <c r="U23" s="82" t="e">
        <f>VLOOKUP($A23,'Diplomabestand individueel'!$A:$AC,U$1,FALSE)</f>
        <v>#N/A</v>
      </c>
      <c r="V23" s="82" t="e">
        <f>VLOOKUP($A23,'Diplomabestand individueel'!$A:$AC,V$1,FALSE)</f>
        <v>#N/A</v>
      </c>
      <c r="W23" s="41" t="e">
        <f t="shared" si="3"/>
        <v>#N/A</v>
      </c>
      <c r="X23" s="82" t="e">
        <f>VLOOKUP($A23,'Diplomabestand individueel'!$A:$AC,X$1,FALSE)</f>
        <v>#N/A</v>
      </c>
      <c r="Y23" s="82" t="e">
        <f>VLOOKUP($A23,'Diplomabestand individueel'!$A:$AC,Y$1,FALSE)</f>
        <v>#N/A</v>
      </c>
      <c r="Z23" s="82" t="e">
        <f>VLOOKUP($A23,'Diplomabestand individueel'!$A:$AC,Z$1,FALSE)</f>
        <v>#N/A</v>
      </c>
      <c r="AA23" s="82" t="e">
        <f>VLOOKUP($A23,'Diplomabestand individueel'!$A:$AC,AA$1,FALSE)</f>
        <v>#N/A</v>
      </c>
      <c r="AB23" s="41" t="e">
        <f t="shared" si="4"/>
        <v>#N/A</v>
      </c>
    </row>
    <row r="24" spans="1:28" x14ac:dyDescent="0.3">
      <c r="A24">
        <v>242</v>
      </c>
      <c r="B24" t="e">
        <f>VLOOKUP($A24,'Diplomabestand individueel'!$A:$AC,B$1,FALSE)</f>
        <v>#N/A</v>
      </c>
      <c r="C24" t="e">
        <f>VLOOKUP($A24,'Diplomabestand individueel'!$A:$AC,C$1,FALSE)</f>
        <v>#N/A</v>
      </c>
      <c r="D24" t="e">
        <f>VLOOKUP($A24,'Diplomabestand individueel'!$A:$AC,D$1,FALSE)</f>
        <v>#N/A</v>
      </c>
      <c r="E24" t="e">
        <f>VLOOKUP($A24,'Diplomabestand individueel'!$A:$AC,E$1,FALSE)</f>
        <v>#N/A</v>
      </c>
      <c r="F24" s="44" t="e">
        <f>VLOOKUP($A24,'Diplomabestand individueel'!$A:$AC,F$1,FALSE)</f>
        <v>#N/A</v>
      </c>
      <c r="G24" s="41" t="e">
        <f t="shared" si="0"/>
        <v>#N/A</v>
      </c>
      <c r="H24" s="82" t="e">
        <f>VLOOKUP($A24,'Diplomabestand individueel'!$A:$AC,H$1,FALSE)</f>
        <v>#N/A</v>
      </c>
      <c r="I24" s="82" t="e">
        <f>VLOOKUP($A24,'Diplomabestand individueel'!$A:$AC,I$1,FALSE)</f>
        <v>#N/A</v>
      </c>
      <c r="J24" s="83" t="e">
        <f>VLOOKUP($A24,'Diplomabestand individueel'!$A:$AC,J$1,FALSE)</f>
        <v>#N/A</v>
      </c>
      <c r="K24" s="82" t="e">
        <f>VLOOKUP($A24,'Diplomabestand individueel'!$A:$AC,K$1,FALSE)</f>
        <v>#N/A</v>
      </c>
      <c r="L24" s="82" t="e">
        <f>VLOOKUP($A24,'Diplomabestand individueel'!$A:$AC,L$1,FALSE)</f>
        <v>#N/A</v>
      </c>
      <c r="M24" s="41" t="e">
        <f t="shared" si="1"/>
        <v>#N/A</v>
      </c>
      <c r="N24" s="82" t="e">
        <f>VLOOKUP($A24,'Diplomabestand individueel'!$A:$AC,N$1,FALSE)</f>
        <v>#N/A</v>
      </c>
      <c r="O24" s="82" t="e">
        <f>VLOOKUP($A24,'Diplomabestand individueel'!$A:$AC,O$1,FALSE)</f>
        <v>#N/A</v>
      </c>
      <c r="P24" s="82" t="e">
        <f>VLOOKUP($A24,'Diplomabestand individueel'!$A:$AC,P$1,FALSE)</f>
        <v>#N/A</v>
      </c>
      <c r="Q24" s="82" t="e">
        <f>VLOOKUP($A24,'Diplomabestand individueel'!$A:$AC,Q$1,FALSE)</f>
        <v>#N/A</v>
      </c>
      <c r="R24" s="41" t="e">
        <f t="shared" si="2"/>
        <v>#N/A</v>
      </c>
      <c r="S24" s="82" t="e">
        <f>VLOOKUP($A24,'Diplomabestand individueel'!$A:$AC,S$1,FALSE)</f>
        <v>#N/A</v>
      </c>
      <c r="T24" s="82" t="e">
        <f>VLOOKUP($A24,'Diplomabestand individueel'!$A:$AC,T$1,FALSE)</f>
        <v>#N/A</v>
      </c>
      <c r="U24" s="82" t="e">
        <f>VLOOKUP($A24,'Diplomabestand individueel'!$A:$AC,U$1,FALSE)</f>
        <v>#N/A</v>
      </c>
      <c r="V24" s="82" t="e">
        <f>VLOOKUP($A24,'Diplomabestand individueel'!$A:$AC,V$1,FALSE)</f>
        <v>#N/A</v>
      </c>
      <c r="W24" s="41" t="e">
        <f t="shared" si="3"/>
        <v>#N/A</v>
      </c>
      <c r="X24" s="82" t="e">
        <f>VLOOKUP($A24,'Diplomabestand individueel'!$A:$AC,X$1,FALSE)</f>
        <v>#N/A</v>
      </c>
      <c r="Y24" s="82" t="e">
        <f>VLOOKUP($A24,'Diplomabestand individueel'!$A:$AC,Y$1,FALSE)</f>
        <v>#N/A</v>
      </c>
      <c r="Z24" s="82" t="e">
        <f>VLOOKUP($A24,'Diplomabestand individueel'!$A:$AC,Z$1,FALSE)</f>
        <v>#N/A</v>
      </c>
      <c r="AA24" s="82" t="e">
        <f>VLOOKUP($A24,'Diplomabestand individueel'!$A:$AC,AA$1,FALSE)</f>
        <v>#N/A</v>
      </c>
      <c r="AB24" s="41" t="e">
        <f t="shared" si="4"/>
        <v>#N/A</v>
      </c>
    </row>
    <row r="25" spans="1:28" x14ac:dyDescent="0.3">
      <c r="A25">
        <v>100</v>
      </c>
      <c r="B25" t="str">
        <f>VLOOKUP($A25,'Diplomabestand individueel'!$A:$AC,B$1,FALSE)</f>
        <v>W1-B2</v>
      </c>
      <c r="C25" t="str">
        <f>VLOOKUP($A25,'Diplomabestand individueel'!$A:$AC,C$1,FALSE)</f>
        <v>Isa Conijn</v>
      </c>
      <c r="D25" t="str">
        <f>VLOOKUP($A25,'Diplomabestand individueel'!$A:$AC,D$1,FALSE)</f>
        <v>Senior D</v>
      </c>
      <c r="E25" t="str">
        <f>VLOOKUP($A25,'Diplomabestand individueel'!$A:$AC,E$1,FALSE)</f>
        <v>LH</v>
      </c>
      <c r="F25" s="44">
        <f>VLOOKUP($A25,'Diplomabestand individueel'!$A:$AC,F$1,FALSE)</f>
        <v>43</v>
      </c>
      <c r="G25" s="41" t="e">
        <f t="shared" si="0"/>
        <v>#N/A</v>
      </c>
      <c r="H25" s="82">
        <f>VLOOKUP($A25,'Diplomabestand individueel'!$A:$AC,H$1,FALSE)</f>
        <v>2.4</v>
      </c>
      <c r="I25" s="82">
        <f>VLOOKUP($A25,'Diplomabestand individueel'!$A:$AC,I$1,FALSE)</f>
        <v>8.4</v>
      </c>
      <c r="J25" s="83">
        <f>VLOOKUP($A25,'Diplomabestand individueel'!$A:$AC,J$1,FALSE)</f>
        <v>0</v>
      </c>
      <c r="K25" s="82">
        <f>VLOOKUP($A25,'Diplomabestand individueel'!$A:$AC,K$1,FALSE)</f>
        <v>0</v>
      </c>
      <c r="L25" s="82">
        <f>VLOOKUP($A25,'Diplomabestand individueel'!$A:$AC,L$1,FALSE)</f>
        <v>10.8</v>
      </c>
      <c r="M25" s="41" t="e">
        <f t="shared" si="1"/>
        <v>#N/A</v>
      </c>
      <c r="N25" s="82">
        <f>VLOOKUP($A25,'Diplomabestand individueel'!$A:$AC,N$1,FALSE)</f>
        <v>2.6</v>
      </c>
      <c r="O25" s="82">
        <f>VLOOKUP($A25,'Diplomabestand individueel'!$A:$AC,O$1,FALSE)</f>
        <v>7.7</v>
      </c>
      <c r="P25" s="82">
        <f>VLOOKUP($A25,'Diplomabestand individueel'!$A:$AC,P$1,FALSE)</f>
        <v>0</v>
      </c>
      <c r="Q25" s="82">
        <f>VLOOKUP($A25,'Diplomabestand individueel'!$A:$AC,Q$1,FALSE)</f>
        <v>10.3</v>
      </c>
      <c r="R25" s="41" t="e">
        <f t="shared" si="2"/>
        <v>#N/A</v>
      </c>
      <c r="S25" s="82">
        <f>VLOOKUP($A25,'Diplomabestand individueel'!$A:$AC,S$1,FALSE)</f>
        <v>3</v>
      </c>
      <c r="T25" s="82">
        <f>VLOOKUP($A25,'Diplomabestand individueel'!$A:$AC,T$1,FALSE)</f>
        <v>7.25</v>
      </c>
      <c r="U25" s="82">
        <f>VLOOKUP($A25,'Diplomabestand individueel'!$A:$AC,U$1,FALSE)</f>
        <v>0</v>
      </c>
      <c r="V25" s="82">
        <f>VLOOKUP($A25,'Diplomabestand individueel'!$A:$AC,V$1,FALSE)</f>
        <v>10.25</v>
      </c>
      <c r="W25" s="41" t="e">
        <f t="shared" si="3"/>
        <v>#N/A</v>
      </c>
      <c r="X25" s="82">
        <f>VLOOKUP($A25,'Diplomabestand individueel'!$A:$AC,X$1,FALSE)</f>
        <v>3.3</v>
      </c>
      <c r="Y25" s="82">
        <f>VLOOKUP($A25,'Diplomabestand individueel'!$A:$AC,Y$1,FALSE)</f>
        <v>8.35</v>
      </c>
      <c r="Z25" s="82">
        <f>VLOOKUP($A25,'Diplomabestand individueel'!$A:$AC,Z$1,FALSE)</f>
        <v>0</v>
      </c>
      <c r="AA25" s="82">
        <f>VLOOKUP($A25,'Diplomabestand individueel'!$A:$AC,AA$1,FALSE)</f>
        <v>11.65</v>
      </c>
      <c r="AB25" s="41" t="e">
        <f t="shared" si="4"/>
        <v>#N/A</v>
      </c>
    </row>
    <row r="26" spans="1:28" x14ac:dyDescent="0.3">
      <c r="A26">
        <v>249</v>
      </c>
      <c r="B26" t="e">
        <f>VLOOKUP($A26,'Diplomabestand individueel'!$A:$AC,B$1,FALSE)</f>
        <v>#N/A</v>
      </c>
      <c r="C26" t="e">
        <f>VLOOKUP($A26,'Diplomabestand individueel'!$A:$AC,C$1,FALSE)</f>
        <v>#N/A</v>
      </c>
      <c r="D26" t="e">
        <f>VLOOKUP($A26,'Diplomabestand individueel'!$A:$AC,D$1,FALSE)</f>
        <v>#N/A</v>
      </c>
      <c r="E26" t="e">
        <f>VLOOKUP($A26,'Diplomabestand individueel'!$A:$AC,E$1,FALSE)</f>
        <v>#N/A</v>
      </c>
      <c r="F26" s="44" t="e">
        <f>VLOOKUP($A26,'Diplomabestand individueel'!$A:$AC,F$1,FALSE)</f>
        <v>#N/A</v>
      </c>
      <c r="G26" s="41" t="e">
        <f t="shared" si="0"/>
        <v>#N/A</v>
      </c>
      <c r="H26" s="82" t="e">
        <f>VLOOKUP($A26,'Diplomabestand individueel'!$A:$AC,H$1,FALSE)</f>
        <v>#N/A</v>
      </c>
      <c r="I26" s="82" t="e">
        <f>VLOOKUP($A26,'Diplomabestand individueel'!$A:$AC,I$1,FALSE)</f>
        <v>#N/A</v>
      </c>
      <c r="J26" s="83" t="e">
        <f>VLOOKUP($A26,'Diplomabestand individueel'!$A:$AC,J$1,FALSE)</f>
        <v>#N/A</v>
      </c>
      <c r="K26" s="82" t="e">
        <f>VLOOKUP($A26,'Diplomabestand individueel'!$A:$AC,K$1,FALSE)</f>
        <v>#N/A</v>
      </c>
      <c r="L26" s="82" t="e">
        <f>VLOOKUP($A26,'Diplomabestand individueel'!$A:$AC,L$1,FALSE)</f>
        <v>#N/A</v>
      </c>
      <c r="M26" s="41" t="e">
        <f t="shared" si="1"/>
        <v>#N/A</v>
      </c>
      <c r="N26" s="82" t="e">
        <f>VLOOKUP($A26,'Diplomabestand individueel'!$A:$AC,N$1,FALSE)</f>
        <v>#N/A</v>
      </c>
      <c r="O26" s="82" t="e">
        <f>VLOOKUP($A26,'Diplomabestand individueel'!$A:$AC,O$1,FALSE)</f>
        <v>#N/A</v>
      </c>
      <c r="P26" s="82" t="e">
        <f>VLOOKUP($A26,'Diplomabestand individueel'!$A:$AC,P$1,FALSE)</f>
        <v>#N/A</v>
      </c>
      <c r="Q26" s="82" t="e">
        <f>VLOOKUP($A26,'Diplomabestand individueel'!$A:$AC,Q$1,FALSE)</f>
        <v>#N/A</v>
      </c>
      <c r="R26" s="41" t="e">
        <f t="shared" si="2"/>
        <v>#N/A</v>
      </c>
      <c r="S26" s="82" t="e">
        <f>VLOOKUP($A26,'Diplomabestand individueel'!$A:$AC,S$1,FALSE)</f>
        <v>#N/A</v>
      </c>
      <c r="T26" s="82" t="e">
        <f>VLOOKUP($A26,'Diplomabestand individueel'!$A:$AC,T$1,FALSE)</f>
        <v>#N/A</v>
      </c>
      <c r="U26" s="82" t="e">
        <f>VLOOKUP($A26,'Diplomabestand individueel'!$A:$AC,U$1,FALSE)</f>
        <v>#N/A</v>
      </c>
      <c r="V26" s="82" t="e">
        <f>VLOOKUP($A26,'Diplomabestand individueel'!$A:$AC,V$1,FALSE)</f>
        <v>#N/A</v>
      </c>
      <c r="W26" s="41" t="e">
        <f t="shared" si="3"/>
        <v>#N/A</v>
      </c>
      <c r="X26" s="82" t="e">
        <f>VLOOKUP($A26,'Diplomabestand individueel'!$A:$AC,X$1,FALSE)</f>
        <v>#N/A</v>
      </c>
      <c r="Y26" s="82" t="e">
        <f>VLOOKUP($A26,'Diplomabestand individueel'!$A:$AC,Y$1,FALSE)</f>
        <v>#N/A</v>
      </c>
      <c r="Z26" s="82" t="e">
        <f>VLOOKUP($A26,'Diplomabestand individueel'!$A:$AC,Z$1,FALSE)</f>
        <v>#N/A</v>
      </c>
      <c r="AA26" s="82" t="e">
        <f>VLOOKUP($A26,'Diplomabestand individueel'!$A:$AC,AA$1,FALSE)</f>
        <v>#N/A</v>
      </c>
      <c r="AB26" s="41" t="e">
        <f t="shared" si="4"/>
        <v>#N/A</v>
      </c>
    </row>
    <row r="27" spans="1:28" x14ac:dyDescent="0.3">
      <c r="A27">
        <v>260</v>
      </c>
      <c r="B27" t="e">
        <f>VLOOKUP($A27,'Diplomabestand individueel'!$A:$AC,B$1,FALSE)</f>
        <v>#N/A</v>
      </c>
      <c r="C27" t="e">
        <f>VLOOKUP($A27,'Diplomabestand individueel'!$A:$AC,C$1,FALSE)</f>
        <v>#N/A</v>
      </c>
      <c r="D27" t="e">
        <f>VLOOKUP($A27,'Diplomabestand individueel'!$A:$AC,D$1,FALSE)</f>
        <v>#N/A</v>
      </c>
      <c r="E27" t="e">
        <f>VLOOKUP($A27,'Diplomabestand individueel'!$A:$AC,E$1,FALSE)</f>
        <v>#N/A</v>
      </c>
      <c r="F27" s="44" t="e">
        <f>VLOOKUP($A27,'Diplomabestand individueel'!$A:$AC,F$1,FALSE)</f>
        <v>#N/A</v>
      </c>
      <c r="G27" s="41" t="e">
        <f t="shared" si="0"/>
        <v>#N/A</v>
      </c>
      <c r="H27" s="82" t="e">
        <f>VLOOKUP($A27,'Diplomabestand individueel'!$A:$AC,H$1,FALSE)</f>
        <v>#N/A</v>
      </c>
      <c r="I27" s="82" t="e">
        <f>VLOOKUP($A27,'Diplomabestand individueel'!$A:$AC,I$1,FALSE)</f>
        <v>#N/A</v>
      </c>
      <c r="J27" s="83" t="e">
        <f>VLOOKUP($A27,'Diplomabestand individueel'!$A:$AC,J$1,FALSE)</f>
        <v>#N/A</v>
      </c>
      <c r="K27" s="82" t="e">
        <f>VLOOKUP($A27,'Diplomabestand individueel'!$A:$AC,K$1,FALSE)</f>
        <v>#N/A</v>
      </c>
      <c r="L27" s="82" t="e">
        <f>VLOOKUP($A27,'Diplomabestand individueel'!$A:$AC,L$1,FALSE)</f>
        <v>#N/A</v>
      </c>
      <c r="M27" s="41" t="e">
        <f t="shared" si="1"/>
        <v>#N/A</v>
      </c>
      <c r="N27" s="82" t="e">
        <f>VLOOKUP($A27,'Diplomabestand individueel'!$A:$AC,N$1,FALSE)</f>
        <v>#N/A</v>
      </c>
      <c r="O27" s="82" t="e">
        <f>VLOOKUP($A27,'Diplomabestand individueel'!$A:$AC,O$1,FALSE)</f>
        <v>#N/A</v>
      </c>
      <c r="P27" s="82" t="e">
        <f>VLOOKUP($A27,'Diplomabestand individueel'!$A:$AC,P$1,FALSE)</f>
        <v>#N/A</v>
      </c>
      <c r="Q27" s="82" t="e">
        <f>VLOOKUP($A27,'Diplomabestand individueel'!$A:$AC,Q$1,FALSE)</f>
        <v>#N/A</v>
      </c>
      <c r="R27" s="41" t="e">
        <f t="shared" si="2"/>
        <v>#N/A</v>
      </c>
      <c r="S27" s="82" t="e">
        <f>VLOOKUP($A27,'Diplomabestand individueel'!$A:$AC,S$1,FALSE)</f>
        <v>#N/A</v>
      </c>
      <c r="T27" s="82" t="e">
        <f>VLOOKUP($A27,'Diplomabestand individueel'!$A:$AC,T$1,FALSE)</f>
        <v>#N/A</v>
      </c>
      <c r="U27" s="82" t="e">
        <f>VLOOKUP($A27,'Diplomabestand individueel'!$A:$AC,U$1,FALSE)</f>
        <v>#N/A</v>
      </c>
      <c r="V27" s="82" t="e">
        <f>VLOOKUP($A27,'Diplomabestand individueel'!$A:$AC,V$1,FALSE)</f>
        <v>#N/A</v>
      </c>
      <c r="W27" s="41" t="e">
        <f t="shared" si="3"/>
        <v>#N/A</v>
      </c>
      <c r="X27" s="82" t="e">
        <f>VLOOKUP($A27,'Diplomabestand individueel'!$A:$AC,X$1,FALSE)</f>
        <v>#N/A</v>
      </c>
      <c r="Y27" s="82" t="e">
        <f>VLOOKUP($A27,'Diplomabestand individueel'!$A:$AC,Y$1,FALSE)</f>
        <v>#N/A</v>
      </c>
      <c r="Z27" s="82" t="e">
        <f>VLOOKUP($A27,'Diplomabestand individueel'!$A:$AC,Z$1,FALSE)</f>
        <v>#N/A</v>
      </c>
      <c r="AA27" s="82" t="e">
        <f>VLOOKUP($A27,'Diplomabestand individueel'!$A:$AC,AA$1,FALSE)</f>
        <v>#N/A</v>
      </c>
      <c r="AB27" s="41" t="e">
        <f t="shared" si="4"/>
        <v>#N/A</v>
      </c>
    </row>
    <row r="28" spans="1:28" x14ac:dyDescent="0.3">
      <c r="A28" s="33"/>
      <c r="F28" s="42"/>
      <c r="G28" s="39"/>
      <c r="H28" s="84"/>
      <c r="I28" s="84"/>
      <c r="J28" s="85"/>
      <c r="K28" s="84"/>
      <c r="L28" s="86"/>
      <c r="M28" s="96"/>
      <c r="N28" s="84"/>
      <c r="O28" s="84"/>
      <c r="P28" s="84"/>
      <c r="Q28" s="86"/>
      <c r="R28" s="96"/>
      <c r="S28" s="84"/>
      <c r="T28" s="84"/>
      <c r="U28" s="84"/>
      <c r="V28" s="86"/>
      <c r="W28" s="96"/>
      <c r="X28" s="84"/>
      <c r="Y28" s="84"/>
      <c r="Z28" s="87"/>
      <c r="AA28" s="86"/>
      <c r="AB28" s="29"/>
    </row>
    <row r="29" spans="1:28" x14ac:dyDescent="0.3">
      <c r="F29" s="42"/>
      <c r="G29" s="39"/>
      <c r="H29" s="84"/>
      <c r="I29" s="84"/>
      <c r="J29" s="85"/>
      <c r="K29" s="84"/>
      <c r="L29" s="86"/>
      <c r="M29" s="96"/>
      <c r="N29" s="84"/>
      <c r="O29" s="84"/>
      <c r="P29" s="84"/>
      <c r="Q29" s="86"/>
      <c r="R29" s="96"/>
      <c r="S29" s="84"/>
      <c r="T29" s="84"/>
      <c r="U29" s="84"/>
      <c r="V29" s="86"/>
      <c r="W29" s="96"/>
      <c r="X29" s="84"/>
      <c r="Y29" s="84"/>
      <c r="Z29" s="87"/>
      <c r="AA29" s="86"/>
      <c r="AB29" s="29"/>
    </row>
    <row r="30" spans="1:28" x14ac:dyDescent="0.3">
      <c r="F30" s="42"/>
      <c r="G30" s="39"/>
      <c r="H30" s="84"/>
      <c r="I30" s="84"/>
      <c r="J30" s="85"/>
      <c r="K30" s="84"/>
      <c r="L30" s="86"/>
      <c r="M30" s="96"/>
      <c r="N30" s="84"/>
      <c r="O30" s="84"/>
      <c r="P30" s="84"/>
      <c r="Q30" s="86"/>
      <c r="R30" s="96"/>
      <c r="S30" s="84"/>
      <c r="T30" s="84"/>
      <c r="U30" s="84"/>
      <c r="V30" s="86"/>
      <c r="W30" s="96"/>
      <c r="X30" s="84"/>
      <c r="Y30" s="84"/>
      <c r="Z30" s="87"/>
      <c r="AA30" s="86"/>
      <c r="AB30" s="29"/>
    </row>
    <row r="31" spans="1:28" x14ac:dyDescent="0.3">
      <c r="F31" s="42"/>
      <c r="G31" s="39"/>
      <c r="H31" s="84"/>
      <c r="I31" s="84"/>
      <c r="J31" s="85"/>
      <c r="K31" s="84"/>
      <c r="L31" s="86"/>
      <c r="M31" s="96"/>
      <c r="N31" s="84"/>
      <c r="O31" s="84"/>
      <c r="P31" s="84"/>
      <c r="Q31" s="86"/>
      <c r="R31" s="96"/>
      <c r="S31" s="84"/>
      <c r="T31" s="84"/>
      <c r="U31" s="84"/>
      <c r="V31" s="86"/>
      <c r="W31" s="96"/>
      <c r="X31" s="84"/>
      <c r="Y31" s="84"/>
      <c r="Z31" s="87"/>
      <c r="AA31" s="86"/>
      <c r="AB31" s="29"/>
    </row>
    <row r="32" spans="1:28" x14ac:dyDescent="0.3">
      <c r="A32" s="33"/>
      <c r="F32" s="42"/>
      <c r="G32" s="39"/>
      <c r="H32" s="84"/>
      <c r="I32" s="84"/>
      <c r="J32" s="85"/>
      <c r="K32" s="84"/>
      <c r="L32" s="86"/>
      <c r="M32" s="96"/>
      <c r="N32" s="84"/>
      <c r="O32" s="84"/>
      <c r="P32" s="84"/>
      <c r="Q32" s="86"/>
      <c r="R32" s="96"/>
      <c r="S32" s="84"/>
      <c r="T32" s="84"/>
      <c r="U32" s="84"/>
      <c r="V32" s="86"/>
      <c r="W32" s="96"/>
      <c r="X32" s="84"/>
      <c r="Y32" s="84"/>
      <c r="Z32" s="87"/>
      <c r="AA32" s="86"/>
      <c r="AB32" s="29"/>
    </row>
    <row r="33" spans="1:28" x14ac:dyDescent="0.3">
      <c r="A33" s="33"/>
      <c r="F33" s="42"/>
      <c r="G33" s="39"/>
      <c r="H33" s="84"/>
      <c r="I33" s="84"/>
      <c r="J33" s="85"/>
      <c r="K33" s="84"/>
      <c r="L33" s="86"/>
      <c r="M33" s="96"/>
      <c r="N33" s="84"/>
      <c r="O33" s="84"/>
      <c r="P33" s="84"/>
      <c r="Q33" s="86"/>
      <c r="R33" s="96"/>
      <c r="S33" s="84"/>
      <c r="T33" s="84"/>
      <c r="U33" s="84"/>
      <c r="V33" s="86"/>
      <c r="W33" s="96"/>
      <c r="X33" s="84"/>
      <c r="Y33" s="84"/>
      <c r="Z33" s="87"/>
      <c r="AA33" s="86"/>
      <c r="AB33" s="29"/>
    </row>
    <row r="34" spans="1:28" x14ac:dyDescent="0.3">
      <c r="F34" s="42"/>
      <c r="G34" s="39"/>
      <c r="H34" s="84"/>
      <c r="I34" s="84"/>
      <c r="J34" s="85"/>
      <c r="K34" s="84"/>
      <c r="L34" s="86"/>
      <c r="M34" s="96"/>
      <c r="N34" s="84"/>
      <c r="O34" s="84"/>
      <c r="P34" s="84"/>
      <c r="Q34" s="86"/>
      <c r="R34" s="96"/>
      <c r="S34" s="84"/>
      <c r="T34" s="84"/>
      <c r="U34" s="84"/>
      <c r="V34" s="86"/>
      <c r="W34" s="96"/>
      <c r="X34" s="84"/>
      <c r="Y34" s="84"/>
      <c r="Z34" s="87"/>
      <c r="AA34" s="86"/>
      <c r="AB34" s="29"/>
    </row>
    <row r="35" spans="1:28" x14ac:dyDescent="0.3">
      <c r="A35" s="33"/>
      <c r="F35" s="42"/>
      <c r="G35" s="39"/>
      <c r="H35" s="84"/>
      <c r="I35" s="84"/>
      <c r="J35" s="85"/>
      <c r="K35" s="84"/>
      <c r="L35" s="86"/>
      <c r="M35" s="96"/>
      <c r="N35" s="84"/>
      <c r="O35" s="84"/>
      <c r="P35" s="84"/>
      <c r="Q35" s="86"/>
      <c r="R35" s="96"/>
      <c r="S35" s="84"/>
      <c r="T35" s="84"/>
      <c r="U35" s="84"/>
      <c r="V35" s="86"/>
      <c r="W35" s="96"/>
      <c r="X35" s="84"/>
      <c r="Y35" s="84"/>
      <c r="Z35" s="87"/>
      <c r="AA35" s="86"/>
      <c r="AB35" s="33"/>
    </row>
    <row r="36" spans="1:28" x14ac:dyDescent="0.3">
      <c r="F36" s="42"/>
      <c r="G36" s="39"/>
      <c r="H36" s="84"/>
      <c r="I36" s="84"/>
      <c r="J36" s="85"/>
      <c r="K36" s="84"/>
      <c r="L36" s="86"/>
      <c r="M36" s="96"/>
      <c r="N36" s="84"/>
      <c r="O36" s="84"/>
      <c r="P36" s="84"/>
      <c r="Q36" s="86"/>
      <c r="R36" s="96"/>
      <c r="S36" s="84"/>
      <c r="T36" s="84"/>
      <c r="U36" s="84"/>
      <c r="V36" s="86"/>
      <c r="W36" s="96"/>
      <c r="X36" s="84"/>
      <c r="Y36" s="84"/>
      <c r="Z36" s="87"/>
      <c r="AA36" s="86"/>
      <c r="AB36" s="33"/>
    </row>
    <row r="37" spans="1:28" x14ac:dyDescent="0.3">
      <c r="F37" s="42"/>
      <c r="G37" s="39"/>
      <c r="H37" s="84"/>
      <c r="I37" s="84"/>
      <c r="J37" s="85"/>
      <c r="K37" s="84"/>
      <c r="L37" s="86"/>
      <c r="M37" s="96"/>
      <c r="N37" s="84"/>
      <c r="O37" s="84"/>
      <c r="P37" s="84"/>
      <c r="Q37" s="86"/>
      <c r="R37" s="96"/>
      <c r="S37" s="84"/>
      <c r="T37" s="84"/>
      <c r="U37" s="84"/>
      <c r="V37" s="86"/>
      <c r="W37" s="96"/>
      <c r="X37" s="84"/>
      <c r="Y37" s="84"/>
      <c r="Z37" s="87"/>
      <c r="AA37" s="86"/>
      <c r="AB37" s="33"/>
    </row>
    <row r="38" spans="1:28" x14ac:dyDescent="0.3">
      <c r="F38" s="42"/>
      <c r="G38" s="39"/>
      <c r="H38" s="84"/>
      <c r="I38" s="84"/>
      <c r="J38" s="85"/>
      <c r="K38" s="84"/>
      <c r="L38" s="86"/>
      <c r="M38" s="96"/>
      <c r="N38" s="84"/>
      <c r="O38" s="84"/>
      <c r="P38" s="84"/>
      <c r="Q38" s="86"/>
      <c r="R38" s="96"/>
      <c r="S38" s="84"/>
      <c r="T38" s="84"/>
      <c r="U38" s="84"/>
      <c r="V38" s="86"/>
      <c r="W38" s="96"/>
      <c r="X38" s="84"/>
      <c r="Y38" s="84"/>
      <c r="Z38" s="87"/>
      <c r="AA38" s="86"/>
      <c r="AB38" s="33"/>
    </row>
    <row r="39" spans="1:28" x14ac:dyDescent="0.3">
      <c r="A39" s="33"/>
      <c r="B39" s="33"/>
      <c r="C39" s="32"/>
      <c r="D39" s="32"/>
      <c r="E39" s="32"/>
      <c r="F39" s="34"/>
      <c r="G39" s="35"/>
      <c r="H39" s="88"/>
      <c r="I39" s="88"/>
      <c r="J39" s="89"/>
      <c r="K39" s="88"/>
      <c r="L39" s="90"/>
      <c r="M39" s="33"/>
      <c r="N39" s="88"/>
      <c r="O39" s="88"/>
      <c r="P39" s="88"/>
      <c r="Q39" s="90"/>
      <c r="R39" s="33"/>
      <c r="S39" s="88"/>
      <c r="T39" s="88"/>
      <c r="U39" s="88"/>
      <c r="V39" s="90"/>
      <c r="W39" s="33"/>
      <c r="X39" s="88"/>
      <c r="Y39" s="88"/>
      <c r="Z39" s="91"/>
      <c r="AA39" s="90"/>
      <c r="AB39" s="33"/>
    </row>
    <row r="40" spans="1:28" x14ac:dyDescent="0.3">
      <c r="A40" s="33"/>
      <c r="B40" s="33"/>
      <c r="C40" s="32"/>
      <c r="D40" s="32"/>
      <c r="E40" s="32"/>
      <c r="F40" s="34"/>
      <c r="G40" s="35"/>
      <c r="H40" s="88"/>
      <c r="I40" s="88"/>
      <c r="J40" s="89"/>
      <c r="K40" s="88"/>
      <c r="L40" s="90"/>
      <c r="M40" s="33"/>
      <c r="N40" s="88"/>
      <c r="O40" s="88"/>
      <c r="P40" s="88"/>
      <c r="Q40" s="90"/>
      <c r="R40" s="33"/>
      <c r="S40" s="88"/>
      <c r="T40" s="88"/>
      <c r="U40" s="88"/>
      <c r="V40" s="90"/>
      <c r="W40" s="33"/>
      <c r="X40" s="88"/>
      <c r="Y40" s="88"/>
      <c r="Z40" s="91"/>
      <c r="AA40" s="90"/>
      <c r="AB40" s="33"/>
    </row>
    <row r="41" spans="1:28" x14ac:dyDescent="0.3">
      <c r="A41" s="33"/>
      <c r="B41" s="33"/>
      <c r="C41" s="32"/>
      <c r="D41" s="32"/>
      <c r="E41" s="32"/>
      <c r="F41" s="34"/>
      <c r="G41" s="35"/>
      <c r="H41" s="88"/>
      <c r="I41" s="88"/>
      <c r="J41" s="89"/>
      <c r="K41" s="88"/>
      <c r="L41" s="90"/>
      <c r="M41" s="33"/>
      <c r="N41" s="88"/>
      <c r="O41" s="88"/>
      <c r="P41" s="88"/>
      <c r="Q41" s="90"/>
      <c r="R41" s="33"/>
      <c r="S41" s="88"/>
      <c r="T41" s="88"/>
      <c r="U41" s="88"/>
      <c r="V41" s="90"/>
      <c r="W41" s="33"/>
      <c r="X41" s="88"/>
      <c r="Y41" s="88"/>
      <c r="Z41" s="91"/>
      <c r="AA41" s="90"/>
      <c r="AB41" s="33"/>
    </row>
    <row r="42" spans="1:28" x14ac:dyDescent="0.3">
      <c r="A42" s="33"/>
      <c r="B42" s="33"/>
      <c r="C42" s="32"/>
      <c r="D42" s="32"/>
      <c r="E42" s="32"/>
      <c r="F42" s="34"/>
      <c r="G42" s="35"/>
      <c r="H42" s="88"/>
      <c r="I42" s="88"/>
      <c r="J42" s="89"/>
      <c r="K42" s="88"/>
      <c r="L42" s="90"/>
      <c r="M42" s="33"/>
      <c r="N42" s="88"/>
      <c r="O42" s="88"/>
      <c r="P42" s="88"/>
      <c r="Q42" s="90"/>
      <c r="R42" s="33"/>
      <c r="S42" s="88"/>
      <c r="T42" s="88"/>
      <c r="U42" s="88"/>
      <c r="V42" s="90"/>
      <c r="W42" s="33"/>
      <c r="X42" s="88"/>
      <c r="Y42" s="88"/>
      <c r="Z42" s="91"/>
      <c r="AA42" s="90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4"/>
      <c r="G71" s="35"/>
      <c r="H71" s="88"/>
      <c r="I71" s="88"/>
      <c r="J71" s="89"/>
      <c r="K71" s="88"/>
      <c r="L71" s="90"/>
      <c r="M71" s="33"/>
      <c r="N71" s="88"/>
      <c r="O71" s="88"/>
      <c r="P71" s="88"/>
      <c r="Q71" s="90"/>
      <c r="R71" s="33"/>
      <c r="S71" s="88"/>
      <c r="T71" s="88"/>
      <c r="U71" s="88"/>
      <c r="V71" s="90"/>
      <c r="W71" s="33"/>
      <c r="X71" s="88"/>
      <c r="Y71" s="88"/>
      <c r="Z71" s="91"/>
      <c r="AA71" s="90"/>
      <c r="AB71" s="33"/>
    </row>
    <row r="72" spans="1:28" x14ac:dyDescent="0.3">
      <c r="A72" s="33"/>
      <c r="B72" s="33"/>
      <c r="C72" s="32"/>
      <c r="D72" s="32"/>
      <c r="E72" s="32"/>
      <c r="F72" s="34"/>
      <c r="G72" s="35"/>
      <c r="H72" s="88"/>
      <c r="I72" s="88"/>
      <c r="J72" s="89"/>
      <c r="K72" s="88"/>
      <c r="L72" s="90"/>
      <c r="M72" s="33"/>
      <c r="N72" s="88"/>
      <c r="O72" s="88"/>
      <c r="P72" s="88"/>
      <c r="Q72" s="90"/>
      <c r="R72" s="33"/>
      <c r="S72" s="88"/>
      <c r="T72" s="88"/>
      <c r="U72" s="88"/>
      <c r="V72" s="90"/>
      <c r="W72" s="33"/>
      <c r="X72" s="88"/>
      <c r="Y72" s="88"/>
      <c r="Z72" s="91"/>
      <c r="AA72" s="90"/>
      <c r="AB72" s="33"/>
    </row>
    <row r="73" spans="1:28" x14ac:dyDescent="0.3">
      <c r="A73" s="33"/>
      <c r="B73" s="33"/>
      <c r="C73" s="32"/>
      <c r="D73" s="32"/>
      <c r="E73" s="32"/>
      <c r="F73" s="34"/>
      <c r="G73" s="35"/>
      <c r="H73" s="88"/>
      <c r="I73" s="88"/>
      <c r="J73" s="89"/>
      <c r="K73" s="88"/>
      <c r="L73" s="90"/>
      <c r="M73" s="33"/>
      <c r="N73" s="88"/>
      <c r="O73" s="88"/>
      <c r="P73" s="88"/>
      <c r="Q73" s="90"/>
      <c r="R73" s="33"/>
      <c r="S73" s="88"/>
      <c r="T73" s="88"/>
      <c r="U73" s="88"/>
      <c r="V73" s="90"/>
      <c r="W73" s="33"/>
      <c r="X73" s="88"/>
      <c r="Y73" s="88"/>
      <c r="Z73" s="91"/>
      <c r="AA73" s="90"/>
      <c r="AB73" s="33"/>
    </row>
    <row r="74" spans="1:28" x14ac:dyDescent="0.3">
      <c r="A74" s="33"/>
      <c r="B74" s="33"/>
      <c r="C74" s="32"/>
      <c r="D74" s="32"/>
      <c r="E74" s="32"/>
      <c r="F74" s="34"/>
      <c r="G74" s="35"/>
      <c r="H74" s="88"/>
      <c r="I74" s="88"/>
      <c r="J74" s="89"/>
      <c r="K74" s="88"/>
      <c r="L74" s="90"/>
      <c r="M74" s="33"/>
      <c r="N74" s="88"/>
      <c r="O74" s="88"/>
      <c r="P74" s="88"/>
      <c r="Q74" s="90"/>
      <c r="R74" s="33"/>
      <c r="S74" s="88"/>
      <c r="T74" s="88"/>
      <c r="U74" s="88"/>
      <c r="V74" s="90"/>
      <c r="W74" s="33"/>
      <c r="X74" s="88"/>
      <c r="Y74" s="88"/>
      <c r="Z74" s="91"/>
      <c r="AA74" s="90"/>
      <c r="AB74" s="33"/>
    </row>
    <row r="75" spans="1:28" x14ac:dyDescent="0.3">
      <c r="A75" s="33"/>
      <c r="B75" s="33"/>
      <c r="C75" s="32"/>
      <c r="D75" s="32"/>
      <c r="E75" s="32"/>
      <c r="F75" s="34"/>
      <c r="G75" s="35"/>
      <c r="H75" s="88"/>
      <c r="I75" s="88"/>
      <c r="J75" s="89"/>
      <c r="K75" s="88"/>
      <c r="L75" s="90"/>
      <c r="M75" s="33"/>
      <c r="N75" s="88"/>
      <c r="O75" s="88"/>
      <c r="P75" s="88"/>
      <c r="Q75" s="90"/>
      <c r="R75" s="33"/>
      <c r="S75" s="88"/>
      <c r="T75" s="88"/>
      <c r="U75" s="88"/>
      <c r="V75" s="90"/>
      <c r="W75" s="33"/>
      <c r="X75" s="88"/>
      <c r="Y75" s="88"/>
      <c r="Z75" s="91"/>
      <c r="AA75" s="90"/>
      <c r="AB75" s="33"/>
    </row>
    <row r="76" spans="1:28" x14ac:dyDescent="0.3">
      <c r="A76" s="33"/>
      <c r="B76" s="33"/>
      <c r="C76" s="32"/>
      <c r="D76" s="32"/>
      <c r="E76" s="32"/>
      <c r="F76" s="34"/>
      <c r="G76" s="35"/>
      <c r="H76" s="88"/>
      <c r="I76" s="88"/>
      <c r="J76" s="89"/>
      <c r="K76" s="88"/>
      <c r="L76" s="90"/>
      <c r="M76" s="33"/>
      <c r="N76" s="88"/>
      <c r="O76" s="88"/>
      <c r="P76" s="88"/>
      <c r="Q76" s="90"/>
      <c r="R76" s="33"/>
      <c r="S76" s="88"/>
      <c r="T76" s="88"/>
      <c r="U76" s="88"/>
      <c r="V76" s="90"/>
      <c r="W76" s="33"/>
      <c r="X76" s="88"/>
      <c r="Y76" s="88"/>
      <c r="Z76" s="91"/>
      <c r="AA76" s="90"/>
      <c r="AB76" s="33"/>
    </row>
    <row r="77" spans="1:28" x14ac:dyDescent="0.3">
      <c r="A77" s="33"/>
      <c r="B77" s="33"/>
      <c r="C77" s="32"/>
      <c r="D77" s="32"/>
      <c r="E77" s="32"/>
      <c r="F77" s="34"/>
      <c r="G77" s="35"/>
      <c r="H77" s="88"/>
      <c r="I77" s="88"/>
      <c r="J77" s="89"/>
      <c r="K77" s="88"/>
      <c r="L77" s="90"/>
      <c r="M77" s="33"/>
      <c r="N77" s="88"/>
      <c r="O77" s="88"/>
      <c r="P77" s="88"/>
      <c r="Q77" s="90"/>
      <c r="R77" s="33"/>
      <c r="S77" s="88"/>
      <c r="T77" s="88"/>
      <c r="U77" s="88"/>
      <c r="V77" s="90"/>
      <c r="W77" s="33"/>
      <c r="X77" s="88"/>
      <c r="Y77" s="88"/>
      <c r="Z77" s="91"/>
      <c r="AA77" s="90"/>
      <c r="AB77" s="33"/>
    </row>
    <row r="78" spans="1:28" x14ac:dyDescent="0.3">
      <c r="A78" s="33"/>
      <c r="B78" s="33"/>
      <c r="C78" s="32"/>
      <c r="D78" s="32"/>
      <c r="E78" s="32"/>
      <c r="F78" s="34"/>
      <c r="G78" s="35"/>
      <c r="H78" s="88"/>
      <c r="I78" s="88"/>
      <c r="J78" s="89"/>
      <c r="K78" s="88"/>
      <c r="L78" s="90"/>
      <c r="M78" s="33"/>
      <c r="N78" s="88"/>
      <c r="O78" s="88"/>
      <c r="P78" s="88"/>
      <c r="Q78" s="90"/>
      <c r="R78" s="33"/>
      <c r="S78" s="88"/>
      <c r="T78" s="88"/>
      <c r="U78" s="88"/>
      <c r="V78" s="90"/>
      <c r="W78" s="33"/>
      <c r="X78" s="88"/>
      <c r="Y78" s="88"/>
      <c r="Z78" s="91"/>
      <c r="AA78" s="90"/>
      <c r="AB78" s="33"/>
    </row>
    <row r="79" spans="1:28" x14ac:dyDescent="0.3">
      <c r="A79" s="33"/>
      <c r="B79" s="33"/>
      <c r="C79" s="32"/>
      <c r="D79" s="32"/>
      <c r="E79" s="32"/>
      <c r="F79" s="34"/>
      <c r="G79" s="35"/>
      <c r="H79" s="88"/>
      <c r="I79" s="88"/>
      <c r="J79" s="89"/>
      <c r="K79" s="88"/>
      <c r="L79" s="90"/>
      <c r="M79" s="33"/>
      <c r="N79" s="88"/>
      <c r="O79" s="88"/>
      <c r="P79" s="88"/>
      <c r="Q79" s="90"/>
      <c r="R79" s="33"/>
      <c r="S79" s="88"/>
      <c r="T79" s="88"/>
      <c r="U79" s="88"/>
      <c r="V79" s="90"/>
      <c r="W79" s="33"/>
      <c r="X79" s="88"/>
      <c r="Y79" s="88"/>
      <c r="Z79" s="91"/>
      <c r="AA79" s="90"/>
      <c r="AB79" s="33"/>
    </row>
    <row r="80" spans="1:28" x14ac:dyDescent="0.3">
      <c r="A80" s="33"/>
      <c r="B80" s="33"/>
      <c r="C80" s="32"/>
      <c r="D80" s="32"/>
      <c r="E80" s="32"/>
      <c r="F80" s="34"/>
      <c r="G80" s="35"/>
      <c r="H80" s="88"/>
      <c r="I80" s="88"/>
      <c r="J80" s="89"/>
      <c r="K80" s="88"/>
      <c r="L80" s="90"/>
      <c r="M80" s="33"/>
      <c r="N80" s="88"/>
      <c r="O80" s="88"/>
      <c r="P80" s="88"/>
      <c r="Q80" s="90"/>
      <c r="R80" s="33"/>
      <c r="S80" s="88"/>
      <c r="T80" s="88"/>
      <c r="U80" s="88"/>
      <c r="V80" s="90"/>
      <c r="W80" s="33"/>
      <c r="X80" s="88"/>
      <c r="Y80" s="88"/>
      <c r="Z80" s="91"/>
      <c r="AA80" s="90"/>
      <c r="AB80" s="33"/>
    </row>
    <row r="81" spans="1:28" x14ac:dyDescent="0.3">
      <c r="A81" s="33"/>
      <c r="B81" s="33"/>
      <c r="C81" s="32"/>
      <c r="D81" s="32"/>
      <c r="E81" s="32"/>
      <c r="F81" s="34"/>
      <c r="G81" s="35"/>
      <c r="H81" s="88"/>
      <c r="I81" s="88"/>
      <c r="J81" s="89"/>
      <c r="K81" s="88"/>
      <c r="L81" s="90"/>
      <c r="M81" s="33"/>
      <c r="N81" s="88"/>
      <c r="O81" s="88"/>
      <c r="P81" s="88"/>
      <c r="Q81" s="90"/>
      <c r="R81" s="33"/>
      <c r="S81" s="88"/>
      <c r="T81" s="88"/>
      <c r="U81" s="88"/>
      <c r="V81" s="90"/>
      <c r="W81" s="33"/>
      <c r="X81" s="88"/>
      <c r="Y81" s="88"/>
      <c r="Z81" s="91"/>
      <c r="AA81" s="90"/>
      <c r="AB81" s="33"/>
    </row>
    <row r="82" spans="1:28" x14ac:dyDescent="0.3">
      <c r="A82" s="33"/>
      <c r="B82" s="33"/>
      <c r="C82" s="32"/>
      <c r="D82" s="32"/>
      <c r="E82" s="32"/>
      <c r="F82" s="34"/>
      <c r="G82" s="35"/>
      <c r="H82" s="88"/>
      <c r="I82" s="88"/>
      <c r="J82" s="89"/>
      <c r="K82" s="88"/>
      <c r="L82" s="90"/>
      <c r="M82" s="33"/>
      <c r="N82" s="88"/>
      <c r="O82" s="88"/>
      <c r="P82" s="88"/>
      <c r="Q82" s="90"/>
      <c r="R82" s="33"/>
      <c r="S82" s="88"/>
      <c r="T82" s="88"/>
      <c r="U82" s="88"/>
      <c r="V82" s="90"/>
      <c r="W82" s="33"/>
      <c r="X82" s="88"/>
      <c r="Y82" s="88"/>
      <c r="Z82" s="91"/>
      <c r="AA82" s="90"/>
      <c r="AB82" s="33"/>
    </row>
    <row r="83" spans="1:28" x14ac:dyDescent="0.3">
      <c r="A83" s="33"/>
      <c r="B83" s="33"/>
      <c r="C83" s="32"/>
      <c r="D83" s="32"/>
      <c r="E83" s="32"/>
      <c r="F83" s="34"/>
      <c r="G83" s="35"/>
      <c r="H83" s="88"/>
      <c r="I83" s="88"/>
      <c r="J83" s="89"/>
      <c r="K83" s="88"/>
      <c r="L83" s="90"/>
      <c r="M83" s="33"/>
      <c r="N83" s="88"/>
      <c r="O83" s="88"/>
      <c r="P83" s="88"/>
      <c r="Q83" s="90"/>
      <c r="R83" s="33"/>
      <c r="S83" s="88"/>
      <c r="T83" s="88"/>
      <c r="U83" s="88"/>
      <c r="V83" s="90"/>
      <c r="W83" s="33"/>
      <c r="X83" s="88"/>
      <c r="Y83" s="88"/>
      <c r="Z83" s="91"/>
      <c r="AA83" s="90"/>
      <c r="AB83" s="33"/>
    </row>
    <row r="84" spans="1:28" x14ac:dyDescent="0.3">
      <c r="A84" s="33"/>
      <c r="B84" s="33"/>
      <c r="C84" s="32"/>
      <c r="D84" s="32"/>
      <c r="E84" s="32"/>
      <c r="F84" s="30"/>
      <c r="G84" s="31"/>
      <c r="H84" s="88"/>
      <c r="I84" s="88"/>
      <c r="J84" s="89"/>
      <c r="K84" s="88"/>
      <c r="L84" s="92"/>
      <c r="M84" s="97"/>
      <c r="N84" s="88"/>
      <c r="O84" s="88"/>
      <c r="P84" s="88"/>
      <c r="Q84" s="92"/>
      <c r="R84" s="97"/>
      <c r="S84" s="88"/>
      <c r="T84" s="88"/>
      <c r="U84" s="88"/>
      <c r="V84" s="92"/>
      <c r="W84" s="97"/>
      <c r="X84" s="88"/>
      <c r="Y84" s="88"/>
      <c r="Z84" s="91"/>
      <c r="AA84" s="92"/>
      <c r="AB84" s="97"/>
    </row>
    <row r="85" spans="1:28" x14ac:dyDescent="0.3">
      <c r="A85" s="33"/>
      <c r="B85" s="33"/>
      <c r="C85" s="32"/>
      <c r="D85" s="32"/>
      <c r="E85" s="32"/>
      <c r="F85" s="30"/>
      <c r="G85" s="31"/>
      <c r="H85" s="88"/>
      <c r="I85" s="88"/>
      <c r="J85" s="89"/>
      <c r="K85" s="88"/>
      <c r="L85" s="92"/>
      <c r="M85" s="97"/>
      <c r="N85" s="88"/>
      <c r="O85" s="88"/>
      <c r="P85" s="88"/>
      <c r="Q85" s="92"/>
      <c r="R85" s="97"/>
      <c r="S85" s="88"/>
      <c r="T85" s="88"/>
      <c r="U85" s="88"/>
      <c r="V85" s="92"/>
      <c r="W85" s="97"/>
      <c r="X85" s="88"/>
      <c r="Y85" s="88"/>
      <c r="Z85" s="91"/>
      <c r="AA85" s="92"/>
      <c r="AB85" s="97"/>
    </row>
    <row r="86" spans="1:28" x14ac:dyDescent="0.3">
      <c r="A86" s="33"/>
      <c r="B86" s="33"/>
      <c r="C86" s="32"/>
      <c r="D86" s="32"/>
      <c r="E86" s="32"/>
      <c r="F86" s="30"/>
      <c r="G86" s="31"/>
      <c r="H86" s="88"/>
      <c r="I86" s="88"/>
      <c r="J86" s="89"/>
      <c r="K86" s="88"/>
      <c r="L86" s="92"/>
      <c r="M86" s="97"/>
      <c r="N86" s="88"/>
      <c r="O86" s="88"/>
      <c r="P86" s="88"/>
      <c r="Q86" s="92"/>
      <c r="R86" s="97"/>
      <c r="S86" s="88"/>
      <c r="T86" s="88"/>
      <c r="U86" s="88"/>
      <c r="V86" s="92"/>
      <c r="W86" s="97"/>
      <c r="X86" s="88"/>
      <c r="Y86" s="88"/>
      <c r="Z86" s="91"/>
      <c r="AA86" s="92"/>
      <c r="AB86" s="97"/>
    </row>
    <row r="87" spans="1:28" x14ac:dyDescent="0.3">
      <c r="A87" s="33"/>
      <c r="B87" s="33"/>
      <c r="C87" s="32"/>
      <c r="D87" s="32"/>
      <c r="E87" s="32"/>
      <c r="F87" s="30"/>
      <c r="G87" s="31"/>
      <c r="H87" s="88"/>
      <c r="I87" s="88"/>
      <c r="J87" s="89"/>
      <c r="K87" s="88"/>
      <c r="L87" s="92"/>
      <c r="M87" s="97"/>
      <c r="N87" s="88"/>
      <c r="O87" s="88"/>
      <c r="P87" s="88"/>
      <c r="Q87" s="92"/>
      <c r="R87" s="97"/>
      <c r="S87" s="88"/>
      <c r="T87" s="88"/>
      <c r="U87" s="88"/>
      <c r="V87" s="92"/>
      <c r="W87" s="97"/>
      <c r="X87" s="88"/>
      <c r="Y87" s="88"/>
      <c r="Z87" s="91"/>
      <c r="AA87" s="92"/>
      <c r="AB87" s="97"/>
    </row>
    <row r="88" spans="1:28" x14ac:dyDescent="0.3">
      <c r="A88" s="33"/>
      <c r="B88" s="33"/>
      <c r="C88" s="32"/>
      <c r="D88" s="32"/>
      <c r="E88" s="32"/>
      <c r="F88" s="30"/>
      <c r="G88" s="31"/>
      <c r="H88" s="88"/>
      <c r="I88" s="88"/>
      <c r="J88" s="89"/>
      <c r="K88" s="88"/>
      <c r="L88" s="92"/>
      <c r="M88" s="97"/>
      <c r="N88" s="88"/>
      <c r="O88" s="88"/>
      <c r="P88" s="88"/>
      <c r="Q88" s="92"/>
      <c r="R88" s="97"/>
      <c r="S88" s="88"/>
      <c r="T88" s="88"/>
      <c r="U88" s="88"/>
      <c r="V88" s="92"/>
      <c r="W88" s="97"/>
      <c r="X88" s="88"/>
      <c r="Y88" s="88"/>
      <c r="Z88" s="91"/>
      <c r="AA88" s="92"/>
      <c r="AB88" s="97"/>
    </row>
    <row r="89" spans="1:28" x14ac:dyDescent="0.3">
      <c r="A89" s="33"/>
      <c r="B89" s="33"/>
      <c r="C89" s="32"/>
      <c r="D89" s="32"/>
      <c r="E89" s="32"/>
      <c r="F89" s="30"/>
      <c r="G89" s="31"/>
      <c r="H89" s="88"/>
      <c r="I89" s="88"/>
      <c r="J89" s="89"/>
      <c r="K89" s="88"/>
      <c r="L89" s="92"/>
      <c r="M89" s="97"/>
      <c r="N89" s="88"/>
      <c r="O89" s="88"/>
      <c r="P89" s="88"/>
      <c r="Q89" s="92"/>
      <c r="R89" s="97"/>
      <c r="S89" s="88"/>
      <c r="T89" s="88"/>
      <c r="U89" s="88"/>
      <c r="V89" s="92"/>
      <c r="W89" s="97"/>
      <c r="X89" s="88"/>
      <c r="Y89" s="88"/>
      <c r="Z89" s="91"/>
      <c r="AA89" s="92"/>
      <c r="AB89" s="97"/>
    </row>
    <row r="90" spans="1:28" x14ac:dyDescent="0.3">
      <c r="A90" s="33"/>
      <c r="B90" s="33"/>
      <c r="C90" s="32"/>
      <c r="D90" s="32"/>
      <c r="E90" s="32"/>
      <c r="F90" s="30"/>
      <c r="G90" s="31"/>
      <c r="H90" s="88"/>
      <c r="I90" s="88"/>
      <c r="J90" s="89"/>
      <c r="K90" s="88"/>
      <c r="L90" s="92"/>
      <c r="M90" s="97"/>
      <c r="N90" s="88"/>
      <c r="O90" s="88"/>
      <c r="P90" s="88"/>
      <c r="Q90" s="92"/>
      <c r="R90" s="97"/>
      <c r="S90" s="88"/>
      <c r="T90" s="88"/>
      <c r="U90" s="88"/>
      <c r="V90" s="92"/>
      <c r="W90" s="97"/>
      <c r="X90" s="88"/>
      <c r="Y90" s="88"/>
      <c r="Z90" s="91"/>
      <c r="AA90" s="92"/>
      <c r="AB90" s="97"/>
    </row>
    <row r="91" spans="1:28" x14ac:dyDescent="0.3">
      <c r="A91" s="33"/>
      <c r="B91" s="33"/>
      <c r="C91" s="32"/>
      <c r="D91" s="32"/>
      <c r="E91" s="32"/>
      <c r="F91" s="30"/>
      <c r="G91" s="31"/>
      <c r="H91" s="88"/>
      <c r="I91" s="88"/>
      <c r="J91" s="89"/>
      <c r="K91" s="88"/>
      <c r="L91" s="92"/>
      <c r="M91" s="97"/>
      <c r="N91" s="88"/>
      <c r="O91" s="88"/>
      <c r="P91" s="88"/>
      <c r="Q91" s="92"/>
      <c r="R91" s="97"/>
      <c r="S91" s="88"/>
      <c r="T91" s="88"/>
      <c r="U91" s="88"/>
      <c r="V91" s="92"/>
      <c r="W91" s="97"/>
      <c r="X91" s="88"/>
      <c r="Y91" s="88"/>
      <c r="Z91" s="91"/>
      <c r="AA91" s="92"/>
      <c r="AB91" s="97"/>
    </row>
    <row r="92" spans="1:28" x14ac:dyDescent="0.3">
      <c r="A92" s="33"/>
      <c r="B92" s="33"/>
      <c r="C92" s="32"/>
      <c r="D92" s="32"/>
      <c r="E92" s="32"/>
      <c r="F92" s="30"/>
      <c r="G92" s="31"/>
      <c r="H92" s="88"/>
      <c r="I92" s="88"/>
      <c r="J92" s="89"/>
      <c r="K92" s="88"/>
      <c r="L92" s="92"/>
      <c r="M92" s="97"/>
      <c r="N92" s="88"/>
      <c r="O92" s="88"/>
      <c r="P92" s="88"/>
      <c r="Q92" s="92"/>
      <c r="R92" s="97"/>
      <c r="S92" s="88"/>
      <c r="T92" s="88"/>
      <c r="U92" s="88"/>
      <c r="V92" s="92"/>
      <c r="W92" s="97"/>
      <c r="X92" s="88"/>
      <c r="Y92" s="88"/>
      <c r="Z92" s="91"/>
      <c r="AA92" s="92"/>
      <c r="AB92" s="97"/>
    </row>
    <row r="93" spans="1:28" x14ac:dyDescent="0.3">
      <c r="A93" s="33"/>
      <c r="B93" s="33"/>
      <c r="C93" s="32"/>
      <c r="D93" s="32"/>
      <c r="E93" s="32"/>
      <c r="F93" s="30"/>
      <c r="G93" s="31"/>
      <c r="H93" s="88"/>
      <c r="I93" s="88"/>
      <c r="J93" s="89"/>
      <c r="K93" s="88"/>
      <c r="L93" s="92"/>
      <c r="M93" s="97"/>
      <c r="N93" s="88"/>
      <c r="O93" s="88"/>
      <c r="P93" s="88"/>
      <c r="Q93" s="92"/>
      <c r="R93" s="97"/>
      <c r="S93" s="88"/>
      <c r="T93" s="88"/>
      <c r="U93" s="88"/>
      <c r="V93" s="92"/>
      <c r="W93" s="97"/>
      <c r="X93" s="88"/>
      <c r="Y93" s="88"/>
      <c r="Z93" s="91"/>
      <c r="AA93" s="92"/>
      <c r="AB93" s="97"/>
    </row>
    <row r="94" spans="1:28" x14ac:dyDescent="0.3">
      <c r="A94" s="33"/>
      <c r="B94" s="33"/>
      <c r="C94" s="32"/>
      <c r="D94" s="32"/>
      <c r="E94" s="32"/>
      <c r="F94" s="30"/>
      <c r="G94" s="31"/>
      <c r="H94" s="88"/>
      <c r="I94" s="88"/>
      <c r="J94" s="89"/>
      <c r="K94" s="88"/>
      <c r="L94" s="92"/>
      <c r="M94" s="97"/>
      <c r="N94" s="88"/>
      <c r="O94" s="88"/>
      <c r="P94" s="88"/>
      <c r="Q94" s="92"/>
      <c r="R94" s="97"/>
      <c r="S94" s="88"/>
      <c r="T94" s="88"/>
      <c r="U94" s="88"/>
      <c r="V94" s="92"/>
      <c r="W94" s="97"/>
      <c r="X94" s="88"/>
      <c r="Y94" s="88"/>
      <c r="Z94" s="91"/>
      <c r="AA94" s="92"/>
      <c r="AB94" s="97"/>
    </row>
  </sheetData>
  <sortState xmlns:xlrd2="http://schemas.microsoft.com/office/spreadsheetml/2017/richdata2" ref="A4:AA27">
    <sortCondition ref="G4:G27"/>
  </sortState>
  <mergeCells count="4">
    <mergeCell ref="H2:M2"/>
    <mergeCell ref="N2:R2"/>
    <mergeCell ref="S2:W2"/>
    <mergeCell ref="X2:AB2"/>
  </mergeCells>
  <conditionalFormatting sqref="F4:F27">
    <cfRule type="duplicateValues" dxfId="15" priority="1"/>
  </conditionalFormatting>
  <conditionalFormatting sqref="G4:G27">
    <cfRule type="cellIs" dxfId="14" priority="2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4825-7FFB-4CD1-8EFD-4B84569E4BD1}">
  <sheetPr>
    <pageSetUpPr fitToPage="1"/>
  </sheetPr>
  <dimension ref="A1:AA86"/>
  <sheetViews>
    <sheetView topLeftCell="A2" zoomScaleNormal="100" workbookViewId="0">
      <selection activeCell="A4" sqref="A4:O27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22.33203125" style="139" bestFit="1" customWidth="1"/>
    <col min="4" max="4" width="20.33203125" style="139" bestFit="1" customWidth="1"/>
    <col min="5" max="5" width="19.3320312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302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>
        <v>261</v>
      </c>
      <c r="B4" s="29" t="e">
        <f>VLOOKUP($A4,'Diplomabestand individueel'!$A:$AC,B$1,FALSE)</f>
        <v>#N/A</v>
      </c>
      <c r="C4" s="139" t="e">
        <f>VLOOKUP($A4,'Diplomabestand individueel'!$A:$AC,C$1,FALSE)</f>
        <v>#N/A</v>
      </c>
      <c r="D4" s="139" t="e">
        <f>VLOOKUP($A4,'Diplomabestand individueel'!$A:$AC,D$1,FALSE)</f>
        <v>#N/A</v>
      </c>
      <c r="E4" s="139" t="e">
        <f>VLOOKUP($A4,'Diplomabestand individueel'!$A:$AC,E$1,FALSE)</f>
        <v>#N/A</v>
      </c>
      <c r="F4" s="15" t="e">
        <f>VLOOKUP($A4,'Alle namen en totalen'!B:M,11,FALSE)</f>
        <v>#N/A</v>
      </c>
      <c r="G4" s="105" t="e">
        <f t="shared" ref="G4:G27" si="0">RANK(F4,F$4:F$27)</f>
        <v>#N/A</v>
      </c>
      <c r="H4" s="82" t="e">
        <f>VLOOKUP($A4,'Alle namen en totalen'!B:M,9,FALSE)</f>
        <v>#N/A</v>
      </c>
      <c r="I4" s="105" t="e">
        <f t="shared" ref="I4:I27" si="1">RANK(H4,H$4:H$27)</f>
        <v>#N/A</v>
      </c>
      <c r="J4" s="83" t="e">
        <f>VLOOKUP($A4,'Alle namen en totalen'!B:M,7,FALSE)</f>
        <v>#N/A</v>
      </c>
      <c r="K4" s="105" t="e">
        <f t="shared" ref="K4:K27" si="2">RANK(J4,J$4:J$27)</f>
        <v>#N/A</v>
      </c>
      <c r="L4" s="82"/>
      <c r="M4" s="142" t="e">
        <f t="shared" ref="M4:M27" si="3">F4+H4+J4</f>
        <v>#N/A</v>
      </c>
      <c r="N4" s="142"/>
      <c r="O4" s="136" t="e">
        <f t="shared" ref="O4:O27" si="4">RANK(M4,M$4:M$27)</f>
        <v>#N/A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>
        <v>251</v>
      </c>
      <c r="B5" s="29" t="e">
        <f>VLOOKUP($A5,'Diplomabestand individueel'!$A:$AC,B$1,FALSE)</f>
        <v>#N/A</v>
      </c>
      <c r="C5" s="139" t="e">
        <f>VLOOKUP($A5,'Diplomabestand individueel'!$A:$AC,C$1,FALSE)</f>
        <v>#N/A</v>
      </c>
      <c r="D5" s="139" t="e">
        <f>VLOOKUP($A5,'Diplomabestand individueel'!$A:$AC,D$1,FALSE)</f>
        <v>#N/A</v>
      </c>
      <c r="E5" s="139" t="e">
        <f>VLOOKUP($A5,'Diplomabestand individueel'!$A:$AC,E$1,FALSE)</f>
        <v>#N/A</v>
      </c>
      <c r="F5" s="15" t="e">
        <f>VLOOKUP($A5,'Alle namen en totalen'!B:M,11,FALSE)</f>
        <v>#N/A</v>
      </c>
      <c r="G5" s="105" t="e">
        <f t="shared" si="0"/>
        <v>#N/A</v>
      </c>
      <c r="H5" s="82" t="e">
        <f>VLOOKUP($A5,'Alle namen en totalen'!B:M,9,FALSE)</f>
        <v>#N/A</v>
      </c>
      <c r="I5" s="105" t="e">
        <f t="shared" si="1"/>
        <v>#N/A</v>
      </c>
      <c r="J5" s="83" t="e">
        <f>VLOOKUP($A5,'Alle namen en totalen'!B:M,7,FALSE)</f>
        <v>#N/A</v>
      </c>
      <c r="K5" s="105" t="e">
        <f t="shared" si="2"/>
        <v>#N/A</v>
      </c>
      <c r="L5" s="82"/>
      <c r="M5" s="142" t="e">
        <f t="shared" si="3"/>
        <v>#N/A</v>
      </c>
      <c r="N5" s="142"/>
      <c r="O5" s="136" t="e">
        <f t="shared" si="4"/>
        <v>#N/A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>
        <v>247</v>
      </c>
      <c r="B6" s="29" t="e">
        <f>VLOOKUP($A6,'Diplomabestand individueel'!$A:$AC,B$1,FALSE)</f>
        <v>#N/A</v>
      </c>
      <c r="C6" s="139" t="e">
        <f>VLOOKUP($A6,'Diplomabestand individueel'!$A:$AC,C$1,FALSE)</f>
        <v>#N/A</v>
      </c>
      <c r="D6" s="139" t="e">
        <f>VLOOKUP($A6,'Diplomabestand individueel'!$A:$AC,D$1,FALSE)</f>
        <v>#N/A</v>
      </c>
      <c r="E6" s="139" t="e">
        <f>VLOOKUP($A6,'Diplomabestand individueel'!$A:$AC,E$1,FALSE)</f>
        <v>#N/A</v>
      </c>
      <c r="F6" s="15" t="e">
        <f>VLOOKUP($A6,'Alle namen en totalen'!B:M,11,FALSE)</f>
        <v>#N/A</v>
      </c>
      <c r="G6" s="105" t="e">
        <f t="shared" si="0"/>
        <v>#N/A</v>
      </c>
      <c r="H6" s="82" t="e">
        <f>VLOOKUP($A6,'Alle namen en totalen'!B:M,9,FALSE)</f>
        <v>#N/A</v>
      </c>
      <c r="I6" s="105" t="e">
        <f t="shared" si="1"/>
        <v>#N/A</v>
      </c>
      <c r="J6" s="83" t="e">
        <f>VLOOKUP($A6,'Alle namen en totalen'!B:M,7,FALSE)</f>
        <v>#N/A</v>
      </c>
      <c r="K6" s="105" t="e">
        <f t="shared" si="2"/>
        <v>#N/A</v>
      </c>
      <c r="L6" s="82"/>
      <c r="M6" s="142" t="e">
        <f t="shared" si="3"/>
        <v>#N/A</v>
      </c>
      <c r="N6" s="142"/>
      <c r="O6" s="136" t="e">
        <f t="shared" si="4"/>
        <v>#N/A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>
        <v>256</v>
      </c>
      <c r="B7" s="29" t="e">
        <f>VLOOKUP($A7,'Diplomabestand individueel'!$A:$AC,B$1,FALSE)</f>
        <v>#N/A</v>
      </c>
      <c r="C7" s="139" t="e">
        <f>VLOOKUP($A7,'Diplomabestand individueel'!$A:$AC,C$1,FALSE)</f>
        <v>#N/A</v>
      </c>
      <c r="D7" s="139" t="e">
        <f>VLOOKUP($A7,'Diplomabestand individueel'!$A:$AC,D$1,FALSE)</f>
        <v>#N/A</v>
      </c>
      <c r="E7" s="139" t="e">
        <f>VLOOKUP($A7,'Diplomabestand individueel'!$A:$AC,E$1,FALSE)</f>
        <v>#N/A</v>
      </c>
      <c r="F7" s="15" t="e">
        <f>VLOOKUP($A7,'Alle namen en totalen'!B:M,11,FALSE)</f>
        <v>#N/A</v>
      </c>
      <c r="G7" s="105" t="e">
        <f t="shared" si="0"/>
        <v>#N/A</v>
      </c>
      <c r="H7" s="82" t="e">
        <f>VLOOKUP($A7,'Alle namen en totalen'!B:M,9,FALSE)</f>
        <v>#N/A</v>
      </c>
      <c r="I7" s="105" t="e">
        <f t="shared" si="1"/>
        <v>#N/A</v>
      </c>
      <c r="J7" s="83" t="e">
        <f>VLOOKUP($A7,'Alle namen en totalen'!B:M,7,FALSE)</f>
        <v>#N/A</v>
      </c>
      <c r="K7" s="105" t="e">
        <f t="shared" si="2"/>
        <v>#N/A</v>
      </c>
      <c r="L7" s="82"/>
      <c r="M7" s="142" t="e">
        <f t="shared" si="3"/>
        <v>#N/A</v>
      </c>
      <c r="N7" s="142"/>
      <c r="O7" s="136" t="e">
        <f t="shared" si="4"/>
        <v>#N/A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>
        <v>248</v>
      </c>
      <c r="B8" s="29" t="e">
        <f>VLOOKUP($A8,'Diplomabestand individueel'!$A:$AC,B$1,FALSE)</f>
        <v>#N/A</v>
      </c>
      <c r="C8" s="139" t="e">
        <f>VLOOKUP($A8,'Diplomabestand individueel'!$A:$AC,C$1,FALSE)</f>
        <v>#N/A</v>
      </c>
      <c r="D8" s="139" t="e">
        <f>VLOOKUP($A8,'Diplomabestand individueel'!$A:$AC,D$1,FALSE)</f>
        <v>#N/A</v>
      </c>
      <c r="E8" s="139" t="e">
        <f>VLOOKUP($A8,'Diplomabestand individueel'!$A:$AC,E$1,FALSE)</f>
        <v>#N/A</v>
      </c>
      <c r="F8" s="15" t="e">
        <f>VLOOKUP($A8,'Alle namen en totalen'!B:M,11,FALSE)</f>
        <v>#N/A</v>
      </c>
      <c r="G8" s="105" t="e">
        <f t="shared" si="0"/>
        <v>#N/A</v>
      </c>
      <c r="H8" s="82" t="e">
        <f>VLOOKUP($A8,'Alle namen en totalen'!B:M,9,FALSE)</f>
        <v>#N/A</v>
      </c>
      <c r="I8" s="105" t="e">
        <f t="shared" si="1"/>
        <v>#N/A</v>
      </c>
      <c r="J8" s="83" t="e">
        <f>VLOOKUP($A8,'Alle namen en totalen'!B:M,7,FALSE)</f>
        <v>#N/A</v>
      </c>
      <c r="K8" s="105" t="e">
        <f t="shared" si="2"/>
        <v>#N/A</v>
      </c>
      <c r="L8" s="82"/>
      <c r="M8" s="142" t="e">
        <f t="shared" si="3"/>
        <v>#N/A</v>
      </c>
      <c r="N8" s="142"/>
      <c r="O8" s="136" t="e">
        <f t="shared" si="4"/>
        <v>#N/A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>
        <v>259</v>
      </c>
      <c r="B9" s="29" t="e">
        <f>VLOOKUP($A9,'Diplomabestand individueel'!$A:$AC,B$1,FALSE)</f>
        <v>#N/A</v>
      </c>
      <c r="C9" s="139" t="e">
        <f>VLOOKUP($A9,'Diplomabestand individueel'!$A:$AC,C$1,FALSE)</f>
        <v>#N/A</v>
      </c>
      <c r="D9" s="139" t="e">
        <f>VLOOKUP($A9,'Diplomabestand individueel'!$A:$AC,D$1,FALSE)</f>
        <v>#N/A</v>
      </c>
      <c r="E9" s="139" t="e">
        <f>VLOOKUP($A9,'Diplomabestand individueel'!$A:$AC,E$1,FALSE)</f>
        <v>#N/A</v>
      </c>
      <c r="F9" s="15" t="e">
        <f>VLOOKUP($A9,'Alle namen en totalen'!B:M,11,FALSE)</f>
        <v>#N/A</v>
      </c>
      <c r="G9" s="105" t="e">
        <f t="shared" si="0"/>
        <v>#N/A</v>
      </c>
      <c r="H9" s="82" t="e">
        <f>VLOOKUP($A9,'Alle namen en totalen'!B:M,9,FALSE)</f>
        <v>#N/A</v>
      </c>
      <c r="I9" s="105" t="e">
        <f t="shared" si="1"/>
        <v>#N/A</v>
      </c>
      <c r="J9" s="83" t="e">
        <f>VLOOKUP($A9,'Alle namen en totalen'!B:M,7,FALSE)</f>
        <v>#N/A</v>
      </c>
      <c r="K9" s="105" t="e">
        <f t="shared" si="2"/>
        <v>#N/A</v>
      </c>
      <c r="L9" s="82"/>
      <c r="M9" s="142" t="e">
        <f t="shared" si="3"/>
        <v>#N/A</v>
      </c>
      <c r="N9" s="142"/>
      <c r="O9" s="136" t="e">
        <f t="shared" si="4"/>
        <v>#N/A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>
        <v>240</v>
      </c>
      <c r="B10" s="29" t="e">
        <f>VLOOKUP($A10,'Diplomabestand individueel'!$A:$AC,B$1,FALSE)</f>
        <v>#N/A</v>
      </c>
      <c r="C10" s="139" t="e">
        <f>VLOOKUP($A10,'Diplomabestand individueel'!$A:$AC,C$1,FALSE)</f>
        <v>#N/A</v>
      </c>
      <c r="D10" s="139" t="e">
        <f>VLOOKUP($A10,'Diplomabestand individueel'!$A:$AC,D$1,FALSE)</f>
        <v>#N/A</v>
      </c>
      <c r="E10" s="139" t="e">
        <f>VLOOKUP($A10,'Diplomabestand individueel'!$A:$AC,E$1,FALSE)</f>
        <v>#N/A</v>
      </c>
      <c r="F10" s="15" t="e">
        <f>VLOOKUP($A10,'Alle namen en totalen'!B:M,11,FALSE)</f>
        <v>#N/A</v>
      </c>
      <c r="G10" s="105" t="e">
        <f t="shared" si="0"/>
        <v>#N/A</v>
      </c>
      <c r="H10" s="82" t="e">
        <f>VLOOKUP($A10,'Alle namen en totalen'!B:M,9,FALSE)</f>
        <v>#N/A</v>
      </c>
      <c r="I10" s="105" t="e">
        <f t="shared" si="1"/>
        <v>#N/A</v>
      </c>
      <c r="J10" s="83" t="e">
        <f>VLOOKUP($A10,'Alle namen en totalen'!B:M,7,FALSE)</f>
        <v>#N/A</v>
      </c>
      <c r="K10" s="105" t="e">
        <f t="shared" si="2"/>
        <v>#N/A</v>
      </c>
      <c r="L10" s="82"/>
      <c r="M10" s="142" t="e">
        <f t="shared" si="3"/>
        <v>#N/A</v>
      </c>
      <c r="N10" s="142"/>
      <c r="O10" s="136" t="e">
        <f t="shared" si="4"/>
        <v>#N/A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>
        <v>257</v>
      </c>
      <c r="B11" s="29" t="e">
        <f>VLOOKUP($A11,'Diplomabestand individueel'!$A:$AC,B$1,FALSE)</f>
        <v>#N/A</v>
      </c>
      <c r="C11" s="139" t="e">
        <f>VLOOKUP($A11,'Diplomabestand individueel'!$A:$AC,C$1,FALSE)</f>
        <v>#N/A</v>
      </c>
      <c r="D11" s="139" t="e">
        <f>VLOOKUP($A11,'Diplomabestand individueel'!$A:$AC,D$1,FALSE)</f>
        <v>#N/A</v>
      </c>
      <c r="E11" s="139" t="e">
        <f>VLOOKUP($A11,'Diplomabestand individueel'!$A:$AC,E$1,FALSE)</f>
        <v>#N/A</v>
      </c>
      <c r="F11" s="15" t="e">
        <f>VLOOKUP($A11,'Alle namen en totalen'!B:M,11,FALSE)</f>
        <v>#N/A</v>
      </c>
      <c r="G11" s="105" t="e">
        <f t="shared" si="0"/>
        <v>#N/A</v>
      </c>
      <c r="H11" s="82" t="e">
        <f>VLOOKUP($A11,'Alle namen en totalen'!B:M,9,FALSE)</f>
        <v>#N/A</v>
      </c>
      <c r="I11" s="105" t="e">
        <f t="shared" si="1"/>
        <v>#N/A</v>
      </c>
      <c r="J11" s="83" t="e">
        <f>VLOOKUP($A11,'Alle namen en totalen'!B:M,7,FALSE)</f>
        <v>#N/A</v>
      </c>
      <c r="K11" s="105" t="e">
        <f t="shared" si="2"/>
        <v>#N/A</v>
      </c>
      <c r="L11" s="82"/>
      <c r="M11" s="142" t="e">
        <f t="shared" si="3"/>
        <v>#N/A</v>
      </c>
      <c r="N11" s="142"/>
      <c r="O11" s="136" t="e">
        <f t="shared" si="4"/>
        <v>#N/A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>
        <v>252</v>
      </c>
      <c r="B12" s="29" t="e">
        <f>VLOOKUP($A12,'Diplomabestand individueel'!$A:$AC,B$1,FALSE)</f>
        <v>#N/A</v>
      </c>
      <c r="C12" s="139" t="e">
        <f>VLOOKUP($A12,'Diplomabestand individueel'!$A:$AC,C$1,FALSE)</f>
        <v>#N/A</v>
      </c>
      <c r="D12" s="139" t="e">
        <f>VLOOKUP($A12,'Diplomabestand individueel'!$A:$AC,D$1,FALSE)</f>
        <v>#N/A</v>
      </c>
      <c r="E12" s="139" t="e">
        <f>VLOOKUP($A12,'Diplomabestand individueel'!$A:$AC,E$1,FALSE)</f>
        <v>#N/A</v>
      </c>
      <c r="F12" s="15" t="e">
        <f>VLOOKUP($A12,'Alle namen en totalen'!B:M,11,FALSE)</f>
        <v>#N/A</v>
      </c>
      <c r="G12" s="105" t="e">
        <f t="shared" si="0"/>
        <v>#N/A</v>
      </c>
      <c r="H12" s="82" t="e">
        <f>VLOOKUP($A12,'Alle namen en totalen'!B:M,9,FALSE)</f>
        <v>#N/A</v>
      </c>
      <c r="I12" s="105" t="e">
        <f t="shared" si="1"/>
        <v>#N/A</v>
      </c>
      <c r="J12" s="83" t="e">
        <f>VLOOKUP($A12,'Alle namen en totalen'!B:M,7,FALSE)</f>
        <v>#N/A</v>
      </c>
      <c r="K12" s="105" t="e">
        <f t="shared" si="2"/>
        <v>#N/A</v>
      </c>
      <c r="L12" s="82"/>
      <c r="M12" s="142" t="e">
        <f t="shared" si="3"/>
        <v>#N/A</v>
      </c>
      <c r="N12" s="142"/>
      <c r="O12" s="136" t="e">
        <f t="shared" si="4"/>
        <v>#N/A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>
        <v>241</v>
      </c>
      <c r="B13" s="29" t="e">
        <f>VLOOKUP($A13,'Diplomabestand individueel'!$A:$AC,B$1,FALSE)</f>
        <v>#N/A</v>
      </c>
      <c r="C13" s="139" t="e">
        <f>VLOOKUP($A13,'Diplomabestand individueel'!$A:$AC,C$1,FALSE)</f>
        <v>#N/A</v>
      </c>
      <c r="D13" s="139" t="e">
        <f>VLOOKUP($A13,'Diplomabestand individueel'!$A:$AC,D$1,FALSE)</f>
        <v>#N/A</v>
      </c>
      <c r="E13" s="139" t="e">
        <f>VLOOKUP($A13,'Diplomabestand individueel'!$A:$AC,E$1,FALSE)</f>
        <v>#N/A</v>
      </c>
      <c r="F13" s="15" t="e">
        <f>VLOOKUP($A13,'Alle namen en totalen'!B:M,11,FALSE)</f>
        <v>#N/A</v>
      </c>
      <c r="G13" s="105" t="e">
        <f t="shared" si="0"/>
        <v>#N/A</v>
      </c>
      <c r="H13" s="82" t="e">
        <f>VLOOKUP($A13,'Alle namen en totalen'!B:M,9,FALSE)</f>
        <v>#N/A</v>
      </c>
      <c r="I13" s="105" t="e">
        <f t="shared" si="1"/>
        <v>#N/A</v>
      </c>
      <c r="J13" s="83" t="e">
        <f>VLOOKUP($A13,'Alle namen en totalen'!B:M,7,FALSE)</f>
        <v>#N/A</v>
      </c>
      <c r="K13" s="105" t="e">
        <f t="shared" si="2"/>
        <v>#N/A</v>
      </c>
      <c r="L13" s="82"/>
      <c r="M13" s="142" t="e">
        <f t="shared" si="3"/>
        <v>#N/A</v>
      </c>
      <c r="N13" s="142"/>
      <c r="O13" s="136" t="e">
        <f t="shared" si="4"/>
        <v>#N/A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>
        <v>255</v>
      </c>
      <c r="B14" s="29" t="e">
        <f>VLOOKUP($A14,'Diplomabestand individueel'!$A:$AC,B$1,FALSE)</f>
        <v>#N/A</v>
      </c>
      <c r="C14" s="139" t="e">
        <f>VLOOKUP($A14,'Diplomabestand individueel'!$A:$AC,C$1,FALSE)</f>
        <v>#N/A</v>
      </c>
      <c r="D14" s="139" t="e">
        <f>VLOOKUP($A14,'Diplomabestand individueel'!$A:$AC,D$1,FALSE)</f>
        <v>#N/A</v>
      </c>
      <c r="E14" s="139" t="e">
        <f>VLOOKUP($A14,'Diplomabestand individueel'!$A:$AC,E$1,FALSE)</f>
        <v>#N/A</v>
      </c>
      <c r="F14" s="15" t="e">
        <f>VLOOKUP($A14,'Alle namen en totalen'!B:M,11,FALSE)</f>
        <v>#N/A</v>
      </c>
      <c r="G14" s="105" t="e">
        <f t="shared" si="0"/>
        <v>#N/A</v>
      </c>
      <c r="H14" s="82" t="e">
        <f>VLOOKUP($A14,'Alle namen en totalen'!B:M,9,FALSE)</f>
        <v>#N/A</v>
      </c>
      <c r="I14" s="105" t="e">
        <f t="shared" si="1"/>
        <v>#N/A</v>
      </c>
      <c r="J14" s="83" t="e">
        <f>VLOOKUP($A14,'Alle namen en totalen'!B:M,7,FALSE)</f>
        <v>#N/A</v>
      </c>
      <c r="K14" s="105" t="e">
        <f t="shared" si="2"/>
        <v>#N/A</v>
      </c>
      <c r="L14" s="82"/>
      <c r="M14" s="142" t="e">
        <f t="shared" si="3"/>
        <v>#N/A</v>
      </c>
      <c r="N14" s="142"/>
      <c r="O14" s="136" t="e">
        <f t="shared" si="4"/>
        <v>#N/A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>
        <v>250</v>
      </c>
      <c r="B15" s="29" t="e">
        <f>VLOOKUP($A15,'Diplomabestand individueel'!$A:$AC,B$1,FALSE)</f>
        <v>#N/A</v>
      </c>
      <c r="C15" s="139" t="e">
        <f>VLOOKUP($A15,'Diplomabestand individueel'!$A:$AC,C$1,FALSE)</f>
        <v>#N/A</v>
      </c>
      <c r="D15" s="139" t="e">
        <f>VLOOKUP($A15,'Diplomabestand individueel'!$A:$AC,D$1,FALSE)</f>
        <v>#N/A</v>
      </c>
      <c r="E15" s="139" t="e">
        <f>VLOOKUP($A15,'Diplomabestand individueel'!$A:$AC,E$1,FALSE)</f>
        <v>#N/A</v>
      </c>
      <c r="F15" s="15" t="e">
        <f>VLOOKUP($A15,'Alle namen en totalen'!B:M,11,FALSE)</f>
        <v>#N/A</v>
      </c>
      <c r="G15" s="105" t="e">
        <f t="shared" si="0"/>
        <v>#N/A</v>
      </c>
      <c r="H15" s="82" t="e">
        <f>VLOOKUP($A15,'Alle namen en totalen'!B:M,9,FALSE)</f>
        <v>#N/A</v>
      </c>
      <c r="I15" s="105" t="e">
        <f t="shared" si="1"/>
        <v>#N/A</v>
      </c>
      <c r="J15" s="83" t="e">
        <f>VLOOKUP($A15,'Alle namen en totalen'!B:M,7,FALSE)</f>
        <v>#N/A</v>
      </c>
      <c r="K15" s="105" t="e">
        <f t="shared" si="2"/>
        <v>#N/A</v>
      </c>
      <c r="L15" s="82"/>
      <c r="M15" s="142" t="e">
        <f t="shared" si="3"/>
        <v>#N/A</v>
      </c>
      <c r="N15" s="142"/>
      <c r="O15" s="136" t="e">
        <f t="shared" si="4"/>
        <v>#N/A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>
        <v>243</v>
      </c>
      <c r="B16" s="29" t="e">
        <f>VLOOKUP($A16,'Diplomabestand individueel'!$A:$AC,B$1,FALSE)</f>
        <v>#N/A</v>
      </c>
      <c r="C16" s="139" t="e">
        <f>VLOOKUP($A16,'Diplomabestand individueel'!$A:$AC,C$1,FALSE)</f>
        <v>#N/A</v>
      </c>
      <c r="D16" s="139" t="e">
        <f>VLOOKUP($A16,'Diplomabestand individueel'!$A:$AC,D$1,FALSE)</f>
        <v>#N/A</v>
      </c>
      <c r="E16" s="139" t="e">
        <f>VLOOKUP($A16,'Diplomabestand individueel'!$A:$AC,E$1,FALSE)</f>
        <v>#N/A</v>
      </c>
      <c r="F16" s="15" t="e">
        <f>VLOOKUP($A16,'Alle namen en totalen'!B:M,11,FALSE)</f>
        <v>#N/A</v>
      </c>
      <c r="G16" s="105" t="e">
        <f t="shared" si="0"/>
        <v>#N/A</v>
      </c>
      <c r="H16" s="82" t="e">
        <f>VLOOKUP($A16,'Alle namen en totalen'!B:M,9,FALSE)</f>
        <v>#N/A</v>
      </c>
      <c r="I16" s="105" t="e">
        <f t="shared" si="1"/>
        <v>#N/A</v>
      </c>
      <c r="J16" s="83" t="e">
        <f>VLOOKUP($A16,'Alle namen en totalen'!B:M,7,FALSE)</f>
        <v>#N/A</v>
      </c>
      <c r="K16" s="105" t="e">
        <f t="shared" si="2"/>
        <v>#N/A</v>
      </c>
      <c r="L16" s="82"/>
      <c r="M16" s="142" t="e">
        <f t="shared" si="3"/>
        <v>#N/A</v>
      </c>
      <c r="N16" s="142"/>
      <c r="O16" s="136" t="e">
        <f t="shared" si="4"/>
        <v>#N/A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>
        <v>254</v>
      </c>
      <c r="B17" s="29" t="e">
        <f>VLOOKUP($A17,'Diplomabestand individueel'!$A:$AC,B$1,FALSE)</f>
        <v>#N/A</v>
      </c>
      <c r="C17" s="139" t="e">
        <f>VLOOKUP($A17,'Diplomabestand individueel'!$A:$AC,C$1,FALSE)</f>
        <v>#N/A</v>
      </c>
      <c r="D17" s="139" t="e">
        <f>VLOOKUP($A17,'Diplomabestand individueel'!$A:$AC,D$1,FALSE)</f>
        <v>#N/A</v>
      </c>
      <c r="E17" s="139" t="e">
        <f>VLOOKUP($A17,'Diplomabestand individueel'!$A:$AC,E$1,FALSE)</f>
        <v>#N/A</v>
      </c>
      <c r="F17" s="15" t="e">
        <f>VLOOKUP($A17,'Alle namen en totalen'!B:M,11,FALSE)</f>
        <v>#N/A</v>
      </c>
      <c r="G17" s="105" t="e">
        <f t="shared" si="0"/>
        <v>#N/A</v>
      </c>
      <c r="H17" s="82" t="e">
        <f>VLOOKUP($A17,'Alle namen en totalen'!B:M,9,FALSE)</f>
        <v>#N/A</v>
      </c>
      <c r="I17" s="105" t="e">
        <f t="shared" si="1"/>
        <v>#N/A</v>
      </c>
      <c r="J17" s="83" t="e">
        <f>VLOOKUP($A17,'Alle namen en totalen'!B:M,7,FALSE)</f>
        <v>#N/A</v>
      </c>
      <c r="K17" s="105" t="e">
        <f t="shared" si="2"/>
        <v>#N/A</v>
      </c>
      <c r="L17" s="82"/>
      <c r="M17" s="142" t="e">
        <f t="shared" si="3"/>
        <v>#N/A</v>
      </c>
      <c r="N17" s="142"/>
      <c r="O17" s="136" t="e">
        <f t="shared" si="4"/>
        <v>#N/A</v>
      </c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>
        <v>242</v>
      </c>
      <c r="B18" s="29" t="e">
        <f>VLOOKUP($A18,'Diplomabestand individueel'!$A:$AC,B$1,FALSE)</f>
        <v>#N/A</v>
      </c>
      <c r="C18" s="139" t="e">
        <f>VLOOKUP($A18,'Diplomabestand individueel'!$A:$AC,C$1,FALSE)</f>
        <v>#N/A</v>
      </c>
      <c r="D18" s="139" t="e">
        <f>VLOOKUP($A18,'Diplomabestand individueel'!$A:$AC,D$1,FALSE)</f>
        <v>#N/A</v>
      </c>
      <c r="E18" s="139" t="e">
        <f>VLOOKUP($A18,'Diplomabestand individueel'!$A:$AC,E$1,FALSE)</f>
        <v>#N/A</v>
      </c>
      <c r="F18" s="15" t="e">
        <f>VLOOKUP($A18,'Alle namen en totalen'!B:M,11,FALSE)</f>
        <v>#N/A</v>
      </c>
      <c r="G18" s="105" t="e">
        <f t="shared" si="0"/>
        <v>#N/A</v>
      </c>
      <c r="H18" s="82" t="e">
        <f>VLOOKUP($A18,'Alle namen en totalen'!B:M,9,FALSE)</f>
        <v>#N/A</v>
      </c>
      <c r="I18" s="105" t="e">
        <f t="shared" si="1"/>
        <v>#N/A</v>
      </c>
      <c r="J18" s="83" t="e">
        <f>VLOOKUP($A18,'Alle namen en totalen'!B:M,7,FALSE)</f>
        <v>#N/A</v>
      </c>
      <c r="K18" s="105" t="e">
        <f t="shared" si="2"/>
        <v>#N/A</v>
      </c>
      <c r="L18" s="82"/>
      <c r="M18" s="142" t="e">
        <f t="shared" si="3"/>
        <v>#N/A</v>
      </c>
      <c r="N18" s="142"/>
      <c r="O18" s="136" t="e">
        <f t="shared" si="4"/>
        <v>#N/A</v>
      </c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>
        <v>258</v>
      </c>
      <c r="B19" s="29" t="e">
        <f>VLOOKUP($A19,'Diplomabestand individueel'!$A:$AC,B$1,FALSE)</f>
        <v>#N/A</v>
      </c>
      <c r="C19" s="139" t="e">
        <f>VLOOKUP($A19,'Diplomabestand individueel'!$A:$AC,C$1,FALSE)</f>
        <v>#N/A</v>
      </c>
      <c r="D19" s="139" t="e">
        <f>VLOOKUP($A19,'Diplomabestand individueel'!$A:$AC,D$1,FALSE)</f>
        <v>#N/A</v>
      </c>
      <c r="E19" s="139" t="e">
        <f>VLOOKUP($A19,'Diplomabestand individueel'!$A:$AC,E$1,FALSE)</f>
        <v>#N/A</v>
      </c>
      <c r="F19" s="15" t="e">
        <f>VLOOKUP($A19,'Alle namen en totalen'!B:M,11,FALSE)</f>
        <v>#N/A</v>
      </c>
      <c r="G19" s="105" t="e">
        <f t="shared" si="0"/>
        <v>#N/A</v>
      </c>
      <c r="H19" s="82" t="e">
        <f>VLOOKUP($A19,'Alle namen en totalen'!B:M,9,FALSE)</f>
        <v>#N/A</v>
      </c>
      <c r="I19" s="105" t="e">
        <f t="shared" si="1"/>
        <v>#N/A</v>
      </c>
      <c r="J19" s="83" t="e">
        <f>VLOOKUP($A19,'Alle namen en totalen'!B:M,7,FALSE)</f>
        <v>#N/A</v>
      </c>
      <c r="K19" s="105" t="e">
        <f t="shared" si="2"/>
        <v>#N/A</v>
      </c>
      <c r="L19" s="82"/>
      <c r="M19" s="142" t="e">
        <f t="shared" si="3"/>
        <v>#N/A</v>
      </c>
      <c r="N19" s="142"/>
      <c r="O19" s="136" t="e">
        <f t="shared" si="4"/>
        <v>#N/A</v>
      </c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>
        <v>246</v>
      </c>
      <c r="B20" s="29" t="e">
        <f>VLOOKUP($A20,'Diplomabestand individueel'!$A:$AC,B$1,FALSE)</f>
        <v>#N/A</v>
      </c>
      <c r="C20" s="139" t="e">
        <f>VLOOKUP($A20,'Diplomabestand individueel'!$A:$AC,C$1,FALSE)</f>
        <v>#N/A</v>
      </c>
      <c r="D20" s="139" t="e">
        <f>VLOOKUP($A20,'Diplomabestand individueel'!$A:$AC,D$1,FALSE)</f>
        <v>#N/A</v>
      </c>
      <c r="E20" s="139" t="e">
        <f>VLOOKUP($A20,'Diplomabestand individueel'!$A:$AC,E$1,FALSE)</f>
        <v>#N/A</v>
      </c>
      <c r="F20" s="15" t="e">
        <f>VLOOKUP($A20,'Alle namen en totalen'!B:M,11,FALSE)</f>
        <v>#N/A</v>
      </c>
      <c r="G20" s="105" t="e">
        <f t="shared" si="0"/>
        <v>#N/A</v>
      </c>
      <c r="H20" s="82" t="e">
        <f>VLOOKUP($A20,'Alle namen en totalen'!B:M,9,FALSE)</f>
        <v>#N/A</v>
      </c>
      <c r="I20" s="105" t="e">
        <f t="shared" si="1"/>
        <v>#N/A</v>
      </c>
      <c r="J20" s="83" t="e">
        <f>VLOOKUP($A20,'Alle namen en totalen'!B:M,7,FALSE)</f>
        <v>#N/A</v>
      </c>
      <c r="K20" s="105" t="e">
        <f t="shared" si="2"/>
        <v>#N/A</v>
      </c>
      <c r="L20" s="82"/>
      <c r="M20" s="142" t="e">
        <f t="shared" si="3"/>
        <v>#N/A</v>
      </c>
      <c r="N20" s="142"/>
      <c r="O20" s="136" t="e">
        <f t="shared" si="4"/>
        <v>#N/A</v>
      </c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x14ac:dyDescent="0.3">
      <c r="A21">
        <v>101</v>
      </c>
      <c r="B21" s="29" t="str">
        <f>VLOOKUP($A21,'Diplomabestand individueel'!$A:$AC,B$1,FALSE)</f>
        <v>W1-B2</v>
      </c>
      <c r="C21" s="139" t="str">
        <f>VLOOKUP($A21,'Diplomabestand individueel'!$A:$AC,C$1,FALSE)</f>
        <v>Sophia van 't Veer</v>
      </c>
      <c r="D21" s="139" t="str">
        <f>VLOOKUP($A21,'Diplomabestand individueel'!$A:$AC,D$1,FALSE)</f>
        <v>Senior D</v>
      </c>
      <c r="E21" s="139" t="str">
        <f>VLOOKUP($A21,'Diplomabestand individueel'!$A:$AC,E$1,FALSE)</f>
        <v>LH</v>
      </c>
      <c r="F21" s="15">
        <f>VLOOKUP($A21,'Alle namen en totalen'!B:M,11,FALSE)</f>
        <v>39.75</v>
      </c>
      <c r="G21" s="105" t="e">
        <f t="shared" si="0"/>
        <v>#N/A</v>
      </c>
      <c r="H21" s="82">
        <f>VLOOKUP($A21,'Alle namen en totalen'!B:M,9,FALSE)</f>
        <v>43.25</v>
      </c>
      <c r="I21" s="105" t="e">
        <f t="shared" si="1"/>
        <v>#N/A</v>
      </c>
      <c r="J21" s="83">
        <f>VLOOKUP($A21,'Alle namen en totalen'!B:M,7,FALSE)</f>
        <v>43.2</v>
      </c>
      <c r="K21" s="105" t="e">
        <f t="shared" si="2"/>
        <v>#N/A</v>
      </c>
      <c r="L21" s="82"/>
      <c r="M21" s="142">
        <f t="shared" si="3"/>
        <v>126.2</v>
      </c>
      <c r="N21" s="142"/>
      <c r="O21" s="136" t="e">
        <f t="shared" si="4"/>
        <v>#N/A</v>
      </c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>
        <v>100</v>
      </c>
      <c r="B22" s="29" t="str">
        <f>VLOOKUP($A22,'Diplomabestand individueel'!$A:$AC,B$1,FALSE)</f>
        <v>W1-B2</v>
      </c>
      <c r="C22" s="139" t="str">
        <f>VLOOKUP($A22,'Diplomabestand individueel'!$A:$AC,C$1,FALSE)</f>
        <v>Isa Conijn</v>
      </c>
      <c r="D22" s="139" t="str">
        <f>VLOOKUP($A22,'Diplomabestand individueel'!$A:$AC,D$1,FALSE)</f>
        <v>Senior D</v>
      </c>
      <c r="E22" s="139" t="str">
        <f>VLOOKUP($A22,'Diplomabestand individueel'!$A:$AC,E$1,FALSE)</f>
        <v>LH</v>
      </c>
      <c r="F22" s="15">
        <f>VLOOKUP($A22,'Alle namen en totalen'!B:M,11,FALSE)</f>
        <v>40.700000000000003</v>
      </c>
      <c r="G22" s="105" t="e">
        <f t="shared" si="0"/>
        <v>#N/A</v>
      </c>
      <c r="H22" s="82">
        <f>VLOOKUP($A22,'Alle namen en totalen'!B:M,9,FALSE)</f>
        <v>43.75</v>
      </c>
      <c r="I22" s="105" t="e">
        <f t="shared" si="1"/>
        <v>#N/A</v>
      </c>
      <c r="J22" s="83">
        <f>VLOOKUP($A22,'Alle namen en totalen'!B:M,7,FALSE)</f>
        <v>43</v>
      </c>
      <c r="K22" s="105" t="e">
        <f t="shared" si="2"/>
        <v>#N/A</v>
      </c>
      <c r="L22" s="82"/>
      <c r="M22" s="142">
        <f t="shared" si="3"/>
        <v>127.45</v>
      </c>
      <c r="N22" s="142"/>
      <c r="O22" s="136" t="e">
        <f t="shared" si="4"/>
        <v>#N/A</v>
      </c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1:27" x14ac:dyDescent="0.3">
      <c r="A23">
        <v>245</v>
      </c>
      <c r="B23" s="29" t="e">
        <f>VLOOKUP($A23,'Diplomabestand individueel'!$A:$AC,B$1,FALSE)</f>
        <v>#N/A</v>
      </c>
      <c r="C23" s="139" t="e">
        <f>VLOOKUP($A23,'Diplomabestand individueel'!$A:$AC,C$1,FALSE)</f>
        <v>#N/A</v>
      </c>
      <c r="D23" s="139" t="e">
        <f>VLOOKUP($A23,'Diplomabestand individueel'!$A:$AC,D$1,FALSE)</f>
        <v>#N/A</v>
      </c>
      <c r="E23" s="139" t="e">
        <f>VLOOKUP($A23,'Diplomabestand individueel'!$A:$AC,E$1,FALSE)</f>
        <v>#N/A</v>
      </c>
      <c r="F23" s="15" t="e">
        <f>VLOOKUP($A23,'Alle namen en totalen'!B:M,11,FALSE)</f>
        <v>#N/A</v>
      </c>
      <c r="G23" s="105" t="e">
        <f t="shared" si="0"/>
        <v>#N/A</v>
      </c>
      <c r="H23" s="82" t="e">
        <f>VLOOKUP($A23,'Alle namen en totalen'!B:M,9,FALSE)</f>
        <v>#N/A</v>
      </c>
      <c r="I23" s="105" t="e">
        <f t="shared" si="1"/>
        <v>#N/A</v>
      </c>
      <c r="J23" s="83" t="e">
        <f>VLOOKUP($A23,'Alle namen en totalen'!B:M,7,FALSE)</f>
        <v>#N/A</v>
      </c>
      <c r="K23" s="105" t="e">
        <f t="shared" si="2"/>
        <v>#N/A</v>
      </c>
      <c r="L23" s="82"/>
      <c r="M23" s="142" t="e">
        <f t="shared" si="3"/>
        <v>#N/A</v>
      </c>
      <c r="N23" s="142"/>
      <c r="O23" s="136" t="e">
        <f t="shared" si="4"/>
        <v>#N/A</v>
      </c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1:27" x14ac:dyDescent="0.3">
      <c r="A24">
        <v>253</v>
      </c>
      <c r="B24" s="29" t="e">
        <f>VLOOKUP($A24,'Diplomabestand individueel'!$A:$AC,B$1,FALSE)</f>
        <v>#N/A</v>
      </c>
      <c r="C24" s="139" t="e">
        <f>VLOOKUP($A24,'Diplomabestand individueel'!$A:$AC,C$1,FALSE)</f>
        <v>#N/A</v>
      </c>
      <c r="D24" s="139" t="e">
        <f>VLOOKUP($A24,'Diplomabestand individueel'!$A:$AC,D$1,FALSE)</f>
        <v>#N/A</v>
      </c>
      <c r="E24" s="139" t="e">
        <f>VLOOKUP($A24,'Diplomabestand individueel'!$A:$AC,E$1,FALSE)</f>
        <v>#N/A</v>
      </c>
      <c r="F24" s="15" t="e">
        <f>VLOOKUP($A24,'Alle namen en totalen'!B:M,11,FALSE)</f>
        <v>#N/A</v>
      </c>
      <c r="G24" s="105" t="e">
        <f t="shared" si="0"/>
        <v>#N/A</v>
      </c>
      <c r="H24" s="82" t="e">
        <f>VLOOKUP($A24,'Alle namen en totalen'!B:M,9,FALSE)</f>
        <v>#N/A</v>
      </c>
      <c r="I24" s="105" t="e">
        <f t="shared" si="1"/>
        <v>#N/A</v>
      </c>
      <c r="J24" s="83" t="e">
        <f>VLOOKUP($A24,'Alle namen en totalen'!B:M,7,FALSE)</f>
        <v>#N/A</v>
      </c>
      <c r="K24" s="105" t="e">
        <f t="shared" si="2"/>
        <v>#N/A</v>
      </c>
      <c r="L24" s="82"/>
      <c r="M24" s="142" t="e">
        <f t="shared" si="3"/>
        <v>#N/A</v>
      </c>
      <c r="N24" s="142"/>
      <c r="O24" s="136" t="e">
        <f t="shared" si="4"/>
        <v>#N/A</v>
      </c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29"/>
    </row>
    <row r="25" spans="1:27" x14ac:dyDescent="0.3">
      <c r="A25">
        <v>244</v>
      </c>
      <c r="B25" s="29" t="e">
        <f>VLOOKUP($A25,'Diplomabestand individueel'!$A:$AC,B$1,FALSE)</f>
        <v>#N/A</v>
      </c>
      <c r="C25" s="139" t="e">
        <f>VLOOKUP($A25,'Diplomabestand individueel'!$A:$AC,C$1,FALSE)</f>
        <v>#N/A</v>
      </c>
      <c r="D25" s="139" t="e">
        <f>VLOOKUP($A25,'Diplomabestand individueel'!$A:$AC,D$1,FALSE)</f>
        <v>#N/A</v>
      </c>
      <c r="E25" s="139" t="e">
        <f>VLOOKUP($A25,'Diplomabestand individueel'!$A:$AC,E$1,FALSE)</f>
        <v>#N/A</v>
      </c>
      <c r="F25" s="15" t="e">
        <f>VLOOKUP($A25,'Alle namen en totalen'!B:M,11,FALSE)</f>
        <v>#N/A</v>
      </c>
      <c r="G25" s="105" t="e">
        <f t="shared" si="0"/>
        <v>#N/A</v>
      </c>
      <c r="H25" s="82" t="e">
        <f>VLOOKUP($A25,'Alle namen en totalen'!B:M,9,FALSE)</f>
        <v>#N/A</v>
      </c>
      <c r="I25" s="105" t="e">
        <f t="shared" si="1"/>
        <v>#N/A</v>
      </c>
      <c r="J25" s="83" t="e">
        <f>VLOOKUP($A25,'Alle namen en totalen'!B:M,7,FALSE)</f>
        <v>#N/A</v>
      </c>
      <c r="K25" s="105" t="e">
        <f t="shared" si="2"/>
        <v>#N/A</v>
      </c>
      <c r="L25" s="82"/>
      <c r="M25" s="142" t="e">
        <f t="shared" si="3"/>
        <v>#N/A</v>
      </c>
      <c r="N25" s="142"/>
      <c r="O25" s="136" t="e">
        <f t="shared" si="4"/>
        <v>#N/A</v>
      </c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29"/>
    </row>
    <row r="26" spans="1:27" x14ac:dyDescent="0.3">
      <c r="A26">
        <v>249</v>
      </c>
      <c r="B26" s="29" t="e">
        <f>VLOOKUP($A26,'Diplomabestand individueel'!$A:$AC,B$1,FALSE)</f>
        <v>#N/A</v>
      </c>
      <c r="C26" s="139" t="e">
        <f>VLOOKUP($A26,'Diplomabestand individueel'!$A:$AC,C$1,FALSE)</f>
        <v>#N/A</v>
      </c>
      <c r="D26" s="139" t="e">
        <f>VLOOKUP($A26,'Diplomabestand individueel'!$A:$AC,D$1,FALSE)</f>
        <v>#N/A</v>
      </c>
      <c r="E26" s="139" t="e">
        <f>VLOOKUP($A26,'Diplomabestand individueel'!$A:$AC,E$1,FALSE)</f>
        <v>#N/A</v>
      </c>
      <c r="F26" s="15" t="e">
        <f>VLOOKUP($A26,'Alle namen en totalen'!B:M,11,FALSE)</f>
        <v>#N/A</v>
      </c>
      <c r="G26" s="105" t="e">
        <f t="shared" si="0"/>
        <v>#N/A</v>
      </c>
      <c r="H26" s="82" t="e">
        <f>VLOOKUP($A26,'Alle namen en totalen'!B:M,9,FALSE)</f>
        <v>#N/A</v>
      </c>
      <c r="I26" s="105" t="e">
        <f t="shared" si="1"/>
        <v>#N/A</v>
      </c>
      <c r="J26" s="83" t="e">
        <f>VLOOKUP($A26,'Alle namen en totalen'!B:M,7,FALSE)</f>
        <v>#N/A</v>
      </c>
      <c r="K26" s="105" t="e">
        <f t="shared" si="2"/>
        <v>#N/A</v>
      </c>
      <c r="L26" s="82"/>
      <c r="M26" s="142" t="e">
        <f t="shared" si="3"/>
        <v>#N/A</v>
      </c>
      <c r="N26" s="142"/>
      <c r="O26" s="136" t="e">
        <f t="shared" si="4"/>
        <v>#N/A</v>
      </c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29"/>
    </row>
    <row r="27" spans="1:27" x14ac:dyDescent="0.3">
      <c r="A27">
        <v>260</v>
      </c>
      <c r="B27" s="29" t="e">
        <f>VLOOKUP($A27,'Diplomabestand individueel'!$A:$AC,B$1,FALSE)</f>
        <v>#N/A</v>
      </c>
      <c r="C27" s="139" t="e">
        <f>VLOOKUP($A27,'Diplomabestand individueel'!$A:$AC,C$1,FALSE)</f>
        <v>#N/A</v>
      </c>
      <c r="D27" s="139" t="e">
        <f>VLOOKUP($A27,'Diplomabestand individueel'!$A:$AC,D$1,FALSE)</f>
        <v>#N/A</v>
      </c>
      <c r="E27" s="139" t="e">
        <f>VLOOKUP($A27,'Diplomabestand individueel'!$A:$AC,E$1,FALSE)</f>
        <v>#N/A</v>
      </c>
      <c r="F27" s="15" t="e">
        <f>VLOOKUP($A27,'Alle namen en totalen'!B:M,11,FALSE)</f>
        <v>#N/A</v>
      </c>
      <c r="G27" s="105" t="e">
        <f t="shared" si="0"/>
        <v>#N/A</v>
      </c>
      <c r="H27" s="82" t="e">
        <f>VLOOKUP($A27,'Alle namen en totalen'!B:M,9,FALSE)</f>
        <v>#N/A</v>
      </c>
      <c r="I27" s="105" t="e">
        <f t="shared" si="1"/>
        <v>#N/A</v>
      </c>
      <c r="J27" s="83" t="e">
        <f>VLOOKUP($A27,'Alle namen en totalen'!B:M,7,FALSE)</f>
        <v>#N/A</v>
      </c>
      <c r="K27" s="105" t="e">
        <f t="shared" si="2"/>
        <v>#N/A</v>
      </c>
      <c r="L27" s="82"/>
      <c r="M27" s="142" t="e">
        <f t="shared" si="3"/>
        <v>#N/A</v>
      </c>
      <c r="N27" s="142"/>
      <c r="O27" s="136" t="e">
        <f t="shared" si="4"/>
        <v>#N/A</v>
      </c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33"/>
    </row>
    <row r="28" spans="1:27" x14ac:dyDescent="0.3">
      <c r="F28" s="42"/>
      <c r="G28" s="39"/>
      <c r="H28" s="84"/>
      <c r="I28" s="84"/>
      <c r="J28" s="85"/>
      <c r="K28" s="84"/>
      <c r="L28" s="86"/>
      <c r="M28" s="84"/>
      <c r="N28" s="84"/>
      <c r="O28" s="84"/>
      <c r="P28" s="86"/>
      <c r="Q28" s="96"/>
      <c r="R28" s="84"/>
      <c r="S28" s="84"/>
      <c r="T28" s="84"/>
      <c r="U28" s="86"/>
      <c r="V28" s="96"/>
      <c r="W28" s="84"/>
      <c r="X28" s="84"/>
      <c r="Y28" s="87"/>
      <c r="Z28" s="86"/>
      <c r="AA28" s="33"/>
    </row>
    <row r="29" spans="1:27" x14ac:dyDescent="0.3">
      <c r="F29" s="42"/>
      <c r="G29" s="39"/>
      <c r="H29" s="84"/>
      <c r="I29" s="84"/>
      <c r="J29" s="85"/>
      <c r="K29" s="84"/>
      <c r="L29" s="86"/>
      <c r="M29" s="84"/>
      <c r="N29" s="84"/>
      <c r="O29" s="84"/>
      <c r="P29" s="86"/>
      <c r="Q29" s="96"/>
      <c r="R29" s="84"/>
      <c r="S29" s="84"/>
      <c r="T29" s="84"/>
      <c r="U29" s="86"/>
      <c r="V29" s="96"/>
      <c r="W29" s="84"/>
      <c r="X29" s="84"/>
      <c r="Y29" s="87"/>
      <c r="Z29" s="86"/>
      <c r="AA29" s="33"/>
    </row>
    <row r="30" spans="1:27" x14ac:dyDescent="0.3">
      <c r="F30" s="42"/>
      <c r="G30" s="39"/>
      <c r="H30" s="84"/>
      <c r="I30" s="84"/>
      <c r="J30" s="85"/>
      <c r="K30" s="84"/>
      <c r="L30" s="86"/>
      <c r="M30" s="84"/>
      <c r="N30" s="84"/>
      <c r="O30" s="84"/>
      <c r="P30" s="86"/>
      <c r="Q30" s="96"/>
      <c r="R30" s="84"/>
      <c r="S30" s="84"/>
      <c r="T30" s="84"/>
      <c r="U30" s="86"/>
      <c r="V30" s="96"/>
      <c r="W30" s="84"/>
      <c r="X30" s="84"/>
      <c r="Y30" s="87"/>
      <c r="Z30" s="86"/>
      <c r="AA30" s="33"/>
    </row>
    <row r="31" spans="1:27" x14ac:dyDescent="0.3">
      <c r="A31" s="33"/>
      <c r="B31" s="33"/>
      <c r="C31" s="141"/>
      <c r="D31" s="141"/>
      <c r="E31" s="141"/>
      <c r="F31" s="34"/>
      <c r="G31" s="35"/>
      <c r="H31" s="88"/>
      <c r="I31" s="88"/>
      <c r="J31" s="89"/>
      <c r="K31" s="88"/>
      <c r="L31" s="90"/>
      <c r="M31" s="88"/>
      <c r="N31" s="88"/>
      <c r="O31" s="88"/>
      <c r="P31" s="90"/>
      <c r="Q31" s="33"/>
      <c r="R31" s="88"/>
      <c r="S31" s="88"/>
      <c r="T31" s="88"/>
      <c r="U31" s="90"/>
      <c r="V31" s="33"/>
      <c r="W31" s="88"/>
      <c r="X31" s="88"/>
      <c r="Y31" s="91"/>
      <c r="Z31" s="90"/>
      <c r="AA31" s="33"/>
    </row>
    <row r="32" spans="1:27" x14ac:dyDescent="0.3">
      <c r="A32" s="33"/>
      <c r="B32" s="33"/>
      <c r="C32" s="141"/>
      <c r="D32" s="141"/>
      <c r="E32" s="141"/>
      <c r="F32" s="34"/>
      <c r="G32" s="35"/>
      <c r="H32" s="88"/>
      <c r="I32" s="88"/>
      <c r="J32" s="89"/>
      <c r="K32" s="88"/>
      <c r="L32" s="90"/>
      <c r="M32" s="88"/>
      <c r="N32" s="88"/>
      <c r="O32" s="88"/>
      <c r="P32" s="90"/>
      <c r="Q32" s="33"/>
      <c r="R32" s="88"/>
      <c r="S32" s="88"/>
      <c r="T32" s="88"/>
      <c r="U32" s="90"/>
      <c r="V32" s="33"/>
      <c r="W32" s="88"/>
      <c r="X32" s="88"/>
      <c r="Y32" s="91"/>
      <c r="Z32" s="90"/>
      <c r="AA32" s="33"/>
    </row>
    <row r="33" spans="1:27" x14ac:dyDescent="0.3">
      <c r="A33" s="33"/>
      <c r="B33" s="33"/>
      <c r="C33" s="141"/>
      <c r="D33" s="141"/>
      <c r="E33" s="141"/>
      <c r="F33" s="34"/>
      <c r="G33" s="35"/>
      <c r="H33" s="88"/>
      <c r="I33" s="88"/>
      <c r="J33" s="89"/>
      <c r="K33" s="88"/>
      <c r="L33" s="90"/>
      <c r="M33" s="88"/>
      <c r="N33" s="88"/>
      <c r="O33" s="88"/>
      <c r="P33" s="90"/>
      <c r="Q33" s="33"/>
      <c r="R33" s="88"/>
      <c r="S33" s="88"/>
      <c r="T33" s="88"/>
      <c r="U33" s="90"/>
      <c r="V33" s="33"/>
      <c r="W33" s="88"/>
      <c r="X33" s="88"/>
      <c r="Y33" s="91"/>
      <c r="Z33" s="90"/>
      <c r="AA33" s="33"/>
    </row>
    <row r="34" spans="1:27" x14ac:dyDescent="0.3">
      <c r="A34" s="33"/>
      <c r="B34" s="33"/>
      <c r="C34" s="141"/>
      <c r="D34" s="141"/>
      <c r="E34" s="141"/>
      <c r="F34" s="34"/>
      <c r="G34" s="35"/>
      <c r="H34" s="88"/>
      <c r="I34" s="88"/>
      <c r="J34" s="89"/>
      <c r="K34" s="88"/>
      <c r="L34" s="90"/>
      <c r="M34" s="88"/>
      <c r="N34" s="88"/>
      <c r="O34" s="88"/>
      <c r="P34" s="90"/>
      <c r="Q34" s="33"/>
      <c r="R34" s="88"/>
      <c r="S34" s="88"/>
      <c r="T34" s="88"/>
      <c r="U34" s="90"/>
      <c r="V34" s="33"/>
      <c r="W34" s="88"/>
      <c r="X34" s="88"/>
      <c r="Y34" s="91"/>
      <c r="Z34" s="90"/>
      <c r="AA34" s="33"/>
    </row>
    <row r="35" spans="1:27" x14ac:dyDescent="0.3">
      <c r="A35" s="33"/>
      <c r="B35" s="33"/>
      <c r="C35" s="141"/>
      <c r="D35" s="141"/>
      <c r="E35" s="141"/>
      <c r="F35" s="34"/>
      <c r="G35" s="35"/>
      <c r="H35" s="88"/>
      <c r="I35" s="88"/>
      <c r="J35" s="89"/>
      <c r="K35" s="88"/>
      <c r="L35" s="90"/>
      <c r="M35" s="88"/>
      <c r="N35" s="88"/>
      <c r="O35" s="88"/>
      <c r="P35" s="90"/>
      <c r="Q35" s="33"/>
      <c r="R35" s="88"/>
      <c r="S35" s="88"/>
      <c r="T35" s="88"/>
      <c r="U35" s="90"/>
      <c r="V35" s="33"/>
      <c r="W35" s="88"/>
      <c r="X35" s="88"/>
      <c r="Y35" s="91"/>
      <c r="Z35" s="90"/>
      <c r="AA35" s="33"/>
    </row>
    <row r="36" spans="1:27" x14ac:dyDescent="0.3">
      <c r="A36" s="33"/>
      <c r="B36" s="33"/>
      <c r="C36" s="141"/>
      <c r="D36" s="141"/>
      <c r="E36" s="141"/>
      <c r="F36" s="34"/>
      <c r="G36" s="35"/>
      <c r="H36" s="88"/>
      <c r="I36" s="88"/>
      <c r="J36" s="89"/>
      <c r="K36" s="88"/>
      <c r="L36" s="90"/>
      <c r="M36" s="88"/>
      <c r="N36" s="88"/>
      <c r="O36" s="88"/>
      <c r="P36" s="90"/>
      <c r="Q36" s="33"/>
      <c r="R36" s="88"/>
      <c r="S36" s="88"/>
      <c r="T36" s="88"/>
      <c r="U36" s="90"/>
      <c r="V36" s="33"/>
      <c r="W36" s="88"/>
      <c r="X36" s="88"/>
      <c r="Y36" s="91"/>
      <c r="Z36" s="90"/>
      <c r="AA36" s="33"/>
    </row>
    <row r="37" spans="1:27" x14ac:dyDescent="0.3">
      <c r="A37" s="33"/>
      <c r="B37" s="33"/>
      <c r="C37" s="141"/>
      <c r="D37" s="141"/>
      <c r="E37" s="141"/>
      <c r="F37" s="34"/>
      <c r="G37" s="35"/>
      <c r="H37" s="88"/>
      <c r="I37" s="88"/>
      <c r="J37" s="89"/>
      <c r="K37" s="88"/>
      <c r="L37" s="90"/>
      <c r="M37" s="88"/>
      <c r="N37" s="88"/>
      <c r="O37" s="88"/>
      <c r="P37" s="90"/>
      <c r="Q37" s="33"/>
      <c r="R37" s="88"/>
      <c r="S37" s="88"/>
      <c r="T37" s="88"/>
      <c r="U37" s="90"/>
      <c r="V37" s="33"/>
      <c r="W37" s="88"/>
      <c r="X37" s="88"/>
      <c r="Y37" s="91"/>
      <c r="Z37" s="90"/>
      <c r="AA37" s="33"/>
    </row>
    <row r="38" spans="1:27" x14ac:dyDescent="0.3">
      <c r="A38" s="33"/>
      <c r="B38" s="33"/>
      <c r="C38" s="141"/>
      <c r="D38" s="141"/>
      <c r="E38" s="141"/>
      <c r="F38" s="34"/>
      <c r="G38" s="35"/>
      <c r="H38" s="88"/>
      <c r="I38" s="88"/>
      <c r="J38" s="89"/>
      <c r="K38" s="88"/>
      <c r="L38" s="90"/>
      <c r="M38" s="88"/>
      <c r="N38" s="88"/>
      <c r="O38" s="88"/>
      <c r="P38" s="90"/>
      <c r="Q38" s="33"/>
      <c r="R38" s="88"/>
      <c r="S38" s="88"/>
      <c r="T38" s="88"/>
      <c r="U38" s="90"/>
      <c r="V38" s="33"/>
      <c r="W38" s="88"/>
      <c r="X38" s="88"/>
      <c r="Y38" s="91"/>
      <c r="Z38" s="90"/>
      <c r="AA38" s="33"/>
    </row>
    <row r="39" spans="1:27" x14ac:dyDescent="0.3">
      <c r="A39" s="33"/>
      <c r="B39" s="33"/>
      <c r="C39" s="141"/>
      <c r="D39" s="141"/>
      <c r="E39" s="141"/>
      <c r="F39" s="34"/>
      <c r="G39" s="35"/>
      <c r="H39" s="88"/>
      <c r="I39" s="88"/>
      <c r="J39" s="89"/>
      <c r="K39" s="88"/>
      <c r="L39" s="90"/>
      <c r="M39" s="88"/>
      <c r="N39" s="88"/>
      <c r="O39" s="88"/>
      <c r="P39" s="90"/>
      <c r="Q39" s="33"/>
      <c r="R39" s="88"/>
      <c r="S39" s="88"/>
      <c r="T39" s="88"/>
      <c r="U39" s="90"/>
      <c r="V39" s="33"/>
      <c r="W39" s="88"/>
      <c r="X39" s="88"/>
      <c r="Y39" s="91"/>
      <c r="Z39" s="90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4"/>
      <c r="G69" s="35"/>
      <c r="H69" s="88"/>
      <c r="I69" s="88"/>
      <c r="J69" s="89"/>
      <c r="K69" s="88"/>
      <c r="L69" s="90"/>
      <c r="M69" s="88"/>
      <c r="N69" s="88"/>
      <c r="O69" s="88"/>
      <c r="P69" s="90"/>
      <c r="Q69" s="33"/>
      <c r="R69" s="88"/>
      <c r="S69" s="88"/>
      <c r="T69" s="88"/>
      <c r="U69" s="90"/>
      <c r="V69" s="33"/>
      <c r="W69" s="88"/>
      <c r="X69" s="88"/>
      <c r="Y69" s="91"/>
      <c r="Z69" s="90"/>
      <c r="AA69" s="33"/>
    </row>
    <row r="70" spans="1:27" x14ac:dyDescent="0.3">
      <c r="A70" s="33"/>
      <c r="B70" s="33"/>
      <c r="C70" s="141"/>
      <c r="D70" s="141"/>
      <c r="E70" s="141"/>
      <c r="F70" s="34"/>
      <c r="G70" s="35"/>
      <c r="H70" s="88"/>
      <c r="I70" s="88"/>
      <c r="J70" s="89"/>
      <c r="K70" s="88"/>
      <c r="L70" s="90"/>
      <c r="M70" s="88"/>
      <c r="N70" s="88"/>
      <c r="O70" s="88"/>
      <c r="P70" s="90"/>
      <c r="Q70" s="33"/>
      <c r="R70" s="88"/>
      <c r="S70" s="88"/>
      <c r="T70" s="88"/>
      <c r="U70" s="90"/>
      <c r="V70" s="33"/>
      <c r="W70" s="88"/>
      <c r="X70" s="88"/>
      <c r="Y70" s="91"/>
      <c r="Z70" s="90"/>
      <c r="AA70" s="33"/>
    </row>
    <row r="71" spans="1:27" x14ac:dyDescent="0.3">
      <c r="A71" s="33"/>
      <c r="B71" s="33"/>
      <c r="C71" s="141"/>
      <c r="D71" s="141"/>
      <c r="E71" s="141"/>
      <c r="F71" s="34"/>
      <c r="G71" s="35"/>
      <c r="H71" s="88"/>
      <c r="I71" s="88"/>
      <c r="J71" s="89"/>
      <c r="K71" s="88"/>
      <c r="L71" s="90"/>
      <c r="M71" s="88"/>
      <c r="N71" s="88"/>
      <c r="O71" s="88"/>
      <c r="P71" s="90"/>
      <c r="Q71" s="33"/>
      <c r="R71" s="88"/>
      <c r="S71" s="88"/>
      <c r="T71" s="88"/>
      <c r="U71" s="90"/>
      <c r="V71" s="33"/>
      <c r="W71" s="88"/>
      <c r="X71" s="88"/>
      <c r="Y71" s="91"/>
      <c r="Z71" s="90"/>
      <c r="AA71" s="33"/>
    </row>
    <row r="72" spans="1:27" x14ac:dyDescent="0.3">
      <c r="A72" s="33"/>
      <c r="B72" s="33"/>
      <c r="C72" s="141"/>
      <c r="D72" s="141"/>
      <c r="E72" s="141"/>
      <c r="F72" s="34"/>
      <c r="G72" s="35"/>
      <c r="H72" s="88"/>
      <c r="I72" s="88"/>
      <c r="J72" s="89"/>
      <c r="K72" s="88"/>
      <c r="L72" s="90"/>
      <c r="M72" s="88"/>
      <c r="N72" s="88"/>
      <c r="O72" s="88"/>
      <c r="P72" s="90"/>
      <c r="Q72" s="33"/>
      <c r="R72" s="88"/>
      <c r="S72" s="88"/>
      <c r="T72" s="88"/>
      <c r="U72" s="90"/>
      <c r="V72" s="33"/>
      <c r="W72" s="88"/>
      <c r="X72" s="88"/>
      <c r="Y72" s="91"/>
      <c r="Z72" s="90"/>
      <c r="AA72" s="33"/>
    </row>
    <row r="73" spans="1:27" x14ac:dyDescent="0.3">
      <c r="A73" s="33"/>
      <c r="B73" s="33"/>
      <c r="C73" s="141"/>
      <c r="D73" s="141"/>
      <c r="E73" s="141"/>
      <c r="F73" s="34"/>
      <c r="G73" s="35"/>
      <c r="H73" s="88"/>
      <c r="I73" s="88"/>
      <c r="J73" s="89"/>
      <c r="K73" s="88"/>
      <c r="L73" s="90"/>
      <c r="M73" s="88"/>
      <c r="N73" s="88"/>
      <c r="O73" s="88"/>
      <c r="P73" s="90"/>
      <c r="Q73" s="33"/>
      <c r="R73" s="88"/>
      <c r="S73" s="88"/>
      <c r="T73" s="88"/>
      <c r="U73" s="90"/>
      <c r="V73" s="33"/>
      <c r="W73" s="88"/>
      <c r="X73" s="88"/>
      <c r="Y73" s="91"/>
      <c r="Z73" s="90"/>
      <c r="AA73" s="33"/>
    </row>
    <row r="74" spans="1:27" x14ac:dyDescent="0.3">
      <c r="A74" s="33"/>
      <c r="B74" s="33"/>
      <c r="C74" s="141"/>
      <c r="D74" s="141"/>
      <c r="E74" s="141"/>
      <c r="F74" s="34"/>
      <c r="G74" s="35"/>
      <c r="H74" s="88"/>
      <c r="I74" s="88"/>
      <c r="J74" s="89"/>
      <c r="K74" s="88"/>
      <c r="L74" s="90"/>
      <c r="M74" s="88"/>
      <c r="N74" s="88"/>
      <c r="O74" s="88"/>
      <c r="P74" s="90"/>
      <c r="Q74" s="33"/>
      <c r="R74" s="88"/>
      <c r="S74" s="88"/>
      <c r="T74" s="88"/>
      <c r="U74" s="90"/>
      <c r="V74" s="33"/>
      <c r="W74" s="88"/>
      <c r="X74" s="88"/>
      <c r="Y74" s="91"/>
      <c r="Z74" s="90"/>
      <c r="AA74" s="33"/>
    </row>
    <row r="75" spans="1:27" x14ac:dyDescent="0.3">
      <c r="A75" s="33"/>
      <c r="B75" s="33"/>
      <c r="C75" s="141"/>
      <c r="D75" s="141"/>
      <c r="E75" s="141"/>
      <c r="F75" s="34"/>
      <c r="G75" s="35"/>
      <c r="H75" s="88"/>
      <c r="I75" s="88"/>
      <c r="J75" s="89"/>
      <c r="K75" s="88"/>
      <c r="L75" s="90"/>
      <c r="M75" s="88"/>
      <c r="N75" s="88"/>
      <c r="O75" s="88"/>
      <c r="P75" s="90"/>
      <c r="Q75" s="33"/>
      <c r="R75" s="88"/>
      <c r="S75" s="88"/>
      <c r="T75" s="88"/>
      <c r="U75" s="90"/>
      <c r="V75" s="33"/>
      <c r="W75" s="88"/>
      <c r="X75" s="88"/>
      <c r="Y75" s="91"/>
      <c r="Z75" s="90"/>
      <c r="AA75" s="33"/>
    </row>
    <row r="76" spans="1:27" x14ac:dyDescent="0.3">
      <c r="A76" s="33"/>
      <c r="B76" s="33"/>
      <c r="C76" s="141"/>
      <c r="D76" s="141"/>
      <c r="E76" s="141"/>
      <c r="F76" s="30"/>
      <c r="G76" s="31"/>
      <c r="H76" s="88"/>
      <c r="I76" s="88"/>
      <c r="J76" s="89"/>
      <c r="K76" s="88"/>
      <c r="L76" s="92"/>
      <c r="M76" s="88"/>
      <c r="N76" s="88"/>
      <c r="O76" s="88"/>
      <c r="P76" s="92"/>
      <c r="Q76" s="97"/>
      <c r="R76" s="88"/>
      <c r="S76" s="88"/>
      <c r="T76" s="88"/>
      <c r="U76" s="92"/>
      <c r="V76" s="97"/>
      <c r="W76" s="88"/>
      <c r="X76" s="88"/>
      <c r="Y76" s="91"/>
      <c r="Z76" s="92"/>
      <c r="AA76" s="97"/>
    </row>
    <row r="77" spans="1:27" x14ac:dyDescent="0.3">
      <c r="A77" s="33"/>
      <c r="B77" s="33"/>
      <c r="C77" s="141"/>
      <c r="D77" s="141"/>
      <c r="E77" s="141"/>
      <c r="F77" s="30"/>
      <c r="G77" s="31"/>
      <c r="H77" s="88"/>
      <c r="I77" s="88"/>
      <c r="J77" s="89"/>
      <c r="K77" s="88"/>
      <c r="L77" s="92"/>
      <c r="M77" s="88"/>
      <c r="N77" s="88"/>
      <c r="O77" s="88"/>
      <c r="P77" s="92"/>
      <c r="Q77" s="97"/>
      <c r="R77" s="88"/>
      <c r="S77" s="88"/>
      <c r="T77" s="88"/>
      <c r="U77" s="92"/>
      <c r="V77" s="97"/>
      <c r="W77" s="88"/>
      <c r="X77" s="88"/>
      <c r="Y77" s="91"/>
      <c r="Z77" s="92"/>
      <c r="AA77" s="97"/>
    </row>
    <row r="78" spans="1:27" x14ac:dyDescent="0.3">
      <c r="A78" s="33"/>
      <c r="B78" s="33"/>
      <c r="C78" s="141"/>
      <c r="D78" s="141"/>
      <c r="E78" s="141"/>
      <c r="F78" s="30"/>
      <c r="G78" s="31"/>
      <c r="H78" s="88"/>
      <c r="I78" s="88"/>
      <c r="J78" s="89"/>
      <c r="K78" s="88"/>
      <c r="L78" s="92"/>
      <c r="M78" s="88"/>
      <c r="N78" s="88"/>
      <c r="O78" s="88"/>
      <c r="P78" s="92"/>
      <c r="Q78" s="97"/>
      <c r="R78" s="88"/>
      <c r="S78" s="88"/>
      <c r="T78" s="88"/>
      <c r="U78" s="92"/>
      <c r="V78" s="97"/>
      <c r="W78" s="88"/>
      <c r="X78" s="88"/>
      <c r="Y78" s="91"/>
      <c r="Z78" s="92"/>
      <c r="AA78" s="97"/>
    </row>
    <row r="79" spans="1:27" x14ac:dyDescent="0.3">
      <c r="A79" s="33"/>
      <c r="B79" s="33"/>
      <c r="C79" s="141"/>
      <c r="D79" s="141"/>
      <c r="E79" s="141"/>
      <c r="F79" s="30"/>
      <c r="G79" s="31"/>
      <c r="H79" s="88"/>
      <c r="I79" s="88"/>
      <c r="J79" s="89"/>
      <c r="K79" s="88"/>
      <c r="L79" s="92"/>
      <c r="M79" s="88"/>
      <c r="N79" s="88"/>
      <c r="O79" s="88"/>
      <c r="P79" s="92"/>
      <c r="Q79" s="97"/>
      <c r="R79" s="88"/>
      <c r="S79" s="88"/>
      <c r="T79" s="88"/>
      <c r="U79" s="92"/>
      <c r="V79" s="97"/>
      <c r="W79" s="88"/>
      <c r="X79" s="88"/>
      <c r="Y79" s="91"/>
      <c r="Z79" s="92"/>
      <c r="AA79" s="97"/>
    </row>
    <row r="80" spans="1:27" x14ac:dyDescent="0.3">
      <c r="A80" s="33"/>
      <c r="B80" s="33"/>
      <c r="C80" s="141"/>
      <c r="D80" s="141"/>
      <c r="E80" s="141"/>
      <c r="F80" s="30"/>
      <c r="G80" s="31"/>
      <c r="H80" s="88"/>
      <c r="I80" s="88"/>
      <c r="J80" s="89"/>
      <c r="K80" s="88"/>
      <c r="L80" s="92"/>
      <c r="M80" s="88"/>
      <c r="N80" s="88"/>
      <c r="O80" s="88"/>
      <c r="P80" s="92"/>
      <c r="Q80" s="97"/>
      <c r="R80" s="88"/>
      <c r="S80" s="88"/>
      <c r="T80" s="88"/>
      <c r="U80" s="92"/>
      <c r="V80" s="97"/>
      <c r="W80" s="88"/>
      <c r="X80" s="88"/>
      <c r="Y80" s="91"/>
      <c r="Z80" s="92"/>
      <c r="AA80" s="97"/>
    </row>
    <row r="81" spans="1:27" x14ac:dyDescent="0.3">
      <c r="A81" s="33"/>
      <c r="B81" s="33"/>
      <c r="C81" s="141"/>
      <c r="D81" s="141"/>
      <c r="E81" s="141"/>
      <c r="F81" s="30"/>
      <c r="G81" s="31"/>
      <c r="H81" s="88"/>
      <c r="I81" s="88"/>
      <c r="J81" s="89"/>
      <c r="K81" s="88"/>
      <c r="L81" s="92"/>
      <c r="M81" s="88"/>
      <c r="N81" s="88"/>
      <c r="O81" s="88"/>
      <c r="P81" s="92"/>
      <c r="Q81" s="97"/>
      <c r="R81" s="88"/>
      <c r="S81" s="88"/>
      <c r="T81" s="88"/>
      <c r="U81" s="92"/>
      <c r="V81" s="97"/>
      <c r="W81" s="88"/>
      <c r="X81" s="88"/>
      <c r="Y81" s="91"/>
      <c r="Z81" s="92"/>
      <c r="AA81" s="97"/>
    </row>
    <row r="82" spans="1:27" x14ac:dyDescent="0.3">
      <c r="A82" s="33"/>
      <c r="B82" s="33"/>
      <c r="C82" s="141"/>
      <c r="D82" s="141"/>
      <c r="E82" s="141"/>
      <c r="F82" s="30"/>
      <c r="G82" s="31"/>
      <c r="H82" s="88"/>
      <c r="I82" s="88"/>
      <c r="J82" s="89"/>
      <c r="K82" s="88"/>
      <c r="L82" s="92"/>
      <c r="M82" s="88"/>
      <c r="N82" s="88"/>
      <c r="O82" s="88"/>
      <c r="P82" s="92"/>
      <c r="Q82" s="97"/>
      <c r="R82" s="88"/>
      <c r="S82" s="88"/>
      <c r="T82" s="88"/>
      <c r="U82" s="92"/>
      <c r="V82" s="97"/>
      <c r="W82" s="88"/>
      <c r="X82" s="88"/>
      <c r="Y82" s="91"/>
      <c r="Z82" s="92"/>
      <c r="AA82" s="97"/>
    </row>
    <row r="83" spans="1:27" x14ac:dyDescent="0.3">
      <c r="A83" s="33"/>
      <c r="B83" s="33"/>
      <c r="C83" s="141"/>
      <c r="D83" s="141"/>
      <c r="E83" s="141"/>
      <c r="F83" s="30"/>
      <c r="G83" s="31"/>
      <c r="H83" s="88"/>
      <c r="I83" s="88"/>
      <c r="J83" s="89"/>
      <c r="K83" s="88"/>
      <c r="L83" s="92"/>
      <c r="M83" s="88"/>
      <c r="N83" s="88"/>
      <c r="O83" s="88"/>
      <c r="P83" s="92"/>
      <c r="Q83" s="97"/>
      <c r="R83" s="88"/>
      <c r="S83" s="88"/>
      <c r="T83" s="88"/>
      <c r="U83" s="92"/>
      <c r="V83" s="97"/>
      <c r="W83" s="88"/>
      <c r="X83" s="88"/>
      <c r="Y83" s="91"/>
      <c r="Z83" s="92"/>
      <c r="AA83" s="97"/>
    </row>
    <row r="84" spans="1:27" x14ac:dyDescent="0.3">
      <c r="A84" s="33"/>
      <c r="B84" s="33"/>
      <c r="C84" s="141"/>
      <c r="D84" s="141"/>
      <c r="E84" s="141"/>
      <c r="F84" s="30"/>
      <c r="G84" s="31"/>
      <c r="H84" s="88"/>
      <c r="I84" s="88"/>
      <c r="J84" s="89"/>
      <c r="K84" s="88"/>
      <c r="L84" s="92"/>
      <c r="M84" s="88"/>
      <c r="N84" s="88"/>
      <c r="O84" s="88"/>
      <c r="P84" s="92"/>
      <c r="Q84" s="97"/>
      <c r="R84" s="88"/>
      <c r="S84" s="88"/>
      <c r="T84" s="88"/>
      <c r="U84" s="92"/>
      <c r="V84" s="97"/>
      <c r="W84" s="88"/>
      <c r="X84" s="88"/>
      <c r="Y84" s="91"/>
      <c r="Z84" s="92"/>
      <c r="AA84" s="97"/>
    </row>
    <row r="85" spans="1:27" x14ac:dyDescent="0.3">
      <c r="A85" s="33"/>
      <c r="B85" s="33"/>
      <c r="C85" s="141"/>
      <c r="D85" s="141"/>
      <c r="E85" s="141"/>
      <c r="F85" s="30"/>
      <c r="G85" s="31"/>
      <c r="H85" s="88"/>
      <c r="I85" s="88"/>
      <c r="J85" s="89"/>
      <c r="K85" s="88"/>
      <c r="L85" s="92"/>
      <c r="M85" s="88"/>
      <c r="N85" s="88"/>
      <c r="O85" s="88"/>
      <c r="P85" s="92"/>
      <c r="Q85" s="97"/>
      <c r="R85" s="88"/>
      <c r="S85" s="88"/>
      <c r="T85" s="88"/>
      <c r="U85" s="92"/>
      <c r="V85" s="97"/>
      <c r="W85" s="88"/>
      <c r="X85" s="88"/>
      <c r="Y85" s="91"/>
      <c r="Z85" s="92"/>
      <c r="AA85" s="97"/>
    </row>
    <row r="86" spans="1:27" x14ac:dyDescent="0.3">
      <c r="A86" s="33"/>
      <c r="B86" s="33"/>
      <c r="C86" s="141"/>
      <c r="D86" s="141"/>
      <c r="E86" s="141"/>
      <c r="F86" s="30"/>
      <c r="G86" s="31"/>
      <c r="H86" s="88"/>
      <c r="I86" s="88"/>
      <c r="J86" s="89"/>
      <c r="K86" s="88"/>
      <c r="L86" s="92"/>
      <c r="M86" s="88"/>
      <c r="N86" s="88"/>
      <c r="O86" s="88"/>
      <c r="P86" s="92"/>
      <c r="Q86" s="97"/>
      <c r="R86" s="88"/>
      <c r="S86" s="88"/>
      <c r="T86" s="88"/>
      <c r="U86" s="92"/>
      <c r="V86" s="97"/>
      <c r="W86" s="88"/>
      <c r="X86" s="88"/>
      <c r="Y86" s="91"/>
      <c r="Z86" s="92"/>
      <c r="AA86" s="97"/>
    </row>
  </sheetData>
  <sortState xmlns:xlrd2="http://schemas.microsoft.com/office/spreadsheetml/2017/richdata2" ref="A4:O27">
    <sortCondition ref="O4:O27"/>
  </sortState>
  <mergeCells count="5">
    <mergeCell ref="A2:E2"/>
    <mergeCell ref="F2:G2"/>
    <mergeCell ref="H2:I2"/>
    <mergeCell ref="J2:K2"/>
    <mergeCell ref="M2:O2"/>
  </mergeCells>
  <conditionalFormatting sqref="L28">
    <cfRule type="duplicateValues" dxfId="13" priority="3"/>
  </conditionalFormatting>
  <conditionalFormatting sqref="M4:M27">
    <cfRule type="duplicateValues" dxfId="12" priority="1"/>
  </conditionalFormatting>
  <conditionalFormatting sqref="O4:O27">
    <cfRule type="cellIs" dxfId="11" priority="2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4549-1F61-4998-BD3E-6128A5FD2A0E}">
  <sheetPr>
    <pageSetUpPr fitToPage="1"/>
  </sheetPr>
  <dimension ref="A1:AB98"/>
  <sheetViews>
    <sheetView topLeftCell="A2" zoomScaleNormal="100" workbookViewId="0">
      <selection activeCell="C4" sqref="C4"/>
    </sheetView>
  </sheetViews>
  <sheetFormatPr defaultRowHeight="14.4" x14ac:dyDescent="0.3"/>
  <cols>
    <col min="1" max="1" width="9.109375" style="29" bestFit="1" customWidth="1"/>
    <col min="2" max="2" width="9.6640625" style="29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9" customWidth="1"/>
    <col min="7" max="7" width="6.5546875" style="28" customWidth="1"/>
    <col min="8" max="8" width="5.44140625" style="78" bestFit="1" customWidth="1"/>
    <col min="9" max="9" width="5.6640625" style="78" bestFit="1" customWidth="1"/>
    <col min="10" max="10" width="5.66406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104" t="s">
        <v>276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428</v>
      </c>
      <c r="B4" t="str">
        <f>VLOOKUP($A4,'Diplomabestand individueel'!$A:$AC,B$1,FALSE)</f>
        <v>W2-B1</v>
      </c>
      <c r="C4" t="str">
        <f>VLOOKUP($A4,'Diplomabestand individueel'!$A:$AC,C$1,FALSE)</f>
        <v>Miray Ilgun</v>
      </c>
      <c r="D4" t="str">
        <f>VLOOKUP($A4,'Diplomabestand individueel'!$A:$AC,D$1,FALSE)</f>
        <v>MB 5 Pup 3</v>
      </c>
      <c r="E4" t="str">
        <f>VLOOKUP($A4,'Diplomabestand individueel'!$A:$AC,E$1,FALSE)</f>
        <v>LH</v>
      </c>
      <c r="F4" s="44">
        <f>VLOOKUP($A4,'Diplomabestand individueel'!$A:$AC,F$1,FALSE)</f>
        <v>0</v>
      </c>
      <c r="G4" s="41">
        <f t="shared" ref="G4:G31" si="0">RANK(F4,F$4:F$31)</f>
        <v>22</v>
      </c>
      <c r="H4" s="82">
        <f>VLOOKUP($A4,'Diplomabestand individueel'!$A:$AC,H$1,FALSE)</f>
        <v>0</v>
      </c>
      <c r="I4" s="82">
        <f>VLOOKUP($A4,'Diplomabestand individueel'!$A:$AC,I$1,FALSE)</f>
        <v>0</v>
      </c>
      <c r="J4" s="83">
        <f>VLOOKUP($A4,'Diplomabestand individueel'!$A:$AC,J$1,FALSE)</f>
        <v>0</v>
      </c>
      <c r="K4" s="82">
        <f>VLOOKUP($A4,'Diplomabestand individueel'!$A:$AC,K$1,FALSE)</f>
        <v>0</v>
      </c>
      <c r="L4" s="82">
        <f>VLOOKUP($A4,'Diplomabestand individueel'!$A:$AC,L$1,FALSE)</f>
        <v>0</v>
      </c>
      <c r="M4" s="41">
        <f t="shared" ref="M4:M31" si="1">RANK(L4,L$4:L$31)</f>
        <v>22</v>
      </c>
      <c r="N4" s="82">
        <f>VLOOKUP($A4,'Diplomabestand individueel'!$A:$AC,N$1,FALSE)</f>
        <v>0</v>
      </c>
      <c r="O4" s="82">
        <f>VLOOKUP($A4,'Diplomabestand individueel'!$A:$AC,O$1,FALSE)</f>
        <v>0</v>
      </c>
      <c r="P4" s="82">
        <f>VLOOKUP($A4,'Diplomabestand individueel'!$A:$AC,P$1,FALSE)</f>
        <v>0</v>
      </c>
      <c r="Q4" s="82">
        <f>VLOOKUP($A4,'Diplomabestand individueel'!$A:$AC,Q$1,FALSE)</f>
        <v>0</v>
      </c>
      <c r="R4" s="41">
        <f t="shared" ref="R4:R31" si="2">RANK(Q4,Q$4:Q$31)</f>
        <v>22</v>
      </c>
      <c r="S4" s="82">
        <f>VLOOKUP($A4,'Diplomabestand individueel'!$A:$AC,S$1,FALSE)</f>
        <v>0</v>
      </c>
      <c r="T4" s="82">
        <f>VLOOKUP($A4,'Diplomabestand individueel'!$A:$AC,T$1,FALSE)</f>
        <v>0</v>
      </c>
      <c r="U4" s="82">
        <f>VLOOKUP($A4,'Diplomabestand individueel'!$A:$AC,U$1,FALSE)</f>
        <v>0</v>
      </c>
      <c r="V4" s="82">
        <f>VLOOKUP($A4,'Diplomabestand individueel'!$A:$AC,V$1,FALSE)</f>
        <v>0</v>
      </c>
      <c r="W4" s="41">
        <f t="shared" ref="W4:W31" si="3">RANK(V4,V$4:V$31)</f>
        <v>22</v>
      </c>
      <c r="X4" s="82">
        <f>VLOOKUP($A4,'Diplomabestand individueel'!$A:$AC,X$1,FALSE)</f>
        <v>0</v>
      </c>
      <c r="Y4" s="82">
        <f>VLOOKUP($A4,'Diplomabestand individueel'!$A:$AC,Y$1,FALSE)</f>
        <v>0</v>
      </c>
      <c r="Z4" s="82">
        <f>VLOOKUP($A4,'Diplomabestand individueel'!$A:$AC,Z$1,FALSE)</f>
        <v>0</v>
      </c>
      <c r="AA4" s="82">
        <f>VLOOKUP($A4,'Diplomabestand individueel'!$A:$AC,AA$1,FALSE)</f>
        <v>0</v>
      </c>
      <c r="AB4" s="41">
        <f>RANK(AA4,AA$4:AA$31)</f>
        <v>22</v>
      </c>
    </row>
    <row r="5" spans="1:28" x14ac:dyDescent="0.3">
      <c r="A5">
        <v>427</v>
      </c>
      <c r="B5" t="str">
        <f>VLOOKUP($A5,'Diplomabestand individueel'!$A:$AC,B$1,FALSE)</f>
        <v>W2-B1</v>
      </c>
      <c r="C5" t="str">
        <f>VLOOKUP($A5,'Diplomabestand individueel'!$A:$AC,C$1,FALSE)</f>
        <v>Jayanti Ypenburg</v>
      </c>
      <c r="D5" t="str">
        <f>VLOOKUP($A5,'Diplomabestand individueel'!$A:$AC,D$1,FALSE)</f>
        <v>MB 5 Pup 3</v>
      </c>
      <c r="E5" t="str">
        <f>VLOOKUP($A5,'Diplomabestand individueel'!$A:$AC,E$1,FALSE)</f>
        <v>LH</v>
      </c>
      <c r="F5" s="44">
        <f>VLOOKUP($A5,'Diplomabestand individueel'!$A:$AC,F$1,FALSE)</f>
        <v>43.9</v>
      </c>
      <c r="G5" s="41">
        <f t="shared" si="0"/>
        <v>10</v>
      </c>
      <c r="H5" s="82">
        <f>VLOOKUP($A5,'Diplomabestand individueel'!$A:$AC,H$1,FALSE)</f>
        <v>3.25</v>
      </c>
      <c r="I5" s="82">
        <f>VLOOKUP($A5,'Diplomabestand individueel'!$A:$AC,I$1,FALSE)</f>
        <v>8.5500000000000007</v>
      </c>
      <c r="J5" s="83">
        <f>VLOOKUP($A5,'Diplomabestand individueel'!$A:$AC,J$1,FALSE)</f>
        <v>0</v>
      </c>
      <c r="K5" s="82">
        <f>VLOOKUP($A5,'Diplomabestand individueel'!$A:$AC,K$1,FALSE)</f>
        <v>0.3</v>
      </c>
      <c r="L5" s="82">
        <f>VLOOKUP($A5,'Diplomabestand individueel'!$A:$AC,L$1,FALSE)</f>
        <v>12.1</v>
      </c>
      <c r="M5" s="41">
        <f t="shared" si="1"/>
        <v>7</v>
      </c>
      <c r="N5" s="82">
        <f>VLOOKUP($A5,'Diplomabestand individueel'!$A:$AC,N$1,FALSE)</f>
        <v>3.2</v>
      </c>
      <c r="O5" s="82">
        <f>VLOOKUP($A5,'Diplomabestand individueel'!$A:$AC,O$1,FALSE)</f>
        <v>8.4499999999999993</v>
      </c>
      <c r="P5" s="82">
        <f>VLOOKUP($A5,'Diplomabestand individueel'!$A:$AC,P$1,FALSE)</f>
        <v>0</v>
      </c>
      <c r="Q5" s="82">
        <f>VLOOKUP($A5,'Diplomabestand individueel'!$A:$AC,Q$1,FALSE)</f>
        <v>11.65</v>
      </c>
      <c r="R5" s="41">
        <f t="shared" si="2"/>
        <v>4</v>
      </c>
      <c r="S5" s="82">
        <f>VLOOKUP($A5,'Diplomabestand individueel'!$A:$AC,S$1,FALSE)</f>
        <v>2.6</v>
      </c>
      <c r="T5" s="82">
        <f>VLOOKUP($A5,'Diplomabestand individueel'!$A:$AC,T$1,FALSE)</f>
        <v>5.65</v>
      </c>
      <c r="U5" s="82">
        <f>VLOOKUP($A5,'Diplomabestand individueel'!$A:$AC,U$1,FALSE)</f>
        <v>0</v>
      </c>
      <c r="V5" s="82">
        <f>VLOOKUP($A5,'Diplomabestand individueel'!$A:$AC,V$1,FALSE)</f>
        <v>8.25</v>
      </c>
      <c r="W5" s="41">
        <f t="shared" si="3"/>
        <v>20</v>
      </c>
      <c r="X5" s="82">
        <f>VLOOKUP($A5,'Diplomabestand individueel'!$A:$AC,X$1,FALSE)</f>
        <v>4</v>
      </c>
      <c r="Y5" s="82">
        <f>VLOOKUP($A5,'Diplomabestand individueel'!$A:$AC,Y$1,FALSE)</f>
        <v>7.9</v>
      </c>
      <c r="Z5" s="82">
        <f>VLOOKUP($A5,'Diplomabestand individueel'!$A:$AC,Z$1,FALSE)</f>
        <v>0</v>
      </c>
      <c r="AA5" s="82">
        <f>VLOOKUP($A5,'Diplomabestand individueel'!$A:$AC,AA$1,FALSE)</f>
        <v>11.9</v>
      </c>
      <c r="AB5" s="41">
        <f t="shared" ref="AB5:AB31" si="4">RANK(AA5,AA$4:AA$31)</f>
        <v>7</v>
      </c>
    </row>
    <row r="6" spans="1:28" x14ac:dyDescent="0.3">
      <c r="A6">
        <v>533</v>
      </c>
      <c r="B6" t="str">
        <f>VLOOKUP($A6,'Diplomabestand individueel'!$A:$AC,B$1,FALSE)</f>
        <v>W2-B1</v>
      </c>
      <c r="C6" t="str">
        <f>VLOOKUP($A6,'Diplomabestand individueel'!$A:$AC,C$1,FALSE)</f>
        <v>Alyssa Narain</v>
      </c>
      <c r="D6" t="str">
        <f>VLOOKUP($A6,'Diplomabestand individueel'!$A:$AC,D$1,FALSE)</f>
        <v>MB 5 Pup 2</v>
      </c>
      <c r="E6" t="str">
        <f>VLOOKUP($A6,'Diplomabestand individueel'!$A:$AC,E$1,FALSE)</f>
        <v>Turncentrum Waterland</v>
      </c>
      <c r="F6" s="44">
        <f>VLOOKUP($A6,'Diplomabestand individueel'!$A:$AC,F$1,FALSE)</f>
        <v>43.475000000000001</v>
      </c>
      <c r="G6" s="41">
        <f t="shared" si="0"/>
        <v>11</v>
      </c>
      <c r="H6" s="82">
        <f>VLOOKUP($A6,'Diplomabestand individueel'!$A:$AC,H$1,FALSE)</f>
        <v>3.25</v>
      </c>
      <c r="I6" s="82">
        <f>VLOOKUP($A6,'Diplomabestand individueel'!$A:$AC,I$1,FALSE)</f>
        <v>8.2750000000000004</v>
      </c>
      <c r="J6" s="83">
        <f>VLOOKUP($A6,'Diplomabestand individueel'!$A:$AC,J$1,FALSE)</f>
        <v>0</v>
      </c>
      <c r="K6" s="82">
        <f>VLOOKUP($A6,'Diplomabestand individueel'!$A:$AC,K$1,FALSE)</f>
        <v>0.3</v>
      </c>
      <c r="L6" s="82">
        <f>VLOOKUP($A6,'Diplomabestand individueel'!$A:$AC,L$1,FALSE)</f>
        <v>11.824999999999999</v>
      </c>
      <c r="M6" s="41">
        <f t="shared" si="1"/>
        <v>11</v>
      </c>
      <c r="N6" s="82">
        <f>VLOOKUP($A6,'Diplomabestand individueel'!$A:$AC,N$1,FALSE)</f>
        <v>3</v>
      </c>
      <c r="O6" s="82">
        <f>VLOOKUP($A6,'Diplomabestand individueel'!$A:$AC,O$1,FALSE)</f>
        <v>6.85</v>
      </c>
      <c r="P6" s="82">
        <f>VLOOKUP($A6,'Diplomabestand individueel'!$A:$AC,P$1,FALSE)</f>
        <v>0</v>
      </c>
      <c r="Q6" s="82">
        <f>VLOOKUP($A6,'Diplomabestand individueel'!$A:$AC,Q$1,FALSE)</f>
        <v>9.85</v>
      </c>
      <c r="R6" s="41">
        <f t="shared" si="2"/>
        <v>18</v>
      </c>
      <c r="S6" s="82">
        <f>VLOOKUP($A6,'Diplomabestand individueel'!$A:$AC,S$1,FALSE)</f>
        <v>3.7</v>
      </c>
      <c r="T6" s="82">
        <f>VLOOKUP($A6,'Diplomabestand individueel'!$A:$AC,T$1,FALSE)</f>
        <v>7.75</v>
      </c>
      <c r="U6" s="82">
        <f>VLOOKUP($A6,'Diplomabestand individueel'!$A:$AC,U$1,FALSE)</f>
        <v>0</v>
      </c>
      <c r="V6" s="82">
        <f>VLOOKUP($A6,'Diplomabestand individueel'!$A:$AC,V$1,FALSE)</f>
        <v>11.45</v>
      </c>
      <c r="W6" s="41">
        <f t="shared" si="3"/>
        <v>6</v>
      </c>
      <c r="X6" s="82">
        <f>VLOOKUP($A6,'Diplomabestand individueel'!$A:$AC,X$1,FALSE)</f>
        <v>3.2</v>
      </c>
      <c r="Y6" s="82">
        <f>VLOOKUP($A6,'Diplomabestand individueel'!$A:$AC,Y$1,FALSE)</f>
        <v>7.15</v>
      </c>
      <c r="Z6" s="82">
        <f>VLOOKUP($A6,'Diplomabestand individueel'!$A:$AC,Z$1,FALSE)</f>
        <v>0</v>
      </c>
      <c r="AA6" s="82">
        <f>VLOOKUP($A6,'Diplomabestand individueel'!$A:$AC,AA$1,FALSE)</f>
        <v>10.35</v>
      </c>
      <c r="AB6" s="41">
        <f t="shared" si="4"/>
        <v>16</v>
      </c>
    </row>
    <row r="7" spans="1:28" x14ac:dyDescent="0.3">
      <c r="A7">
        <v>435</v>
      </c>
      <c r="B7" t="str">
        <f>VLOOKUP($A7,'Diplomabestand individueel'!$A:$AC,B$1,FALSE)</f>
        <v>W3-B1</v>
      </c>
      <c r="C7" t="str">
        <f>VLOOKUP($A7,'Diplomabestand individueel'!$A:$AC,C$1,FALSE)</f>
        <v>Sophia Blaauw</v>
      </c>
      <c r="D7" t="str">
        <f>VLOOKUP($A7,'Diplomabestand individueel'!$A:$AC,D$1,FALSE)</f>
        <v>MB 5 Pup 3</v>
      </c>
      <c r="E7" t="str">
        <f>VLOOKUP($A7,'Diplomabestand individueel'!$A:$AC,E$1,FALSE)</f>
        <v>Turncentrum Waterland</v>
      </c>
      <c r="F7" s="44">
        <f>VLOOKUP($A7,'Diplomabestand individueel'!$A:$AC,F$1,FALSE)</f>
        <v>45.524999999999999</v>
      </c>
      <c r="G7" s="41">
        <f t="shared" si="0"/>
        <v>8</v>
      </c>
      <c r="H7" s="82">
        <f>VLOOKUP($A7,'Diplomabestand individueel'!$A:$AC,H$1,FALSE)</f>
        <v>3.25</v>
      </c>
      <c r="I7" s="82">
        <f>VLOOKUP($A7,'Diplomabestand individueel'!$A:$AC,I$1,FALSE)</f>
        <v>8.875</v>
      </c>
      <c r="J7" s="83">
        <f>VLOOKUP($A7,'Diplomabestand individueel'!$A:$AC,J$1,FALSE)</f>
        <v>0</v>
      </c>
      <c r="K7" s="82">
        <f>VLOOKUP($A7,'Diplomabestand individueel'!$A:$AC,K$1,FALSE)</f>
        <v>0.3</v>
      </c>
      <c r="L7" s="82">
        <f>VLOOKUP($A7,'Diplomabestand individueel'!$A:$AC,L$1,FALSE)</f>
        <v>12.425000000000001</v>
      </c>
      <c r="M7" s="41">
        <f t="shared" si="1"/>
        <v>3</v>
      </c>
      <c r="N7" s="82">
        <f>VLOOKUP($A7,'Diplomabestand individueel'!$A:$AC,N$1,FALSE)</f>
        <v>2.7</v>
      </c>
      <c r="O7" s="82">
        <f>VLOOKUP($A7,'Diplomabestand individueel'!$A:$AC,O$1,FALSE)</f>
        <v>7.55</v>
      </c>
      <c r="P7" s="82">
        <f>VLOOKUP($A7,'Diplomabestand individueel'!$A:$AC,P$1,FALSE)</f>
        <v>0</v>
      </c>
      <c r="Q7" s="82">
        <f>VLOOKUP($A7,'Diplomabestand individueel'!$A:$AC,Q$1,FALSE)</f>
        <v>10.25</v>
      </c>
      <c r="R7" s="41">
        <f t="shared" si="2"/>
        <v>15</v>
      </c>
      <c r="S7" s="82">
        <f>VLOOKUP($A7,'Diplomabestand individueel'!$A:$AC,S$1,FALSE)</f>
        <v>2.7</v>
      </c>
      <c r="T7" s="82">
        <f>VLOOKUP($A7,'Diplomabestand individueel'!$A:$AC,T$1,FALSE)</f>
        <v>7.8</v>
      </c>
      <c r="U7" s="82">
        <f>VLOOKUP($A7,'Diplomabestand individueel'!$A:$AC,U$1,FALSE)</f>
        <v>0</v>
      </c>
      <c r="V7" s="82">
        <f>VLOOKUP($A7,'Diplomabestand individueel'!$A:$AC,V$1,FALSE)</f>
        <v>10.5</v>
      </c>
      <c r="W7" s="41">
        <f t="shared" si="3"/>
        <v>11</v>
      </c>
      <c r="X7" s="82">
        <f>VLOOKUP($A7,'Diplomabestand individueel'!$A:$AC,X$1,FALSE)</f>
        <v>4.3</v>
      </c>
      <c r="Y7" s="82">
        <f>VLOOKUP($A7,'Diplomabestand individueel'!$A:$AC,Y$1,FALSE)</f>
        <v>8.0500000000000007</v>
      </c>
      <c r="Z7" s="82">
        <f>VLOOKUP($A7,'Diplomabestand individueel'!$A:$AC,Z$1,FALSE)</f>
        <v>0</v>
      </c>
      <c r="AA7" s="82">
        <f>VLOOKUP($A7,'Diplomabestand individueel'!$A:$AC,AA$1,FALSE)</f>
        <v>12.35</v>
      </c>
      <c r="AB7" s="41">
        <f t="shared" si="4"/>
        <v>4</v>
      </c>
    </row>
    <row r="8" spans="1:28" x14ac:dyDescent="0.3">
      <c r="A8">
        <v>439</v>
      </c>
      <c r="B8" t="str">
        <f>VLOOKUP($A8,'Diplomabestand individueel'!$A:$AC,B$1,FALSE)</f>
        <v>W2-B1</v>
      </c>
      <c r="C8" t="str">
        <f>VLOOKUP($A8,'Diplomabestand individueel'!$A:$AC,C$1,FALSE)</f>
        <v>Skye IJsebrands</v>
      </c>
      <c r="D8" t="str">
        <f>VLOOKUP($A8,'Diplomabestand individueel'!$A:$AC,D$1,FALSE)</f>
        <v>MB 5 Pup 3</v>
      </c>
      <c r="E8" t="str">
        <f>VLOOKUP($A8,'Diplomabestand individueel'!$A:$AC,E$1,FALSE)</f>
        <v>Turncentrum Waterland</v>
      </c>
      <c r="F8" s="44">
        <f>VLOOKUP($A8,'Diplomabestand individueel'!$A:$AC,F$1,FALSE)</f>
        <v>41.9</v>
      </c>
      <c r="G8" s="41">
        <f t="shared" si="0"/>
        <v>16</v>
      </c>
      <c r="H8" s="82">
        <f>VLOOKUP($A8,'Diplomabestand individueel'!$A:$AC,H$1,FALSE)</f>
        <v>3</v>
      </c>
      <c r="I8" s="82">
        <f>VLOOKUP($A8,'Diplomabestand individueel'!$A:$AC,I$1,FALSE)</f>
        <v>8.9</v>
      </c>
      <c r="J8" s="83">
        <f>VLOOKUP($A8,'Diplomabestand individueel'!$A:$AC,J$1,FALSE)</f>
        <v>0</v>
      </c>
      <c r="K8" s="82">
        <f>VLOOKUP($A8,'Diplomabestand individueel'!$A:$AC,K$1,FALSE)</f>
        <v>0</v>
      </c>
      <c r="L8" s="82">
        <f>VLOOKUP($A8,'Diplomabestand individueel'!$A:$AC,L$1,FALSE)</f>
        <v>11.9</v>
      </c>
      <c r="M8" s="41">
        <f t="shared" si="1"/>
        <v>10</v>
      </c>
      <c r="N8" s="82">
        <f>VLOOKUP($A8,'Diplomabestand individueel'!$A:$AC,N$1,FALSE)</f>
        <v>2.7</v>
      </c>
      <c r="O8" s="82">
        <f>VLOOKUP($A8,'Diplomabestand individueel'!$A:$AC,O$1,FALSE)</f>
        <v>7.65</v>
      </c>
      <c r="P8" s="82">
        <f>VLOOKUP($A8,'Diplomabestand individueel'!$A:$AC,P$1,FALSE)</f>
        <v>0</v>
      </c>
      <c r="Q8" s="82">
        <f>VLOOKUP($A8,'Diplomabestand individueel'!$A:$AC,Q$1,FALSE)</f>
        <v>10.35</v>
      </c>
      <c r="R8" s="41">
        <f t="shared" si="2"/>
        <v>13</v>
      </c>
      <c r="S8" s="82">
        <f>VLOOKUP($A8,'Diplomabestand individueel'!$A:$AC,S$1,FALSE)</f>
        <v>2.1</v>
      </c>
      <c r="T8" s="82">
        <f>VLOOKUP($A8,'Diplomabestand individueel'!$A:$AC,T$1,FALSE)</f>
        <v>6.5</v>
      </c>
      <c r="U8" s="82">
        <f>VLOOKUP($A8,'Diplomabestand individueel'!$A:$AC,U$1,FALSE)</f>
        <v>0</v>
      </c>
      <c r="V8" s="82">
        <f>VLOOKUP($A8,'Diplomabestand individueel'!$A:$AC,V$1,FALSE)</f>
        <v>8.6</v>
      </c>
      <c r="W8" s="41">
        <f t="shared" si="3"/>
        <v>18</v>
      </c>
      <c r="X8" s="82">
        <f>VLOOKUP($A8,'Diplomabestand individueel'!$A:$AC,X$1,FALSE)</f>
        <v>3.4</v>
      </c>
      <c r="Y8" s="82">
        <f>VLOOKUP($A8,'Diplomabestand individueel'!$A:$AC,Y$1,FALSE)</f>
        <v>7.65</v>
      </c>
      <c r="Z8" s="82">
        <f>VLOOKUP($A8,'Diplomabestand individueel'!$A:$AC,Z$1,FALSE)</f>
        <v>0</v>
      </c>
      <c r="AA8" s="82">
        <f>VLOOKUP($A8,'Diplomabestand individueel'!$A:$AC,AA$1,FALSE)</f>
        <v>11.05</v>
      </c>
      <c r="AB8" s="41">
        <f t="shared" si="4"/>
        <v>10</v>
      </c>
    </row>
    <row r="9" spans="1:28" x14ac:dyDescent="0.3">
      <c r="A9">
        <v>532</v>
      </c>
      <c r="B9" t="str">
        <f>VLOOKUP($A9,'Diplomabestand individueel'!$A:$AC,B$1,FALSE)</f>
        <v>W2-B1</v>
      </c>
      <c r="C9" t="str">
        <f>VLOOKUP($A9,'Diplomabestand individueel'!$A:$AC,C$1,FALSE)</f>
        <v>Ashley Kroon</v>
      </c>
      <c r="D9" t="str">
        <f>VLOOKUP($A9,'Diplomabestand individueel'!$A:$AC,D$1,FALSE)</f>
        <v>MB 5 Pup 2</v>
      </c>
      <c r="E9" t="str">
        <f>VLOOKUP($A9,'Diplomabestand individueel'!$A:$AC,E$1,FALSE)</f>
        <v>Turncentrum Waterland</v>
      </c>
      <c r="F9" s="44">
        <f>VLOOKUP($A9,'Diplomabestand individueel'!$A:$AC,F$1,FALSE)</f>
        <v>41.075000000000003</v>
      </c>
      <c r="G9" s="41">
        <f t="shared" si="0"/>
        <v>19</v>
      </c>
      <c r="H9" s="82">
        <f>VLOOKUP($A9,'Diplomabestand individueel'!$A:$AC,H$1,FALSE)</f>
        <v>3.25</v>
      </c>
      <c r="I9" s="82">
        <f>VLOOKUP($A9,'Diplomabestand individueel'!$A:$AC,I$1,FALSE)</f>
        <v>7.9250000000000007</v>
      </c>
      <c r="J9" s="83">
        <f>VLOOKUP($A9,'Diplomabestand individueel'!$A:$AC,J$1,FALSE)</f>
        <v>0</v>
      </c>
      <c r="K9" s="82">
        <f>VLOOKUP($A9,'Diplomabestand individueel'!$A:$AC,K$1,FALSE)</f>
        <v>0.3</v>
      </c>
      <c r="L9" s="82">
        <f>VLOOKUP($A9,'Diplomabestand individueel'!$A:$AC,L$1,FALSE)</f>
        <v>11.475</v>
      </c>
      <c r="M9" s="41">
        <f t="shared" si="1"/>
        <v>17</v>
      </c>
      <c r="N9" s="82">
        <f>VLOOKUP($A9,'Diplomabestand individueel'!$A:$AC,N$1,FALSE)</f>
        <v>2.4</v>
      </c>
      <c r="O9" s="82">
        <f>VLOOKUP($A9,'Diplomabestand individueel'!$A:$AC,O$1,FALSE)</f>
        <v>6.9</v>
      </c>
      <c r="P9" s="82">
        <f>VLOOKUP($A9,'Diplomabestand individueel'!$A:$AC,P$1,FALSE)</f>
        <v>0</v>
      </c>
      <c r="Q9" s="82">
        <f>VLOOKUP($A9,'Diplomabestand individueel'!$A:$AC,Q$1,FALSE)</f>
        <v>9.3000000000000007</v>
      </c>
      <c r="R9" s="41">
        <f t="shared" si="2"/>
        <v>20</v>
      </c>
      <c r="S9" s="82">
        <f>VLOOKUP($A9,'Diplomabestand individueel'!$A:$AC,S$1,FALSE)</f>
        <v>3.1</v>
      </c>
      <c r="T9" s="82">
        <f>VLOOKUP($A9,'Diplomabestand individueel'!$A:$AC,T$1,FALSE)</f>
        <v>6.75</v>
      </c>
      <c r="U9" s="82">
        <f>VLOOKUP($A9,'Diplomabestand individueel'!$A:$AC,U$1,FALSE)</f>
        <v>0</v>
      </c>
      <c r="V9" s="82">
        <f>VLOOKUP($A9,'Diplomabestand individueel'!$A:$AC,V$1,FALSE)</f>
        <v>9.85</v>
      </c>
      <c r="W9" s="41">
        <f t="shared" si="3"/>
        <v>15</v>
      </c>
      <c r="X9" s="82">
        <f>VLOOKUP($A9,'Diplomabestand individueel'!$A:$AC,X$1,FALSE)</f>
        <v>3.4</v>
      </c>
      <c r="Y9" s="82">
        <f>VLOOKUP($A9,'Diplomabestand individueel'!$A:$AC,Y$1,FALSE)</f>
        <v>7.05</v>
      </c>
      <c r="Z9" s="82">
        <f>VLOOKUP($A9,'Diplomabestand individueel'!$A:$AC,Z$1,FALSE)</f>
        <v>0</v>
      </c>
      <c r="AA9" s="82">
        <f>VLOOKUP($A9,'Diplomabestand individueel'!$A:$AC,AA$1,FALSE)</f>
        <v>10.45</v>
      </c>
      <c r="AB9" s="41">
        <f t="shared" si="4"/>
        <v>14</v>
      </c>
    </row>
    <row r="10" spans="1:28" x14ac:dyDescent="0.3">
      <c r="A10">
        <v>536</v>
      </c>
      <c r="B10" t="str">
        <f>VLOOKUP($A10,'Diplomabestand individueel'!$A:$AC,B$1,FALSE)</f>
        <v>W2-B1</v>
      </c>
      <c r="C10" t="str">
        <f>VLOOKUP($A10,'Diplomabestand individueel'!$A:$AC,C$1,FALSE)</f>
        <v>Sienna Schutten</v>
      </c>
      <c r="D10" t="str">
        <f>VLOOKUP($A10,'Diplomabestand individueel'!$A:$AC,D$1,FALSE)</f>
        <v>MB 5 Pup 2</v>
      </c>
      <c r="E10" t="str">
        <f>VLOOKUP($A10,'Diplomabestand individueel'!$A:$AC,E$1,FALSE)</f>
        <v>Turncentrum Waterland</v>
      </c>
      <c r="F10" s="44">
        <f>VLOOKUP($A10,'Diplomabestand individueel'!$A:$AC,F$1,FALSE)</f>
        <v>42.424999999999997</v>
      </c>
      <c r="G10" s="41">
        <f t="shared" si="0"/>
        <v>14</v>
      </c>
      <c r="H10" s="82">
        <f>VLOOKUP($A10,'Diplomabestand individueel'!$A:$AC,H$1,FALSE)</f>
        <v>3</v>
      </c>
      <c r="I10" s="82">
        <f>VLOOKUP($A10,'Diplomabestand individueel'!$A:$AC,I$1,FALSE)</f>
        <v>8.2249999999999996</v>
      </c>
      <c r="J10" s="83">
        <f>VLOOKUP($A10,'Diplomabestand individueel'!$A:$AC,J$1,FALSE)</f>
        <v>0</v>
      </c>
      <c r="K10" s="82">
        <f>VLOOKUP($A10,'Diplomabestand individueel'!$A:$AC,K$1,FALSE)</f>
        <v>0</v>
      </c>
      <c r="L10" s="82">
        <f>VLOOKUP($A10,'Diplomabestand individueel'!$A:$AC,L$1,FALSE)</f>
        <v>11.225</v>
      </c>
      <c r="M10" s="41">
        <f t="shared" si="1"/>
        <v>19</v>
      </c>
      <c r="N10" s="82">
        <f>VLOOKUP($A10,'Diplomabestand individueel'!$A:$AC,N$1,FALSE)</f>
        <v>2.7</v>
      </c>
      <c r="O10" s="82">
        <f>VLOOKUP($A10,'Diplomabestand individueel'!$A:$AC,O$1,FALSE)</f>
        <v>7.35</v>
      </c>
      <c r="P10" s="82">
        <f>VLOOKUP($A10,'Diplomabestand individueel'!$A:$AC,P$1,FALSE)</f>
        <v>0</v>
      </c>
      <c r="Q10" s="82">
        <f>VLOOKUP($A10,'Diplomabestand individueel'!$A:$AC,Q$1,FALSE)</f>
        <v>10.050000000000001</v>
      </c>
      <c r="R10" s="41">
        <f t="shared" si="2"/>
        <v>17</v>
      </c>
      <c r="S10" s="82">
        <f>VLOOKUP($A10,'Diplomabestand individueel'!$A:$AC,S$1,FALSE)</f>
        <v>3.7</v>
      </c>
      <c r="T10" s="82">
        <f>VLOOKUP($A10,'Diplomabestand individueel'!$A:$AC,T$1,FALSE)</f>
        <v>7.4</v>
      </c>
      <c r="U10" s="82">
        <f>VLOOKUP($A10,'Diplomabestand individueel'!$A:$AC,U$1,FALSE)</f>
        <v>0</v>
      </c>
      <c r="V10" s="82">
        <f>VLOOKUP($A10,'Diplomabestand individueel'!$A:$AC,V$1,FALSE)</f>
        <v>11.1</v>
      </c>
      <c r="W10" s="41">
        <f t="shared" si="3"/>
        <v>7</v>
      </c>
      <c r="X10" s="82">
        <f>VLOOKUP($A10,'Diplomabestand individueel'!$A:$AC,X$1,FALSE)</f>
        <v>2.9</v>
      </c>
      <c r="Y10" s="82">
        <f>VLOOKUP($A10,'Diplomabestand individueel'!$A:$AC,Y$1,FALSE)</f>
        <v>7.15</v>
      </c>
      <c r="Z10" s="82">
        <f>VLOOKUP($A10,'Diplomabestand individueel'!$A:$AC,Z$1,FALSE)</f>
        <v>0</v>
      </c>
      <c r="AA10" s="82">
        <f>VLOOKUP($A10,'Diplomabestand individueel'!$A:$AC,AA$1,FALSE)</f>
        <v>10.050000000000001</v>
      </c>
      <c r="AB10" s="41">
        <f t="shared" si="4"/>
        <v>19</v>
      </c>
    </row>
    <row r="11" spans="1:28" x14ac:dyDescent="0.3">
      <c r="A11">
        <v>534</v>
      </c>
      <c r="B11" t="str">
        <f>VLOOKUP($A11,'Diplomabestand individueel'!$A:$AC,B$1,FALSE)</f>
        <v>W2-B1</v>
      </c>
      <c r="C11" t="str">
        <f>VLOOKUP($A11,'Diplomabestand individueel'!$A:$AC,C$1,FALSE)</f>
        <v>Quinley Bonapart</v>
      </c>
      <c r="D11" t="str">
        <f>VLOOKUP($A11,'Diplomabestand individueel'!$A:$AC,D$1,FALSE)</f>
        <v>MB 5 Pup 2</v>
      </c>
      <c r="E11" t="str">
        <f>VLOOKUP($A11,'Diplomabestand individueel'!$A:$AC,E$1,FALSE)</f>
        <v>Turncentrum Waterland</v>
      </c>
      <c r="F11" s="44">
        <f>VLOOKUP($A11,'Diplomabestand individueel'!$A:$AC,F$1,FALSE)</f>
        <v>45.274999999999999</v>
      </c>
      <c r="G11" s="41">
        <f t="shared" si="0"/>
        <v>9</v>
      </c>
      <c r="H11" s="82">
        <f>VLOOKUP($A11,'Diplomabestand individueel'!$A:$AC,H$1,FALSE)</f>
        <v>3.25</v>
      </c>
      <c r="I11" s="82">
        <f>VLOOKUP($A11,'Diplomabestand individueel'!$A:$AC,I$1,FALSE)</f>
        <v>8.7250000000000014</v>
      </c>
      <c r="J11" s="83">
        <f>VLOOKUP($A11,'Diplomabestand individueel'!$A:$AC,J$1,FALSE)</f>
        <v>0</v>
      </c>
      <c r="K11" s="82">
        <f>VLOOKUP($A11,'Diplomabestand individueel'!$A:$AC,K$1,FALSE)</f>
        <v>0.3</v>
      </c>
      <c r="L11" s="82">
        <f>VLOOKUP($A11,'Diplomabestand individueel'!$A:$AC,L$1,FALSE)</f>
        <v>12.275</v>
      </c>
      <c r="M11" s="41">
        <f t="shared" si="1"/>
        <v>4</v>
      </c>
      <c r="N11" s="82">
        <f>VLOOKUP($A11,'Diplomabestand individueel'!$A:$AC,N$1,FALSE)</f>
        <v>4</v>
      </c>
      <c r="O11" s="82">
        <f>VLOOKUP($A11,'Diplomabestand individueel'!$A:$AC,O$1,FALSE)</f>
        <v>7.65</v>
      </c>
      <c r="P11" s="82">
        <f>VLOOKUP($A11,'Diplomabestand individueel'!$A:$AC,P$1,FALSE)</f>
        <v>0</v>
      </c>
      <c r="Q11" s="82">
        <f>VLOOKUP($A11,'Diplomabestand individueel'!$A:$AC,Q$1,FALSE)</f>
        <v>11.65</v>
      </c>
      <c r="R11" s="41">
        <f t="shared" si="2"/>
        <v>4</v>
      </c>
      <c r="S11" s="82">
        <f>VLOOKUP($A11,'Diplomabestand individueel'!$A:$AC,S$1,FALSE)</f>
        <v>3.1</v>
      </c>
      <c r="T11" s="82">
        <f>VLOOKUP($A11,'Diplomabestand individueel'!$A:$AC,T$1,FALSE)</f>
        <v>7.3</v>
      </c>
      <c r="U11" s="82">
        <f>VLOOKUP($A11,'Diplomabestand individueel'!$A:$AC,U$1,FALSE)</f>
        <v>0</v>
      </c>
      <c r="V11" s="82">
        <f>VLOOKUP($A11,'Diplomabestand individueel'!$A:$AC,V$1,FALSE)</f>
        <v>10.4</v>
      </c>
      <c r="W11" s="41">
        <f t="shared" si="3"/>
        <v>12</v>
      </c>
      <c r="X11" s="82">
        <f>VLOOKUP($A11,'Diplomabestand individueel'!$A:$AC,X$1,FALSE)</f>
        <v>3.5</v>
      </c>
      <c r="Y11" s="82">
        <f>VLOOKUP($A11,'Diplomabestand individueel'!$A:$AC,Y$1,FALSE)</f>
        <v>7.45</v>
      </c>
      <c r="Z11" s="82">
        <f>VLOOKUP($A11,'Diplomabestand individueel'!$A:$AC,Z$1,FALSE)</f>
        <v>0</v>
      </c>
      <c r="AA11" s="82">
        <f>VLOOKUP($A11,'Diplomabestand individueel'!$A:$AC,AA$1,FALSE)</f>
        <v>10.95</v>
      </c>
      <c r="AB11" s="41">
        <f t="shared" si="4"/>
        <v>12</v>
      </c>
    </row>
    <row r="12" spans="1:28" x14ac:dyDescent="0.3">
      <c r="A12">
        <v>430</v>
      </c>
      <c r="B12" t="str">
        <f>VLOOKUP($A12,'Diplomabestand individueel'!$A:$AC,B$1,FALSE)</f>
        <v>W4-B1</v>
      </c>
      <c r="C12" t="str">
        <f>VLOOKUP($A12,'Diplomabestand individueel'!$A:$AC,C$1,FALSE)</f>
        <v>Britt van Kuik</v>
      </c>
      <c r="D12" t="str">
        <f>VLOOKUP($A12,'Diplomabestand individueel'!$A:$AC,D$1,FALSE)</f>
        <v>MB 5 Pup 3</v>
      </c>
      <c r="E12" t="str">
        <f>VLOOKUP($A12,'Diplomabestand individueel'!$A:$AC,E$1,FALSE)</f>
        <v>Swift</v>
      </c>
      <c r="F12" s="44">
        <f>VLOOKUP($A12,'Diplomabestand individueel'!$A:$AC,F$1,FALSE)</f>
        <v>0</v>
      </c>
      <c r="G12" s="41">
        <f t="shared" si="0"/>
        <v>22</v>
      </c>
      <c r="H12" s="82">
        <f>VLOOKUP($A12,'Diplomabestand individueel'!$A:$AC,H$1,FALSE)</f>
        <v>0</v>
      </c>
      <c r="I12" s="82">
        <f>VLOOKUP($A12,'Diplomabestand individueel'!$A:$AC,I$1,FALSE)</f>
        <v>0</v>
      </c>
      <c r="J12" s="83">
        <f>VLOOKUP($A12,'Diplomabestand individueel'!$A:$AC,J$1,FALSE)</f>
        <v>0</v>
      </c>
      <c r="K12" s="82">
        <f>VLOOKUP($A12,'Diplomabestand individueel'!$A:$AC,K$1,FALSE)</f>
        <v>0</v>
      </c>
      <c r="L12" s="82">
        <f>VLOOKUP($A12,'Diplomabestand individueel'!$A:$AC,L$1,FALSE)</f>
        <v>0</v>
      </c>
      <c r="M12" s="41">
        <f t="shared" si="1"/>
        <v>22</v>
      </c>
      <c r="N12" s="82">
        <f>VLOOKUP($A12,'Diplomabestand individueel'!$A:$AC,N$1,FALSE)</f>
        <v>0</v>
      </c>
      <c r="O12" s="82">
        <f>VLOOKUP($A12,'Diplomabestand individueel'!$A:$AC,O$1,FALSE)</f>
        <v>0</v>
      </c>
      <c r="P12" s="82">
        <f>VLOOKUP($A12,'Diplomabestand individueel'!$A:$AC,P$1,FALSE)</f>
        <v>0</v>
      </c>
      <c r="Q12" s="82">
        <f>VLOOKUP($A12,'Diplomabestand individueel'!$A:$AC,Q$1,FALSE)</f>
        <v>0</v>
      </c>
      <c r="R12" s="41">
        <f t="shared" si="2"/>
        <v>22</v>
      </c>
      <c r="S12" s="82">
        <f>VLOOKUP($A12,'Diplomabestand individueel'!$A:$AC,S$1,FALSE)</f>
        <v>0</v>
      </c>
      <c r="T12" s="82">
        <f>VLOOKUP($A12,'Diplomabestand individueel'!$A:$AC,T$1,FALSE)</f>
        <v>0</v>
      </c>
      <c r="U12" s="82">
        <f>VLOOKUP($A12,'Diplomabestand individueel'!$A:$AC,U$1,FALSE)</f>
        <v>0</v>
      </c>
      <c r="V12" s="82">
        <f>VLOOKUP($A12,'Diplomabestand individueel'!$A:$AC,V$1,FALSE)</f>
        <v>0</v>
      </c>
      <c r="W12" s="41">
        <f t="shared" si="3"/>
        <v>22</v>
      </c>
      <c r="X12" s="82">
        <f>VLOOKUP($A12,'Diplomabestand individueel'!$A:$AC,X$1,FALSE)</f>
        <v>0</v>
      </c>
      <c r="Y12" s="82">
        <f>VLOOKUP($A12,'Diplomabestand individueel'!$A:$AC,Y$1,FALSE)</f>
        <v>0</v>
      </c>
      <c r="Z12" s="82">
        <f>VLOOKUP($A12,'Diplomabestand individueel'!$A:$AC,Z$1,FALSE)</f>
        <v>0</v>
      </c>
      <c r="AA12" s="82">
        <f>VLOOKUP($A12,'Diplomabestand individueel'!$A:$AC,AA$1,FALSE)</f>
        <v>0</v>
      </c>
      <c r="AB12" s="41">
        <f t="shared" si="4"/>
        <v>22</v>
      </c>
    </row>
    <row r="13" spans="1:28" x14ac:dyDescent="0.3">
      <c r="A13">
        <v>537</v>
      </c>
      <c r="B13" t="str">
        <f>VLOOKUP($A13,'Diplomabestand individueel'!$A:$AC,B$1,FALSE)</f>
        <v>afm</v>
      </c>
      <c r="C13" t="str">
        <f>VLOOKUP($A13,'Diplomabestand individueel'!$A:$AC,C$1,FALSE)</f>
        <v>Djuna Menning</v>
      </c>
      <c r="D13" t="str">
        <f>VLOOKUP($A13,'Diplomabestand individueel'!$A:$AC,D$1,FALSE)</f>
        <v>MB 5 Pup 2</v>
      </c>
      <c r="E13" t="str">
        <f>VLOOKUP($A13,'Diplomabestand individueel'!$A:$AC,E$1,FALSE)</f>
        <v>Turncentrum Waterland</v>
      </c>
      <c r="F13" s="44">
        <f>VLOOKUP($A13,'Diplomabestand individueel'!$A:$AC,F$1,FALSE)</f>
        <v>0</v>
      </c>
      <c r="G13" s="41">
        <f t="shared" si="0"/>
        <v>22</v>
      </c>
      <c r="H13" s="82">
        <f>VLOOKUP($A13,'Diplomabestand individueel'!$A:$AC,H$1,FALSE)</f>
        <v>0</v>
      </c>
      <c r="I13" s="82">
        <f>VLOOKUP($A13,'Diplomabestand individueel'!$A:$AC,I$1,FALSE)</f>
        <v>0</v>
      </c>
      <c r="J13" s="83">
        <f>VLOOKUP($A13,'Diplomabestand individueel'!$A:$AC,J$1,FALSE)</f>
        <v>0</v>
      </c>
      <c r="K13" s="82">
        <f>VLOOKUP($A13,'Diplomabestand individueel'!$A:$AC,K$1,FALSE)</f>
        <v>0</v>
      </c>
      <c r="L13" s="82">
        <f>VLOOKUP($A13,'Diplomabestand individueel'!$A:$AC,L$1,FALSE)</f>
        <v>0</v>
      </c>
      <c r="M13" s="41">
        <f t="shared" si="1"/>
        <v>22</v>
      </c>
      <c r="N13" s="82">
        <f>VLOOKUP($A13,'Diplomabestand individueel'!$A:$AC,N$1,FALSE)</f>
        <v>0</v>
      </c>
      <c r="O13" s="82">
        <f>VLOOKUP($A13,'Diplomabestand individueel'!$A:$AC,O$1,FALSE)</f>
        <v>0</v>
      </c>
      <c r="P13" s="82">
        <f>VLOOKUP($A13,'Diplomabestand individueel'!$A:$AC,P$1,FALSE)</f>
        <v>0</v>
      </c>
      <c r="Q13" s="82">
        <f>VLOOKUP($A13,'Diplomabestand individueel'!$A:$AC,Q$1,FALSE)</f>
        <v>0</v>
      </c>
      <c r="R13" s="41">
        <f t="shared" si="2"/>
        <v>22</v>
      </c>
      <c r="S13" s="82">
        <f>VLOOKUP($A13,'Diplomabestand individueel'!$A:$AC,S$1,FALSE)</f>
        <v>0</v>
      </c>
      <c r="T13" s="82">
        <f>VLOOKUP($A13,'Diplomabestand individueel'!$A:$AC,T$1,FALSE)</f>
        <v>0</v>
      </c>
      <c r="U13" s="82">
        <f>VLOOKUP($A13,'Diplomabestand individueel'!$A:$AC,U$1,FALSE)</f>
        <v>0</v>
      </c>
      <c r="V13" s="82">
        <f>VLOOKUP($A13,'Diplomabestand individueel'!$A:$AC,V$1,FALSE)</f>
        <v>0</v>
      </c>
      <c r="W13" s="41">
        <f t="shared" si="3"/>
        <v>22</v>
      </c>
      <c r="X13" s="82">
        <f>VLOOKUP($A13,'Diplomabestand individueel'!$A:$AC,X$1,FALSE)</f>
        <v>0</v>
      </c>
      <c r="Y13" s="82">
        <f>VLOOKUP($A13,'Diplomabestand individueel'!$A:$AC,Y$1,FALSE)</f>
        <v>0</v>
      </c>
      <c r="Z13" s="82">
        <f>VLOOKUP($A13,'Diplomabestand individueel'!$A:$AC,Z$1,FALSE)</f>
        <v>0</v>
      </c>
      <c r="AA13" s="82">
        <f>VLOOKUP($A13,'Diplomabestand individueel'!$A:$AC,AA$1,FALSE)</f>
        <v>0</v>
      </c>
      <c r="AB13" s="41">
        <f t="shared" si="4"/>
        <v>22</v>
      </c>
    </row>
    <row r="14" spans="1:28" x14ac:dyDescent="0.3">
      <c r="A14">
        <v>432</v>
      </c>
      <c r="B14" t="str">
        <f>VLOOKUP($A14,'Diplomabestand individueel'!$A:$AC,B$1,FALSE)</f>
        <v>W3-B1</v>
      </c>
      <c r="C14" t="str">
        <f>VLOOKUP($A14,'Diplomabestand individueel'!$A:$AC,C$1,FALSE)</f>
        <v>Juna Dekker</v>
      </c>
      <c r="D14" t="str">
        <f>VLOOKUP($A14,'Diplomabestand individueel'!$A:$AC,D$1,FALSE)</f>
        <v>MB 5 Pup 3</v>
      </c>
      <c r="E14" t="str">
        <f>VLOOKUP($A14,'Diplomabestand individueel'!$A:$AC,E$1,FALSE)</f>
        <v>Turncentrum Waterland</v>
      </c>
      <c r="F14" s="44">
        <f>VLOOKUP($A14,'Diplomabestand individueel'!$A:$AC,F$1,FALSE)</f>
        <v>0</v>
      </c>
      <c r="G14" s="41">
        <f t="shared" si="0"/>
        <v>22</v>
      </c>
      <c r="H14" s="82">
        <f>VLOOKUP($A14,'Diplomabestand individueel'!$A:$AC,H$1,FALSE)</f>
        <v>0</v>
      </c>
      <c r="I14" s="82">
        <f>VLOOKUP($A14,'Diplomabestand individueel'!$A:$AC,I$1,FALSE)</f>
        <v>0</v>
      </c>
      <c r="J14" s="83">
        <f>VLOOKUP($A14,'Diplomabestand individueel'!$A:$AC,J$1,FALSE)</f>
        <v>0</v>
      </c>
      <c r="K14" s="82">
        <f>VLOOKUP($A14,'Diplomabestand individueel'!$A:$AC,K$1,FALSE)</f>
        <v>0</v>
      </c>
      <c r="L14" s="82">
        <f>VLOOKUP($A14,'Diplomabestand individueel'!$A:$AC,L$1,FALSE)</f>
        <v>0</v>
      </c>
      <c r="M14" s="41">
        <f t="shared" si="1"/>
        <v>22</v>
      </c>
      <c r="N14" s="82">
        <f>VLOOKUP($A14,'Diplomabestand individueel'!$A:$AC,N$1,FALSE)</f>
        <v>0</v>
      </c>
      <c r="O14" s="82">
        <f>VLOOKUP($A14,'Diplomabestand individueel'!$A:$AC,O$1,FALSE)</f>
        <v>0</v>
      </c>
      <c r="P14" s="82">
        <f>VLOOKUP($A14,'Diplomabestand individueel'!$A:$AC,P$1,FALSE)</f>
        <v>0</v>
      </c>
      <c r="Q14" s="82">
        <f>VLOOKUP($A14,'Diplomabestand individueel'!$A:$AC,Q$1,FALSE)</f>
        <v>0</v>
      </c>
      <c r="R14" s="41">
        <f t="shared" si="2"/>
        <v>22</v>
      </c>
      <c r="S14" s="82">
        <f>VLOOKUP($A14,'Diplomabestand individueel'!$A:$AC,S$1,FALSE)</f>
        <v>0</v>
      </c>
      <c r="T14" s="82">
        <f>VLOOKUP($A14,'Diplomabestand individueel'!$A:$AC,T$1,FALSE)</f>
        <v>0</v>
      </c>
      <c r="U14" s="82">
        <f>VLOOKUP($A14,'Diplomabestand individueel'!$A:$AC,U$1,FALSE)</f>
        <v>0</v>
      </c>
      <c r="V14" s="82">
        <f>VLOOKUP($A14,'Diplomabestand individueel'!$A:$AC,V$1,FALSE)</f>
        <v>0</v>
      </c>
      <c r="W14" s="41">
        <f t="shared" si="3"/>
        <v>22</v>
      </c>
      <c r="X14" s="82">
        <f>VLOOKUP($A14,'Diplomabestand individueel'!$A:$AC,X$1,FALSE)</f>
        <v>0</v>
      </c>
      <c r="Y14" s="82">
        <f>VLOOKUP($A14,'Diplomabestand individueel'!$A:$AC,Y$1,FALSE)</f>
        <v>0</v>
      </c>
      <c r="Z14" s="82">
        <f>VLOOKUP($A14,'Diplomabestand individueel'!$A:$AC,Z$1,FALSE)</f>
        <v>0</v>
      </c>
      <c r="AA14" s="82">
        <f>VLOOKUP($A14,'Diplomabestand individueel'!$A:$AC,AA$1,FALSE)</f>
        <v>0</v>
      </c>
      <c r="AB14" s="41">
        <f t="shared" si="4"/>
        <v>22</v>
      </c>
    </row>
    <row r="15" spans="1:28" x14ac:dyDescent="0.3">
      <c r="A15">
        <v>438</v>
      </c>
      <c r="B15" t="str">
        <f>VLOOKUP($A15,'Diplomabestand individueel'!$A:$AC,B$1,FALSE)</f>
        <v>W2-B1</v>
      </c>
      <c r="C15" t="str">
        <f>VLOOKUP($A15,'Diplomabestand individueel'!$A:$AC,C$1,FALSE)</f>
        <v>Jasmijn Drost</v>
      </c>
      <c r="D15" t="str">
        <f>VLOOKUP($A15,'Diplomabestand individueel'!$A:$AC,D$1,FALSE)</f>
        <v>MB 5 Pup 3</v>
      </c>
      <c r="E15" t="str">
        <f>VLOOKUP($A15,'Diplomabestand individueel'!$A:$AC,E$1,FALSE)</f>
        <v>Turncentrum Waterland</v>
      </c>
      <c r="F15" s="44">
        <f>VLOOKUP($A15,'Diplomabestand individueel'!$A:$AC,F$1,FALSE)</f>
        <v>41.8</v>
      </c>
      <c r="G15" s="41">
        <f t="shared" si="0"/>
        <v>17</v>
      </c>
      <c r="H15" s="82">
        <f>VLOOKUP($A15,'Diplomabestand individueel'!$A:$AC,H$1,FALSE)</f>
        <v>3.5</v>
      </c>
      <c r="I15" s="82">
        <f>VLOOKUP($A15,'Diplomabestand individueel'!$A:$AC,I$1,FALSE)</f>
        <v>8.3000000000000007</v>
      </c>
      <c r="J15" s="83">
        <f>VLOOKUP($A15,'Diplomabestand individueel'!$A:$AC,J$1,FALSE)</f>
        <v>0</v>
      </c>
      <c r="K15" s="82">
        <f>VLOOKUP($A15,'Diplomabestand individueel'!$A:$AC,K$1,FALSE)</f>
        <v>0</v>
      </c>
      <c r="L15" s="82">
        <f>VLOOKUP($A15,'Diplomabestand individueel'!$A:$AC,L$1,FALSE)</f>
        <v>11.8</v>
      </c>
      <c r="M15" s="41">
        <f t="shared" si="1"/>
        <v>12</v>
      </c>
      <c r="N15" s="82">
        <f>VLOOKUP($A15,'Diplomabestand individueel'!$A:$AC,N$1,FALSE)</f>
        <v>1.5</v>
      </c>
      <c r="O15" s="82">
        <f>VLOOKUP($A15,'Diplomabestand individueel'!$A:$AC,O$1,FALSE)</f>
        <v>6.25</v>
      </c>
      <c r="P15" s="82">
        <f>VLOOKUP($A15,'Diplomabestand individueel'!$A:$AC,P$1,FALSE)</f>
        <v>0</v>
      </c>
      <c r="Q15" s="82">
        <f>VLOOKUP($A15,'Diplomabestand individueel'!$A:$AC,Q$1,FALSE)</f>
        <v>7.75</v>
      </c>
      <c r="R15" s="41">
        <f t="shared" si="2"/>
        <v>21</v>
      </c>
      <c r="S15" s="82">
        <f>VLOOKUP($A15,'Diplomabestand individueel'!$A:$AC,S$1,FALSE)</f>
        <v>3.1</v>
      </c>
      <c r="T15" s="82">
        <f>VLOOKUP($A15,'Diplomabestand individueel'!$A:$AC,T$1,FALSE)</f>
        <v>6.75</v>
      </c>
      <c r="U15" s="82">
        <f>VLOOKUP($A15,'Diplomabestand individueel'!$A:$AC,U$1,FALSE)</f>
        <v>0</v>
      </c>
      <c r="V15" s="82">
        <f>VLOOKUP($A15,'Diplomabestand individueel'!$A:$AC,V$1,FALSE)</f>
        <v>9.85</v>
      </c>
      <c r="W15" s="41">
        <f t="shared" si="3"/>
        <v>15</v>
      </c>
      <c r="X15" s="82">
        <f>VLOOKUP($A15,'Diplomabestand individueel'!$A:$AC,X$1,FALSE)</f>
        <v>4</v>
      </c>
      <c r="Y15" s="82">
        <f>VLOOKUP($A15,'Diplomabestand individueel'!$A:$AC,Y$1,FALSE)</f>
        <v>8.4</v>
      </c>
      <c r="Z15" s="82">
        <f>VLOOKUP($A15,'Diplomabestand individueel'!$A:$AC,Z$1,FALSE)</f>
        <v>0</v>
      </c>
      <c r="AA15" s="82">
        <f>VLOOKUP($A15,'Diplomabestand individueel'!$A:$AC,AA$1,FALSE)</f>
        <v>12.4</v>
      </c>
      <c r="AB15" s="41">
        <f t="shared" si="4"/>
        <v>3</v>
      </c>
    </row>
    <row r="16" spans="1:28" x14ac:dyDescent="0.3">
      <c r="A16">
        <v>426</v>
      </c>
      <c r="B16" t="str">
        <f>VLOOKUP($A16,'Diplomabestand individueel'!$A:$AC,B$1,FALSE)</f>
        <v>W4-B1</v>
      </c>
      <c r="C16" t="str">
        <f>VLOOKUP($A16,'Diplomabestand individueel'!$A:$AC,C$1,FALSE)</f>
        <v>Sara Bouamour</v>
      </c>
      <c r="D16" t="str">
        <f>VLOOKUP($A16,'Diplomabestand individueel'!$A:$AC,D$1,FALSE)</f>
        <v>MB 5 Pup 3</v>
      </c>
      <c r="E16" t="str">
        <f>VLOOKUP($A16,'Diplomabestand individueel'!$A:$AC,E$1,FALSE)</f>
        <v>Jahn</v>
      </c>
      <c r="F16" s="44">
        <f>VLOOKUP($A16,'Diplomabestand individueel'!$A:$AC,F$1,FALSE)</f>
        <v>50.375</v>
      </c>
      <c r="G16" s="41">
        <f t="shared" si="0"/>
        <v>1</v>
      </c>
      <c r="H16" s="82">
        <f>VLOOKUP($A16,'Diplomabestand individueel'!$A:$AC,H$1,FALSE)</f>
        <v>3</v>
      </c>
      <c r="I16" s="82">
        <f>VLOOKUP($A16,'Diplomabestand individueel'!$A:$AC,I$1,FALSE)</f>
        <v>9.3249999999999993</v>
      </c>
      <c r="J16" s="83">
        <f>VLOOKUP($A16,'Diplomabestand individueel'!$A:$AC,J$1,FALSE)</f>
        <v>0</v>
      </c>
      <c r="K16" s="82">
        <f>VLOOKUP($A16,'Diplomabestand individueel'!$A:$AC,K$1,FALSE)</f>
        <v>0.3</v>
      </c>
      <c r="L16" s="82">
        <f>VLOOKUP($A16,'Diplomabestand individueel'!$A:$AC,L$1,FALSE)</f>
        <v>12.625</v>
      </c>
      <c r="M16" s="41">
        <f t="shared" si="1"/>
        <v>1</v>
      </c>
      <c r="N16" s="82">
        <f>VLOOKUP($A16,'Diplomabestand individueel'!$A:$AC,N$1,FALSE)</f>
        <v>4</v>
      </c>
      <c r="O16" s="82">
        <f>VLOOKUP($A16,'Diplomabestand individueel'!$A:$AC,O$1,FALSE)</f>
        <v>9.0500000000000007</v>
      </c>
      <c r="P16" s="82">
        <f>VLOOKUP($A16,'Diplomabestand individueel'!$A:$AC,P$1,FALSE)</f>
        <v>0</v>
      </c>
      <c r="Q16" s="82">
        <f>VLOOKUP($A16,'Diplomabestand individueel'!$A:$AC,Q$1,FALSE)</f>
        <v>13.05</v>
      </c>
      <c r="R16" s="41">
        <f t="shared" si="2"/>
        <v>1</v>
      </c>
      <c r="S16" s="82">
        <f>VLOOKUP($A16,'Diplomabestand individueel'!$A:$AC,S$1,FALSE)</f>
        <v>4</v>
      </c>
      <c r="T16" s="82">
        <f>VLOOKUP($A16,'Diplomabestand individueel'!$A:$AC,T$1,FALSE)</f>
        <v>8.9499999999999993</v>
      </c>
      <c r="U16" s="82">
        <f>VLOOKUP($A16,'Diplomabestand individueel'!$A:$AC,U$1,FALSE)</f>
        <v>0</v>
      </c>
      <c r="V16" s="82">
        <f>VLOOKUP($A16,'Diplomabestand individueel'!$A:$AC,V$1,FALSE)</f>
        <v>12.95</v>
      </c>
      <c r="W16" s="41">
        <f t="shared" si="3"/>
        <v>2</v>
      </c>
      <c r="X16" s="82">
        <f>VLOOKUP($A16,'Diplomabestand individueel'!$A:$AC,X$1,FALSE)</f>
        <v>3.2</v>
      </c>
      <c r="Y16" s="82">
        <f>VLOOKUP($A16,'Diplomabestand individueel'!$A:$AC,Y$1,FALSE)</f>
        <v>8.5500000000000007</v>
      </c>
      <c r="Z16" s="82">
        <f>VLOOKUP($A16,'Diplomabestand individueel'!$A:$AC,Z$1,FALSE)</f>
        <v>0</v>
      </c>
      <c r="AA16" s="82">
        <f>VLOOKUP($A16,'Diplomabestand individueel'!$A:$AC,AA$1,FALSE)</f>
        <v>11.75</v>
      </c>
      <c r="AB16" s="41">
        <f t="shared" si="4"/>
        <v>8</v>
      </c>
    </row>
    <row r="17" spans="1:28" x14ac:dyDescent="0.3">
      <c r="A17">
        <v>437</v>
      </c>
      <c r="B17" t="str">
        <f>VLOOKUP($A17,'Diplomabestand individueel'!$A:$AC,B$1,FALSE)</f>
        <v>afm</v>
      </c>
      <c r="C17" t="str">
        <f>VLOOKUP($A17,'Diplomabestand individueel'!$A:$AC,C$1,FALSE)</f>
        <v>Alina Bleeker</v>
      </c>
      <c r="D17" t="str">
        <f>VLOOKUP($A17,'Diplomabestand individueel'!$A:$AC,D$1,FALSE)</f>
        <v>MB 5 Pup 3</v>
      </c>
      <c r="E17" t="str">
        <f>VLOOKUP($A17,'Diplomabestand individueel'!$A:$AC,E$1,FALSE)</f>
        <v>Turncentrum Waterland</v>
      </c>
      <c r="F17" s="44">
        <f>VLOOKUP($A17,'Diplomabestand individueel'!$A:$AC,F$1,FALSE)</f>
        <v>0</v>
      </c>
      <c r="G17" s="41">
        <f t="shared" si="0"/>
        <v>22</v>
      </c>
      <c r="H17" s="82">
        <f>VLOOKUP($A17,'Diplomabestand individueel'!$A:$AC,H$1,FALSE)</f>
        <v>0</v>
      </c>
      <c r="I17" s="82">
        <f>VLOOKUP($A17,'Diplomabestand individueel'!$A:$AC,I$1,FALSE)</f>
        <v>0</v>
      </c>
      <c r="J17" s="83">
        <f>VLOOKUP($A17,'Diplomabestand individueel'!$A:$AC,J$1,FALSE)</f>
        <v>0</v>
      </c>
      <c r="K17" s="82">
        <f>VLOOKUP($A17,'Diplomabestand individueel'!$A:$AC,K$1,FALSE)</f>
        <v>0</v>
      </c>
      <c r="L17" s="82">
        <f>VLOOKUP($A17,'Diplomabestand individueel'!$A:$AC,L$1,FALSE)</f>
        <v>0</v>
      </c>
      <c r="M17" s="41">
        <f t="shared" si="1"/>
        <v>22</v>
      </c>
      <c r="N17" s="82">
        <f>VLOOKUP($A17,'Diplomabestand individueel'!$A:$AC,N$1,FALSE)</f>
        <v>0</v>
      </c>
      <c r="O17" s="82">
        <f>VLOOKUP($A17,'Diplomabestand individueel'!$A:$AC,O$1,FALSE)</f>
        <v>0</v>
      </c>
      <c r="P17" s="82">
        <f>VLOOKUP($A17,'Diplomabestand individueel'!$A:$AC,P$1,FALSE)</f>
        <v>0</v>
      </c>
      <c r="Q17" s="82">
        <f>VLOOKUP($A17,'Diplomabestand individueel'!$A:$AC,Q$1,FALSE)</f>
        <v>0</v>
      </c>
      <c r="R17" s="41">
        <f t="shared" si="2"/>
        <v>22</v>
      </c>
      <c r="S17" s="82">
        <f>VLOOKUP($A17,'Diplomabestand individueel'!$A:$AC,S$1,FALSE)</f>
        <v>0</v>
      </c>
      <c r="T17" s="82">
        <f>VLOOKUP($A17,'Diplomabestand individueel'!$A:$AC,T$1,FALSE)</f>
        <v>0</v>
      </c>
      <c r="U17" s="82">
        <f>VLOOKUP($A17,'Diplomabestand individueel'!$A:$AC,U$1,FALSE)</f>
        <v>0</v>
      </c>
      <c r="V17" s="82">
        <f>VLOOKUP($A17,'Diplomabestand individueel'!$A:$AC,V$1,FALSE)</f>
        <v>0</v>
      </c>
      <c r="W17" s="41">
        <f t="shared" si="3"/>
        <v>22</v>
      </c>
      <c r="X17" s="82">
        <f>VLOOKUP($A17,'Diplomabestand individueel'!$A:$AC,X$1,FALSE)</f>
        <v>0</v>
      </c>
      <c r="Y17" s="82">
        <f>VLOOKUP($A17,'Diplomabestand individueel'!$A:$AC,Y$1,FALSE)</f>
        <v>0</v>
      </c>
      <c r="Z17" s="82">
        <f>VLOOKUP($A17,'Diplomabestand individueel'!$A:$AC,Z$1,FALSE)</f>
        <v>0</v>
      </c>
      <c r="AA17" s="82">
        <f>VLOOKUP($A17,'Diplomabestand individueel'!$A:$AC,AA$1,FALSE)</f>
        <v>0</v>
      </c>
      <c r="AB17" s="41">
        <f t="shared" si="4"/>
        <v>22</v>
      </c>
    </row>
    <row r="18" spans="1:28" x14ac:dyDescent="0.3">
      <c r="A18">
        <v>434</v>
      </c>
      <c r="B18" t="str">
        <f>VLOOKUP($A18,'Diplomabestand individueel'!$A:$AC,B$1,FALSE)</f>
        <v>W3-B1</v>
      </c>
      <c r="C18" t="str">
        <f>VLOOKUP($A18,'Diplomabestand individueel'!$A:$AC,C$1,FALSE)</f>
        <v>Nova Maas</v>
      </c>
      <c r="D18" t="str">
        <f>VLOOKUP($A18,'Diplomabestand individueel'!$A:$AC,D$1,FALSE)</f>
        <v>MB 5 Pup 3</v>
      </c>
      <c r="E18" t="str">
        <f>VLOOKUP($A18,'Diplomabestand individueel'!$A:$AC,E$1,FALSE)</f>
        <v>Turncentrum Waterland</v>
      </c>
      <c r="F18" s="44">
        <f>VLOOKUP($A18,'Diplomabestand individueel'!$A:$AC,F$1,FALSE)</f>
        <v>42.4</v>
      </c>
      <c r="G18" s="41">
        <f t="shared" si="0"/>
        <v>15</v>
      </c>
      <c r="H18" s="82">
        <f>VLOOKUP($A18,'Diplomabestand individueel'!$A:$AC,H$1,FALSE)</f>
        <v>3</v>
      </c>
      <c r="I18" s="82">
        <f>VLOOKUP($A18,'Diplomabestand individueel'!$A:$AC,I$1,FALSE)</f>
        <v>8.5</v>
      </c>
      <c r="J18" s="83">
        <f>VLOOKUP($A18,'Diplomabestand individueel'!$A:$AC,J$1,FALSE)</f>
        <v>0</v>
      </c>
      <c r="K18" s="82">
        <f>VLOOKUP($A18,'Diplomabestand individueel'!$A:$AC,K$1,FALSE)</f>
        <v>0.3</v>
      </c>
      <c r="L18" s="82">
        <f>VLOOKUP($A18,'Diplomabestand individueel'!$A:$AC,L$1,FALSE)</f>
        <v>11.8</v>
      </c>
      <c r="M18" s="41">
        <f t="shared" si="1"/>
        <v>12</v>
      </c>
      <c r="N18" s="82">
        <f>VLOOKUP($A18,'Diplomabestand individueel'!$A:$AC,N$1,FALSE)</f>
        <v>2.7</v>
      </c>
      <c r="O18" s="82">
        <f>VLOOKUP($A18,'Diplomabestand individueel'!$A:$AC,O$1,FALSE)</f>
        <v>7.85</v>
      </c>
      <c r="P18" s="82">
        <f>VLOOKUP($A18,'Diplomabestand individueel'!$A:$AC,P$1,FALSE)</f>
        <v>0</v>
      </c>
      <c r="Q18" s="82">
        <f>VLOOKUP($A18,'Diplomabestand individueel'!$A:$AC,Q$1,FALSE)</f>
        <v>10.55</v>
      </c>
      <c r="R18" s="41">
        <f t="shared" si="2"/>
        <v>11</v>
      </c>
      <c r="S18" s="82">
        <f>VLOOKUP($A18,'Diplomabestand individueel'!$A:$AC,S$1,FALSE)</f>
        <v>2.6</v>
      </c>
      <c r="T18" s="82">
        <f>VLOOKUP($A18,'Diplomabestand individueel'!$A:$AC,T$1,FALSE)</f>
        <v>7.35</v>
      </c>
      <c r="U18" s="82">
        <f>VLOOKUP($A18,'Diplomabestand individueel'!$A:$AC,U$1,FALSE)</f>
        <v>0</v>
      </c>
      <c r="V18" s="82">
        <f>VLOOKUP($A18,'Diplomabestand individueel'!$A:$AC,V$1,FALSE)</f>
        <v>9.9499999999999993</v>
      </c>
      <c r="W18" s="41">
        <f t="shared" si="3"/>
        <v>14</v>
      </c>
      <c r="X18" s="82">
        <f>VLOOKUP($A18,'Diplomabestand individueel'!$A:$AC,X$1,FALSE)</f>
        <v>2.4</v>
      </c>
      <c r="Y18" s="82">
        <f>VLOOKUP($A18,'Diplomabestand individueel'!$A:$AC,Y$1,FALSE)</f>
        <v>7.7</v>
      </c>
      <c r="Z18" s="82">
        <f>VLOOKUP($A18,'Diplomabestand individueel'!$A:$AC,Z$1,FALSE)</f>
        <v>0</v>
      </c>
      <c r="AA18" s="82">
        <f>VLOOKUP($A18,'Diplomabestand individueel'!$A:$AC,AA$1,FALSE)</f>
        <v>10.1</v>
      </c>
      <c r="AB18" s="41">
        <f t="shared" si="4"/>
        <v>18</v>
      </c>
    </row>
    <row r="19" spans="1:28" x14ac:dyDescent="0.3">
      <c r="A19">
        <v>624</v>
      </c>
      <c r="B19" t="str">
        <f>VLOOKUP($A19,'Diplomabestand individueel'!$A:$AC,B$1,FALSE)</f>
        <v>W3-B1</v>
      </c>
      <c r="C19" t="str">
        <f>VLOOKUP($A19,'Diplomabestand individueel'!$A:$AC,C$1,FALSE)</f>
        <v>Isa Baarda</v>
      </c>
      <c r="D19" t="str">
        <f>VLOOKUP($A19,'Diplomabestand individueel'!$A:$AC,D$1,FALSE)</f>
        <v>MB 5 Pup 1</v>
      </c>
      <c r="E19" t="str">
        <f>VLOOKUP($A19,'Diplomabestand individueel'!$A:$AC,E$1,FALSE)</f>
        <v>LH</v>
      </c>
      <c r="F19" s="44">
        <f>VLOOKUP($A19,'Diplomabestand individueel'!$A:$AC,F$1,FALSE)</f>
        <v>47.325000000000003</v>
      </c>
      <c r="G19" s="41">
        <f t="shared" si="0"/>
        <v>4</v>
      </c>
      <c r="H19" s="82">
        <f>VLOOKUP($A19,'Diplomabestand individueel'!$A:$AC,H$1,FALSE)</f>
        <v>3</v>
      </c>
      <c r="I19" s="82">
        <f>VLOOKUP($A19,'Diplomabestand individueel'!$A:$AC,I$1,FALSE)</f>
        <v>8.625</v>
      </c>
      <c r="J19" s="83">
        <f>VLOOKUP($A19,'Diplomabestand individueel'!$A:$AC,J$1,FALSE)</f>
        <v>0</v>
      </c>
      <c r="K19" s="82">
        <f>VLOOKUP($A19,'Diplomabestand individueel'!$A:$AC,K$1,FALSE)</f>
        <v>0.3</v>
      </c>
      <c r="L19" s="82">
        <f>VLOOKUP($A19,'Diplomabestand individueel'!$A:$AC,L$1,FALSE)</f>
        <v>11.925000000000001</v>
      </c>
      <c r="M19" s="41">
        <f t="shared" si="1"/>
        <v>9</v>
      </c>
      <c r="N19" s="82">
        <f>VLOOKUP($A19,'Diplomabestand individueel'!$A:$AC,N$1,FALSE)</f>
        <v>3.2</v>
      </c>
      <c r="O19" s="82">
        <f>VLOOKUP($A19,'Diplomabestand individueel'!$A:$AC,O$1,FALSE)</f>
        <v>8.1</v>
      </c>
      <c r="P19" s="82">
        <f>VLOOKUP($A19,'Diplomabestand individueel'!$A:$AC,P$1,FALSE)</f>
        <v>0</v>
      </c>
      <c r="Q19" s="82">
        <f>VLOOKUP($A19,'Diplomabestand individueel'!$A:$AC,Q$1,FALSE)</f>
        <v>11.3</v>
      </c>
      <c r="R19" s="41">
        <f t="shared" si="2"/>
        <v>7</v>
      </c>
      <c r="S19" s="82">
        <f>VLOOKUP($A19,'Diplomabestand individueel'!$A:$AC,S$1,FALSE)</f>
        <v>4</v>
      </c>
      <c r="T19" s="82">
        <f>VLOOKUP($A19,'Diplomabestand individueel'!$A:$AC,T$1,FALSE)</f>
        <v>7.75</v>
      </c>
      <c r="U19" s="82">
        <f>VLOOKUP($A19,'Diplomabestand individueel'!$A:$AC,U$1,FALSE)</f>
        <v>0</v>
      </c>
      <c r="V19" s="82">
        <f>VLOOKUP($A19,'Diplomabestand individueel'!$A:$AC,V$1,FALSE)</f>
        <v>11.75</v>
      </c>
      <c r="W19" s="41">
        <f t="shared" si="3"/>
        <v>4</v>
      </c>
      <c r="X19" s="82">
        <f>VLOOKUP($A19,'Diplomabestand individueel'!$A:$AC,X$1,FALSE)</f>
        <v>4.3</v>
      </c>
      <c r="Y19" s="82">
        <f>VLOOKUP($A19,'Diplomabestand individueel'!$A:$AC,Y$1,FALSE)</f>
        <v>8.0500000000000007</v>
      </c>
      <c r="Z19" s="82">
        <f>VLOOKUP($A19,'Diplomabestand individueel'!$A:$AC,Z$1,FALSE)</f>
        <v>0</v>
      </c>
      <c r="AA19" s="82">
        <f>VLOOKUP($A19,'Diplomabestand individueel'!$A:$AC,AA$1,FALSE)</f>
        <v>12.35</v>
      </c>
      <c r="AB19" s="41">
        <f t="shared" si="4"/>
        <v>4</v>
      </c>
    </row>
    <row r="20" spans="1:28" x14ac:dyDescent="0.3">
      <c r="A20">
        <v>433</v>
      </c>
      <c r="B20" t="str">
        <f>VLOOKUP($A20,'Diplomabestand individueel'!$A:$AC,B$1,FALSE)</f>
        <v>W3-B1</v>
      </c>
      <c r="C20" t="str">
        <f>VLOOKUP($A20,'Diplomabestand individueel'!$A:$AC,C$1,FALSE)</f>
        <v>Nora Langhorst</v>
      </c>
      <c r="D20" t="str">
        <f>VLOOKUP($A20,'Diplomabestand individueel'!$A:$AC,D$1,FALSE)</f>
        <v>MB 5 Pup 3</v>
      </c>
      <c r="E20" t="str">
        <f>VLOOKUP($A20,'Diplomabestand individueel'!$A:$AC,E$1,FALSE)</f>
        <v>Turncentrum Waterland</v>
      </c>
      <c r="F20" s="44">
        <f>VLOOKUP($A20,'Diplomabestand individueel'!$A:$AC,F$1,FALSE)</f>
        <v>38.700000000000003</v>
      </c>
      <c r="G20" s="41">
        <f t="shared" si="0"/>
        <v>21</v>
      </c>
      <c r="H20" s="82">
        <f>VLOOKUP($A20,'Diplomabestand individueel'!$A:$AC,H$1,FALSE)</f>
        <v>3</v>
      </c>
      <c r="I20" s="82">
        <f>VLOOKUP($A20,'Diplomabestand individueel'!$A:$AC,I$1,FALSE)</f>
        <v>8.0500000000000007</v>
      </c>
      <c r="J20" s="83">
        <f>VLOOKUP($A20,'Diplomabestand individueel'!$A:$AC,J$1,FALSE)</f>
        <v>2</v>
      </c>
      <c r="K20" s="82">
        <f>VLOOKUP($A20,'Diplomabestand individueel'!$A:$AC,K$1,FALSE)</f>
        <v>0</v>
      </c>
      <c r="L20" s="82">
        <f>VLOOKUP($A20,'Diplomabestand individueel'!$A:$AC,L$1,FALSE)</f>
        <v>9.0500000000000007</v>
      </c>
      <c r="M20" s="41">
        <f t="shared" si="1"/>
        <v>21</v>
      </c>
      <c r="N20" s="82">
        <f>VLOOKUP($A20,'Diplomabestand individueel'!$A:$AC,N$1,FALSE)</f>
        <v>3.2</v>
      </c>
      <c r="O20" s="82">
        <f>VLOOKUP($A20,'Diplomabestand individueel'!$A:$AC,O$1,FALSE)</f>
        <v>7.55</v>
      </c>
      <c r="P20" s="82">
        <f>VLOOKUP($A20,'Diplomabestand individueel'!$A:$AC,P$1,FALSE)</f>
        <v>0</v>
      </c>
      <c r="Q20" s="82">
        <f>VLOOKUP($A20,'Diplomabestand individueel'!$A:$AC,Q$1,FALSE)</f>
        <v>10.75</v>
      </c>
      <c r="R20" s="41">
        <f t="shared" si="2"/>
        <v>10</v>
      </c>
      <c r="S20" s="82">
        <f>VLOOKUP($A20,'Diplomabestand individueel'!$A:$AC,S$1,FALSE)</f>
        <v>2.6</v>
      </c>
      <c r="T20" s="82">
        <f>VLOOKUP($A20,'Diplomabestand individueel'!$A:$AC,T$1,FALSE)</f>
        <v>5.9</v>
      </c>
      <c r="U20" s="82">
        <f>VLOOKUP($A20,'Diplomabestand individueel'!$A:$AC,U$1,FALSE)</f>
        <v>0</v>
      </c>
      <c r="V20" s="82">
        <f>VLOOKUP($A20,'Diplomabestand individueel'!$A:$AC,V$1,FALSE)</f>
        <v>8.5</v>
      </c>
      <c r="W20" s="41">
        <f t="shared" si="3"/>
        <v>19</v>
      </c>
      <c r="X20" s="82">
        <f>VLOOKUP($A20,'Diplomabestand individueel'!$A:$AC,X$1,FALSE)</f>
        <v>2.6</v>
      </c>
      <c r="Y20" s="82">
        <f>VLOOKUP($A20,'Diplomabestand individueel'!$A:$AC,Y$1,FALSE)</f>
        <v>7.8</v>
      </c>
      <c r="Z20" s="82">
        <f>VLOOKUP($A20,'Diplomabestand individueel'!$A:$AC,Z$1,FALSE)</f>
        <v>0</v>
      </c>
      <c r="AA20" s="82">
        <f>VLOOKUP($A20,'Diplomabestand individueel'!$A:$AC,AA$1,FALSE)</f>
        <v>10.4</v>
      </c>
      <c r="AB20" s="41">
        <f t="shared" si="4"/>
        <v>15</v>
      </c>
    </row>
    <row r="21" spans="1:28" x14ac:dyDescent="0.3">
      <c r="A21">
        <v>623</v>
      </c>
      <c r="B21" t="str">
        <f>VLOOKUP($A21,'Diplomabestand individueel'!$A:$AC,B$1,FALSE)</f>
        <v>W4-B1</v>
      </c>
      <c r="C21" t="str">
        <f>VLOOKUP($A21,'Diplomabestand individueel'!$A:$AC,C$1,FALSE)</f>
        <v>Ize van Welie</v>
      </c>
      <c r="D21" t="str">
        <f>VLOOKUP($A21,'Diplomabestand individueel'!$A:$AC,D$1,FALSE)</f>
        <v>MB 5 Pup 1</v>
      </c>
      <c r="E21" t="str">
        <f>VLOOKUP($A21,'Diplomabestand individueel'!$A:$AC,E$1,FALSE)</f>
        <v>Jahn</v>
      </c>
      <c r="F21" s="44">
        <f>VLOOKUP($A21,'Diplomabestand individueel'!$A:$AC,F$1,FALSE)</f>
        <v>45.55</v>
      </c>
      <c r="G21" s="41">
        <f t="shared" si="0"/>
        <v>7</v>
      </c>
      <c r="H21" s="82">
        <f>VLOOKUP($A21,'Diplomabestand individueel'!$A:$AC,H$1,FALSE)</f>
        <v>3</v>
      </c>
      <c r="I21" s="82">
        <f>VLOOKUP($A21,'Diplomabestand individueel'!$A:$AC,I$1,FALSE)</f>
        <v>8.9</v>
      </c>
      <c r="J21" s="83">
        <f>VLOOKUP($A21,'Diplomabestand individueel'!$A:$AC,J$1,FALSE)</f>
        <v>0</v>
      </c>
      <c r="K21" s="82">
        <f>VLOOKUP($A21,'Diplomabestand individueel'!$A:$AC,K$1,FALSE)</f>
        <v>0.3</v>
      </c>
      <c r="L21" s="82">
        <f>VLOOKUP($A21,'Diplomabestand individueel'!$A:$AC,L$1,FALSE)</f>
        <v>12.2</v>
      </c>
      <c r="M21" s="41">
        <f t="shared" si="1"/>
        <v>6</v>
      </c>
      <c r="N21" s="82">
        <f>VLOOKUP($A21,'Diplomabestand individueel'!$A:$AC,N$1,FALSE)</f>
        <v>3.5</v>
      </c>
      <c r="O21" s="82">
        <f>VLOOKUP($A21,'Diplomabestand individueel'!$A:$AC,O$1,FALSE)</f>
        <v>7.75</v>
      </c>
      <c r="P21" s="82">
        <f>VLOOKUP($A21,'Diplomabestand individueel'!$A:$AC,P$1,FALSE)</f>
        <v>0</v>
      </c>
      <c r="Q21" s="82">
        <f>VLOOKUP($A21,'Diplomabestand individueel'!$A:$AC,Q$1,FALSE)</f>
        <v>11.25</v>
      </c>
      <c r="R21" s="41">
        <f t="shared" si="2"/>
        <v>8</v>
      </c>
      <c r="S21" s="82">
        <f>VLOOKUP($A21,'Diplomabestand individueel'!$A:$AC,S$1,FALSE)</f>
        <v>3.4</v>
      </c>
      <c r="T21" s="82">
        <f>VLOOKUP($A21,'Diplomabestand individueel'!$A:$AC,T$1,FALSE)</f>
        <v>8.1999999999999993</v>
      </c>
      <c r="U21" s="82">
        <f>VLOOKUP($A21,'Diplomabestand individueel'!$A:$AC,U$1,FALSE)</f>
        <v>0</v>
      </c>
      <c r="V21" s="82">
        <f>VLOOKUP($A21,'Diplomabestand individueel'!$A:$AC,V$1,FALSE)</f>
        <v>11.6</v>
      </c>
      <c r="W21" s="41">
        <f t="shared" si="3"/>
        <v>5</v>
      </c>
      <c r="X21" s="82">
        <f>VLOOKUP($A21,'Diplomabestand individueel'!$A:$AC,X$1,FALSE)</f>
        <v>2.6</v>
      </c>
      <c r="Y21" s="82">
        <f>VLOOKUP($A21,'Diplomabestand individueel'!$A:$AC,Y$1,FALSE)</f>
        <v>7.9</v>
      </c>
      <c r="Z21" s="82">
        <f>VLOOKUP($A21,'Diplomabestand individueel'!$A:$AC,Z$1,FALSE)</f>
        <v>0</v>
      </c>
      <c r="AA21" s="82">
        <f>VLOOKUP($A21,'Diplomabestand individueel'!$A:$AC,AA$1,FALSE)</f>
        <v>10.5</v>
      </c>
      <c r="AB21" s="41">
        <f t="shared" si="4"/>
        <v>13</v>
      </c>
    </row>
    <row r="22" spans="1:28" x14ac:dyDescent="0.3">
      <c r="A22">
        <v>431</v>
      </c>
      <c r="B22" t="str">
        <f>VLOOKUP($A22,'Diplomabestand individueel'!$A:$AC,B$1,FALSE)</f>
        <v>W4-B1</v>
      </c>
      <c r="C22" t="str">
        <f>VLOOKUP($A22,'Diplomabestand individueel'!$A:$AC,C$1,FALSE)</f>
        <v>Ise-Loïs Heynens</v>
      </c>
      <c r="D22" t="str">
        <f>VLOOKUP($A22,'Diplomabestand individueel'!$A:$AC,D$1,FALSE)</f>
        <v>MB 5 Pup 3</v>
      </c>
      <c r="E22" t="str">
        <f>VLOOKUP($A22,'Diplomabestand individueel'!$A:$AC,E$1,FALSE)</f>
        <v>Swift</v>
      </c>
      <c r="F22" s="44">
        <f>VLOOKUP($A22,'Diplomabestand individueel'!$A:$AC,F$1,FALSE)</f>
        <v>48.875</v>
      </c>
      <c r="G22" s="41">
        <f t="shared" si="0"/>
        <v>2</v>
      </c>
      <c r="H22" s="82">
        <f>VLOOKUP($A22,'Diplomabestand individueel'!$A:$AC,H$1,FALSE)</f>
        <v>3.25</v>
      </c>
      <c r="I22" s="82">
        <f>VLOOKUP($A22,'Diplomabestand individueel'!$A:$AC,I$1,FALSE)</f>
        <v>9.0249999999999986</v>
      </c>
      <c r="J22" s="83">
        <f>VLOOKUP($A22,'Diplomabestand individueel'!$A:$AC,J$1,FALSE)</f>
        <v>0.5</v>
      </c>
      <c r="K22" s="82">
        <f>VLOOKUP($A22,'Diplomabestand individueel'!$A:$AC,K$1,FALSE)</f>
        <v>0.3</v>
      </c>
      <c r="L22" s="82">
        <f>VLOOKUP($A22,'Diplomabestand individueel'!$A:$AC,L$1,FALSE)</f>
        <v>12.074999999999999</v>
      </c>
      <c r="M22" s="41">
        <f t="shared" si="1"/>
        <v>8</v>
      </c>
      <c r="N22" s="82">
        <f>VLOOKUP($A22,'Diplomabestand individueel'!$A:$AC,N$1,FALSE)</f>
        <v>3.7</v>
      </c>
      <c r="O22" s="82">
        <f>VLOOKUP($A22,'Diplomabestand individueel'!$A:$AC,O$1,FALSE)</f>
        <v>6.75</v>
      </c>
      <c r="P22" s="82">
        <f>VLOOKUP($A22,'Diplomabestand individueel'!$A:$AC,P$1,FALSE)</f>
        <v>0</v>
      </c>
      <c r="Q22" s="82">
        <f>VLOOKUP($A22,'Diplomabestand individueel'!$A:$AC,Q$1,FALSE)</f>
        <v>10.45</v>
      </c>
      <c r="R22" s="41">
        <f t="shared" si="2"/>
        <v>12</v>
      </c>
      <c r="S22" s="82">
        <f>VLOOKUP($A22,'Diplomabestand individueel'!$A:$AC,S$1,FALSE)</f>
        <v>4.5999999999999996</v>
      </c>
      <c r="T22" s="82">
        <f>VLOOKUP($A22,'Diplomabestand individueel'!$A:$AC,T$1,FALSE)</f>
        <v>8.8000000000000007</v>
      </c>
      <c r="U22" s="82">
        <f>VLOOKUP($A22,'Diplomabestand individueel'!$A:$AC,U$1,FALSE)</f>
        <v>0</v>
      </c>
      <c r="V22" s="82">
        <f>VLOOKUP($A22,'Diplomabestand individueel'!$A:$AC,V$1,FALSE)</f>
        <v>13.4</v>
      </c>
      <c r="W22" s="41">
        <f t="shared" si="3"/>
        <v>1</v>
      </c>
      <c r="X22" s="82">
        <f>VLOOKUP($A22,'Diplomabestand individueel'!$A:$AC,X$1,FALSE)</f>
        <v>4.3</v>
      </c>
      <c r="Y22" s="82">
        <f>VLOOKUP($A22,'Diplomabestand individueel'!$A:$AC,Y$1,FALSE)</f>
        <v>8.65</v>
      </c>
      <c r="Z22" s="82">
        <f>VLOOKUP($A22,'Diplomabestand individueel'!$A:$AC,Z$1,FALSE)</f>
        <v>0</v>
      </c>
      <c r="AA22" s="82">
        <f>VLOOKUP($A22,'Diplomabestand individueel'!$A:$AC,AA$1,FALSE)</f>
        <v>12.95</v>
      </c>
      <c r="AB22" s="41">
        <f t="shared" si="4"/>
        <v>1</v>
      </c>
    </row>
    <row r="23" spans="1:28" x14ac:dyDescent="0.3">
      <c r="A23">
        <v>539</v>
      </c>
      <c r="B23" t="str">
        <f>VLOOKUP($A23,'Diplomabestand individueel'!$A:$AC,B$1,FALSE)</f>
        <v>W2-B1</v>
      </c>
      <c r="C23" t="str">
        <f>VLOOKUP($A23,'Diplomabestand individueel'!$A:$AC,C$1,FALSE)</f>
        <v>Haley Nobel</v>
      </c>
      <c r="D23" t="str">
        <f>VLOOKUP($A23,'Diplomabestand individueel'!$A:$AC,D$1,FALSE)</f>
        <v>MB 5 Pup 2</v>
      </c>
      <c r="E23" t="str">
        <f>VLOOKUP($A23,'Diplomabestand individueel'!$A:$AC,E$1,FALSE)</f>
        <v>Turncentrum Waterland</v>
      </c>
      <c r="F23" s="44">
        <f>VLOOKUP($A23,'Diplomabestand individueel'!$A:$AC,F$1,FALSE)</f>
        <v>43.174999999999997</v>
      </c>
      <c r="G23" s="41">
        <f t="shared" si="0"/>
        <v>12</v>
      </c>
      <c r="H23" s="82">
        <f>VLOOKUP($A23,'Diplomabestand individueel'!$A:$AC,H$1,FALSE)</f>
        <v>3</v>
      </c>
      <c r="I23" s="82">
        <f>VLOOKUP($A23,'Diplomabestand individueel'!$A:$AC,I$1,FALSE)</f>
        <v>8.3249999999999993</v>
      </c>
      <c r="J23" s="83">
        <f>VLOOKUP($A23,'Diplomabestand individueel'!$A:$AC,J$1,FALSE)</f>
        <v>0</v>
      </c>
      <c r="K23" s="82">
        <f>VLOOKUP($A23,'Diplomabestand individueel'!$A:$AC,K$1,FALSE)</f>
        <v>0.3</v>
      </c>
      <c r="L23" s="82">
        <f>VLOOKUP($A23,'Diplomabestand individueel'!$A:$AC,L$1,FALSE)</f>
        <v>11.625</v>
      </c>
      <c r="M23" s="41">
        <f t="shared" si="1"/>
        <v>16</v>
      </c>
      <c r="N23" s="82">
        <f>VLOOKUP($A23,'Diplomabestand individueel'!$A:$AC,N$1,FALSE)</f>
        <v>3.2</v>
      </c>
      <c r="O23" s="82">
        <f>VLOOKUP($A23,'Diplomabestand individueel'!$A:$AC,O$1,FALSE)</f>
        <v>7.8</v>
      </c>
      <c r="P23" s="82">
        <f>VLOOKUP($A23,'Diplomabestand individueel'!$A:$AC,P$1,FALSE)</f>
        <v>0</v>
      </c>
      <c r="Q23" s="82">
        <f>VLOOKUP($A23,'Diplomabestand individueel'!$A:$AC,Q$1,FALSE)</f>
        <v>11</v>
      </c>
      <c r="R23" s="41">
        <f t="shared" si="2"/>
        <v>9</v>
      </c>
      <c r="S23" s="82">
        <f>VLOOKUP($A23,'Diplomabestand individueel'!$A:$AC,S$1,FALSE)</f>
        <v>2.4</v>
      </c>
      <c r="T23" s="82">
        <f>VLOOKUP($A23,'Diplomabestand individueel'!$A:$AC,T$1,FALSE)</f>
        <v>6.45</v>
      </c>
      <c r="U23" s="82">
        <f>VLOOKUP($A23,'Diplomabestand individueel'!$A:$AC,U$1,FALSE)</f>
        <v>0</v>
      </c>
      <c r="V23" s="82">
        <f>VLOOKUP($A23,'Diplomabestand individueel'!$A:$AC,V$1,FALSE)</f>
        <v>8.85</v>
      </c>
      <c r="W23" s="41">
        <f t="shared" si="3"/>
        <v>17</v>
      </c>
      <c r="X23" s="82">
        <f>VLOOKUP($A23,'Diplomabestand individueel'!$A:$AC,X$1,FALSE)</f>
        <v>4</v>
      </c>
      <c r="Y23" s="82">
        <f>VLOOKUP($A23,'Diplomabestand individueel'!$A:$AC,Y$1,FALSE)</f>
        <v>7.7</v>
      </c>
      <c r="Z23" s="82">
        <f>VLOOKUP($A23,'Diplomabestand individueel'!$A:$AC,Z$1,FALSE)</f>
        <v>0</v>
      </c>
      <c r="AA23" s="82">
        <f>VLOOKUP($A23,'Diplomabestand individueel'!$A:$AC,AA$1,FALSE)</f>
        <v>11.7</v>
      </c>
      <c r="AB23" s="41">
        <f t="shared" si="4"/>
        <v>9</v>
      </c>
    </row>
    <row r="24" spans="1:28" x14ac:dyDescent="0.3">
      <c r="A24">
        <v>626</v>
      </c>
      <c r="B24" t="str">
        <f>VLOOKUP($A24,'Diplomabestand individueel'!$A:$AC,B$1,FALSE)</f>
        <v>W3-B1</v>
      </c>
      <c r="C24" t="str">
        <f>VLOOKUP($A24,'Diplomabestand individueel'!$A:$AC,C$1,FALSE)</f>
        <v>Eva Klein</v>
      </c>
      <c r="D24" t="str">
        <f>VLOOKUP($A24,'Diplomabestand individueel'!$A:$AC,D$1,FALSE)</f>
        <v>MB 5 Pup 1</v>
      </c>
      <c r="E24" t="str">
        <f>VLOOKUP($A24,'Diplomabestand individueel'!$A:$AC,E$1,FALSE)</f>
        <v>LH</v>
      </c>
      <c r="F24" s="44">
        <f>VLOOKUP($A24,'Diplomabestand individueel'!$A:$AC,F$1,FALSE)</f>
        <v>48.125</v>
      </c>
      <c r="G24" s="41">
        <f t="shared" si="0"/>
        <v>3</v>
      </c>
      <c r="H24" s="82">
        <f>VLOOKUP($A24,'Diplomabestand individueel'!$A:$AC,H$1,FALSE)</f>
        <v>3.25</v>
      </c>
      <c r="I24" s="82">
        <f>VLOOKUP($A24,'Diplomabestand individueel'!$A:$AC,I$1,FALSE)</f>
        <v>8.7249999999999996</v>
      </c>
      <c r="J24" s="83">
        <f>VLOOKUP($A24,'Diplomabestand individueel'!$A:$AC,J$1,FALSE)</f>
        <v>0</v>
      </c>
      <c r="K24" s="82">
        <f>VLOOKUP($A24,'Diplomabestand individueel'!$A:$AC,K$1,FALSE)</f>
        <v>0.3</v>
      </c>
      <c r="L24" s="82">
        <f>VLOOKUP($A24,'Diplomabestand individueel'!$A:$AC,L$1,FALSE)</f>
        <v>12.275</v>
      </c>
      <c r="M24" s="41">
        <f t="shared" si="1"/>
        <v>4</v>
      </c>
      <c r="N24" s="82">
        <f>VLOOKUP($A24,'Diplomabestand individueel'!$A:$AC,N$1,FALSE)</f>
        <v>4</v>
      </c>
      <c r="O24" s="82">
        <f>VLOOKUP($A24,'Diplomabestand individueel'!$A:$AC,O$1,FALSE)</f>
        <v>8.15</v>
      </c>
      <c r="P24" s="82">
        <f>VLOOKUP($A24,'Diplomabestand individueel'!$A:$AC,P$1,FALSE)</f>
        <v>0</v>
      </c>
      <c r="Q24" s="82">
        <f>VLOOKUP($A24,'Diplomabestand individueel'!$A:$AC,Q$1,FALSE)</f>
        <v>12.15</v>
      </c>
      <c r="R24" s="41">
        <f t="shared" si="2"/>
        <v>2</v>
      </c>
      <c r="S24" s="82">
        <f>VLOOKUP($A24,'Diplomabestand individueel'!$A:$AC,S$1,FALSE)</f>
        <v>4.3</v>
      </c>
      <c r="T24" s="82">
        <f>VLOOKUP($A24,'Diplomabestand individueel'!$A:$AC,T$1,FALSE)</f>
        <v>6.55</v>
      </c>
      <c r="U24" s="82">
        <f>VLOOKUP($A24,'Diplomabestand individueel'!$A:$AC,U$1,FALSE)</f>
        <v>0</v>
      </c>
      <c r="V24" s="82">
        <f>VLOOKUP($A24,'Diplomabestand individueel'!$A:$AC,V$1,FALSE)</f>
        <v>10.85</v>
      </c>
      <c r="W24" s="41">
        <f t="shared" si="3"/>
        <v>9</v>
      </c>
      <c r="X24" s="82">
        <f>VLOOKUP($A24,'Diplomabestand individueel'!$A:$AC,X$1,FALSE)</f>
        <v>4.5999999999999996</v>
      </c>
      <c r="Y24" s="82">
        <f>VLOOKUP($A24,'Diplomabestand individueel'!$A:$AC,Y$1,FALSE)</f>
        <v>8.25</v>
      </c>
      <c r="Z24" s="82">
        <f>VLOOKUP($A24,'Diplomabestand individueel'!$A:$AC,Z$1,FALSE)</f>
        <v>0</v>
      </c>
      <c r="AA24" s="82">
        <f>VLOOKUP($A24,'Diplomabestand individueel'!$A:$AC,AA$1,FALSE)</f>
        <v>12.85</v>
      </c>
      <c r="AB24" s="41">
        <f t="shared" si="4"/>
        <v>2</v>
      </c>
    </row>
    <row r="25" spans="1:28" x14ac:dyDescent="0.3">
      <c r="A25">
        <v>535</v>
      </c>
      <c r="B25" t="str">
        <f>VLOOKUP($A25,'Diplomabestand individueel'!$A:$AC,B$1,FALSE)</f>
        <v>W2-B1</v>
      </c>
      <c r="C25" t="str">
        <f>VLOOKUP($A25,'Diplomabestand individueel'!$A:$AC,C$1,FALSE)</f>
        <v>Romee Koene</v>
      </c>
      <c r="D25" t="str">
        <f>VLOOKUP($A25,'Diplomabestand individueel'!$A:$AC,D$1,FALSE)</f>
        <v>MB 5 Pup 2</v>
      </c>
      <c r="E25" t="str">
        <f>VLOOKUP($A25,'Diplomabestand individueel'!$A:$AC,E$1,FALSE)</f>
        <v>Turncentrum Waterland</v>
      </c>
      <c r="F25" s="44">
        <f>VLOOKUP($A25,'Diplomabestand individueel'!$A:$AC,F$1,FALSE)</f>
        <v>0</v>
      </c>
      <c r="G25" s="41">
        <f t="shared" si="0"/>
        <v>22</v>
      </c>
      <c r="H25" s="82">
        <f>VLOOKUP($A25,'Diplomabestand individueel'!$A:$AC,H$1,FALSE)</f>
        <v>0</v>
      </c>
      <c r="I25" s="82">
        <f>VLOOKUP($A25,'Diplomabestand individueel'!$A:$AC,I$1,FALSE)</f>
        <v>0</v>
      </c>
      <c r="J25" s="83">
        <f>VLOOKUP($A25,'Diplomabestand individueel'!$A:$AC,J$1,FALSE)</f>
        <v>0</v>
      </c>
      <c r="K25" s="82">
        <f>VLOOKUP($A25,'Diplomabestand individueel'!$A:$AC,K$1,FALSE)</f>
        <v>0</v>
      </c>
      <c r="L25" s="82">
        <f>VLOOKUP($A25,'Diplomabestand individueel'!$A:$AC,L$1,FALSE)</f>
        <v>0</v>
      </c>
      <c r="M25" s="41">
        <f t="shared" si="1"/>
        <v>22</v>
      </c>
      <c r="N25" s="82">
        <f>VLOOKUP($A25,'Diplomabestand individueel'!$A:$AC,N$1,FALSE)</f>
        <v>0</v>
      </c>
      <c r="O25" s="82">
        <f>VLOOKUP($A25,'Diplomabestand individueel'!$A:$AC,O$1,FALSE)</f>
        <v>0</v>
      </c>
      <c r="P25" s="82">
        <f>VLOOKUP($A25,'Diplomabestand individueel'!$A:$AC,P$1,FALSE)</f>
        <v>0</v>
      </c>
      <c r="Q25" s="82">
        <f>VLOOKUP($A25,'Diplomabestand individueel'!$A:$AC,Q$1,FALSE)</f>
        <v>0</v>
      </c>
      <c r="R25" s="41">
        <f t="shared" si="2"/>
        <v>22</v>
      </c>
      <c r="S25" s="82">
        <f>VLOOKUP($A25,'Diplomabestand individueel'!$A:$AC,S$1,FALSE)</f>
        <v>0</v>
      </c>
      <c r="T25" s="82">
        <f>VLOOKUP($A25,'Diplomabestand individueel'!$A:$AC,T$1,FALSE)</f>
        <v>0</v>
      </c>
      <c r="U25" s="82">
        <f>VLOOKUP($A25,'Diplomabestand individueel'!$A:$AC,U$1,FALSE)</f>
        <v>0</v>
      </c>
      <c r="V25" s="82">
        <f>VLOOKUP($A25,'Diplomabestand individueel'!$A:$AC,V$1,FALSE)</f>
        <v>0</v>
      </c>
      <c r="W25" s="41">
        <f t="shared" si="3"/>
        <v>22</v>
      </c>
      <c r="X25" s="82">
        <f>VLOOKUP($A25,'Diplomabestand individueel'!$A:$AC,X$1,FALSE)</f>
        <v>0</v>
      </c>
      <c r="Y25" s="82">
        <f>VLOOKUP($A25,'Diplomabestand individueel'!$A:$AC,Y$1,FALSE)</f>
        <v>0</v>
      </c>
      <c r="Z25" s="82">
        <f>VLOOKUP($A25,'Diplomabestand individueel'!$A:$AC,Z$1,FALSE)</f>
        <v>0</v>
      </c>
      <c r="AA25" s="82">
        <f>VLOOKUP($A25,'Diplomabestand individueel'!$A:$AC,AA$1,FALSE)</f>
        <v>0</v>
      </c>
      <c r="AB25" s="41">
        <f t="shared" si="4"/>
        <v>22</v>
      </c>
    </row>
    <row r="26" spans="1:28" x14ac:dyDescent="0.3">
      <c r="A26">
        <v>625</v>
      </c>
      <c r="B26" t="str">
        <f>VLOOKUP($A26,'Diplomabestand individueel'!$A:$AC,B$1,FALSE)</f>
        <v>W3-B1</v>
      </c>
      <c r="C26" t="str">
        <f>VLOOKUP($A26,'Diplomabestand individueel'!$A:$AC,C$1,FALSE)</f>
        <v>Keet Van Til</v>
      </c>
      <c r="D26" t="str">
        <f>VLOOKUP($A26,'Diplomabestand individueel'!$A:$AC,D$1,FALSE)</f>
        <v>MB 5 Pup 1</v>
      </c>
      <c r="E26" t="str">
        <f>VLOOKUP($A26,'Diplomabestand individueel'!$A:$AC,E$1,FALSE)</f>
        <v>LH</v>
      </c>
      <c r="F26" s="44">
        <f>VLOOKUP($A26,'Diplomabestand individueel'!$A:$AC,F$1,FALSE)</f>
        <v>42.75</v>
      </c>
      <c r="G26" s="41">
        <f t="shared" si="0"/>
        <v>13</v>
      </c>
      <c r="H26" s="82">
        <f>VLOOKUP($A26,'Diplomabestand individueel'!$A:$AC,H$1,FALSE)</f>
        <v>3</v>
      </c>
      <c r="I26" s="82">
        <f>VLOOKUP($A26,'Diplomabestand individueel'!$A:$AC,I$1,FALSE)</f>
        <v>8.3999999999999986</v>
      </c>
      <c r="J26" s="83">
        <f>VLOOKUP($A26,'Diplomabestand individueel'!$A:$AC,J$1,FALSE)</f>
        <v>0</v>
      </c>
      <c r="K26" s="82">
        <f>VLOOKUP($A26,'Diplomabestand individueel'!$A:$AC,K$1,FALSE)</f>
        <v>0.3</v>
      </c>
      <c r="L26" s="82">
        <f>VLOOKUP($A26,'Diplomabestand individueel'!$A:$AC,L$1,FALSE)</f>
        <v>11.7</v>
      </c>
      <c r="M26" s="41">
        <f t="shared" si="1"/>
        <v>15</v>
      </c>
      <c r="N26" s="82">
        <f>VLOOKUP($A26,'Diplomabestand individueel'!$A:$AC,N$1,FALSE)</f>
        <v>2.4</v>
      </c>
      <c r="O26" s="82">
        <f>VLOOKUP($A26,'Diplomabestand individueel'!$A:$AC,O$1,FALSE)</f>
        <v>7.85</v>
      </c>
      <c r="P26" s="82">
        <f>VLOOKUP($A26,'Diplomabestand individueel'!$A:$AC,P$1,FALSE)</f>
        <v>0</v>
      </c>
      <c r="Q26" s="82">
        <f>VLOOKUP($A26,'Diplomabestand individueel'!$A:$AC,Q$1,FALSE)</f>
        <v>10.25</v>
      </c>
      <c r="R26" s="41">
        <f t="shared" si="2"/>
        <v>15</v>
      </c>
      <c r="S26" s="82">
        <f>VLOOKUP($A26,'Diplomabestand individueel'!$A:$AC,S$1,FALSE)</f>
        <v>4</v>
      </c>
      <c r="T26" s="82">
        <f>VLOOKUP($A26,'Diplomabestand individueel'!$A:$AC,T$1,FALSE)</f>
        <v>6.95</v>
      </c>
      <c r="U26" s="82">
        <f>VLOOKUP($A26,'Diplomabestand individueel'!$A:$AC,U$1,FALSE)</f>
        <v>0</v>
      </c>
      <c r="V26" s="82">
        <f>VLOOKUP($A26,'Diplomabestand individueel'!$A:$AC,V$1,FALSE)</f>
        <v>10.95</v>
      </c>
      <c r="W26" s="41">
        <f t="shared" si="3"/>
        <v>8</v>
      </c>
      <c r="X26" s="82">
        <f>VLOOKUP($A26,'Diplomabestand individueel'!$A:$AC,X$1,FALSE)</f>
        <v>3.5</v>
      </c>
      <c r="Y26" s="82">
        <f>VLOOKUP($A26,'Diplomabestand individueel'!$A:$AC,Y$1,FALSE)</f>
        <v>6.35</v>
      </c>
      <c r="Z26" s="82">
        <f>VLOOKUP($A26,'Diplomabestand individueel'!$A:$AC,Z$1,FALSE)</f>
        <v>0</v>
      </c>
      <c r="AA26" s="82">
        <f>VLOOKUP($A26,'Diplomabestand individueel'!$A:$AC,AA$1,FALSE)</f>
        <v>9.85</v>
      </c>
      <c r="AB26" s="41">
        <f t="shared" si="4"/>
        <v>20</v>
      </c>
    </row>
    <row r="27" spans="1:28" x14ac:dyDescent="0.3">
      <c r="A27">
        <v>621</v>
      </c>
      <c r="B27" t="str">
        <f>VLOOKUP($A27,'Diplomabestand individueel'!$A:$AC,B$1,FALSE)</f>
        <v>W3-B1</v>
      </c>
      <c r="C27" t="str">
        <f>VLOOKUP($A27,'Diplomabestand individueel'!$A:$AC,C$1,FALSE)</f>
        <v>Amirah Deekman</v>
      </c>
      <c r="D27" t="str">
        <f>VLOOKUP($A27,'Diplomabestand individueel'!$A:$AC,D$1,FALSE)</f>
        <v>MB 5 Pup 1</v>
      </c>
      <c r="E27" t="str">
        <f>VLOOKUP($A27,'Diplomabestand individueel'!$A:$AC,E$1,FALSE)</f>
        <v>K&amp;V</v>
      </c>
      <c r="F27" s="44">
        <f>VLOOKUP($A27,'Diplomabestand individueel'!$A:$AC,F$1,FALSE)</f>
        <v>45.924999999999997</v>
      </c>
      <c r="G27" s="41">
        <f t="shared" si="0"/>
        <v>6</v>
      </c>
      <c r="H27" s="82">
        <f>VLOOKUP($A27,'Diplomabestand individueel'!$A:$AC,H$1,FALSE)</f>
        <v>3</v>
      </c>
      <c r="I27" s="82">
        <f>VLOOKUP($A27,'Diplomabestand individueel'!$A:$AC,I$1,FALSE)</f>
        <v>8.2249999999999996</v>
      </c>
      <c r="J27" s="83">
        <f>VLOOKUP($A27,'Diplomabestand individueel'!$A:$AC,J$1,FALSE)</f>
        <v>0</v>
      </c>
      <c r="K27" s="82">
        <f>VLOOKUP($A27,'Diplomabestand individueel'!$A:$AC,K$1,FALSE)</f>
        <v>0</v>
      </c>
      <c r="L27" s="82">
        <f>VLOOKUP($A27,'Diplomabestand individueel'!$A:$AC,L$1,FALSE)</f>
        <v>11.225</v>
      </c>
      <c r="M27" s="41">
        <f t="shared" si="1"/>
        <v>19</v>
      </c>
      <c r="N27" s="82">
        <f>VLOOKUP($A27,'Diplomabestand individueel'!$A:$AC,N$1,FALSE)</f>
        <v>4</v>
      </c>
      <c r="O27" s="82">
        <f>VLOOKUP($A27,'Diplomabestand individueel'!$A:$AC,O$1,FALSE)</f>
        <v>8.1</v>
      </c>
      <c r="P27" s="82">
        <f>VLOOKUP($A27,'Diplomabestand individueel'!$A:$AC,P$1,FALSE)</f>
        <v>0</v>
      </c>
      <c r="Q27" s="82">
        <f>VLOOKUP($A27,'Diplomabestand individueel'!$A:$AC,Q$1,FALSE)</f>
        <v>12.1</v>
      </c>
      <c r="R27" s="41">
        <f t="shared" si="2"/>
        <v>3</v>
      </c>
      <c r="S27" s="82">
        <f>VLOOKUP($A27,'Diplomabestand individueel'!$A:$AC,S$1,FALSE)</f>
        <v>4</v>
      </c>
      <c r="T27" s="82">
        <f>VLOOKUP($A27,'Diplomabestand individueel'!$A:$AC,T$1,FALSE)</f>
        <v>8.3000000000000007</v>
      </c>
      <c r="U27" s="82">
        <f>VLOOKUP($A27,'Diplomabestand individueel'!$A:$AC,U$1,FALSE)</f>
        <v>0</v>
      </c>
      <c r="V27" s="82">
        <f>VLOOKUP($A27,'Diplomabestand individueel'!$A:$AC,V$1,FALSE)</f>
        <v>12.3</v>
      </c>
      <c r="W27" s="41">
        <f t="shared" si="3"/>
        <v>3</v>
      </c>
      <c r="X27" s="82">
        <f>VLOOKUP($A27,'Diplomabestand individueel'!$A:$AC,X$1,FALSE)</f>
        <v>2.4</v>
      </c>
      <c r="Y27" s="82">
        <f>VLOOKUP($A27,'Diplomabestand individueel'!$A:$AC,Y$1,FALSE)</f>
        <v>7.9</v>
      </c>
      <c r="Z27" s="82">
        <f>VLOOKUP($A27,'Diplomabestand individueel'!$A:$AC,Z$1,FALSE)</f>
        <v>0</v>
      </c>
      <c r="AA27" s="82">
        <f>VLOOKUP($A27,'Diplomabestand individueel'!$A:$AC,AA$1,FALSE)</f>
        <v>10.3</v>
      </c>
      <c r="AB27" s="41">
        <f t="shared" si="4"/>
        <v>17</v>
      </c>
    </row>
    <row r="28" spans="1:28" x14ac:dyDescent="0.3">
      <c r="A28">
        <v>436</v>
      </c>
      <c r="B28" t="str">
        <f>VLOOKUP($A28,'Diplomabestand individueel'!$A:$AC,B$1,FALSE)</f>
        <v>W3-B1</v>
      </c>
      <c r="C28" t="str">
        <f>VLOOKUP($A28,'Diplomabestand individueel'!$A:$AC,C$1,FALSE)</f>
        <v>Suus Glim</v>
      </c>
      <c r="D28" t="str">
        <f>VLOOKUP($A28,'Diplomabestand individueel'!$A:$AC,D$1,FALSE)</f>
        <v>MB 5 Pup 3</v>
      </c>
      <c r="E28" t="str">
        <f>VLOOKUP($A28,'Diplomabestand individueel'!$A:$AC,E$1,FALSE)</f>
        <v>Turncentrum Waterland</v>
      </c>
      <c r="F28" s="44">
        <f>VLOOKUP($A28,'Diplomabestand individueel'!$A:$AC,F$1,FALSE)</f>
        <v>40.174999999999997</v>
      </c>
      <c r="G28" s="41">
        <f t="shared" si="0"/>
        <v>20</v>
      </c>
      <c r="H28" s="82">
        <f>VLOOKUP($A28,'Diplomabestand individueel'!$A:$AC,H$1,FALSE)</f>
        <v>3.25</v>
      </c>
      <c r="I28" s="82">
        <f>VLOOKUP($A28,'Diplomabestand individueel'!$A:$AC,I$1,FALSE)</f>
        <v>8.2250000000000014</v>
      </c>
      <c r="J28" s="83">
        <f>VLOOKUP($A28,'Diplomabestand individueel'!$A:$AC,J$1,FALSE)</f>
        <v>0</v>
      </c>
      <c r="K28" s="82">
        <f>VLOOKUP($A28,'Diplomabestand individueel'!$A:$AC,K$1,FALSE)</f>
        <v>0.3</v>
      </c>
      <c r="L28" s="82">
        <f>VLOOKUP($A28,'Diplomabestand individueel'!$A:$AC,L$1,FALSE)</f>
        <v>11.775</v>
      </c>
      <c r="M28" s="41">
        <f t="shared" si="1"/>
        <v>14</v>
      </c>
      <c r="N28" s="82">
        <f>VLOOKUP($A28,'Diplomabestand individueel'!$A:$AC,N$1,FALSE)</f>
        <v>2.8</v>
      </c>
      <c r="O28" s="82">
        <f>VLOOKUP($A28,'Diplomabestand individueel'!$A:$AC,O$1,FALSE)</f>
        <v>7</v>
      </c>
      <c r="P28" s="82">
        <f>VLOOKUP($A28,'Diplomabestand individueel'!$A:$AC,P$1,FALSE)</f>
        <v>0</v>
      </c>
      <c r="Q28" s="82">
        <f>VLOOKUP($A28,'Diplomabestand individueel'!$A:$AC,Q$1,FALSE)</f>
        <v>9.8000000000000007</v>
      </c>
      <c r="R28" s="41">
        <f t="shared" si="2"/>
        <v>19</v>
      </c>
      <c r="S28" s="82">
        <f>VLOOKUP($A28,'Diplomabestand individueel'!$A:$AC,S$1,FALSE)</f>
        <v>2.1</v>
      </c>
      <c r="T28" s="82">
        <f>VLOOKUP($A28,'Diplomabestand individueel'!$A:$AC,T$1,FALSE)</f>
        <v>5.5</v>
      </c>
      <c r="U28" s="82">
        <f>VLOOKUP($A28,'Diplomabestand individueel'!$A:$AC,U$1,FALSE)</f>
        <v>0</v>
      </c>
      <c r="V28" s="82">
        <f>VLOOKUP($A28,'Diplomabestand individueel'!$A:$AC,V$1,FALSE)</f>
        <v>7.6</v>
      </c>
      <c r="W28" s="41">
        <f t="shared" si="3"/>
        <v>21</v>
      </c>
      <c r="X28" s="82">
        <f>VLOOKUP($A28,'Diplomabestand individueel'!$A:$AC,X$1,FALSE)</f>
        <v>3.5</v>
      </c>
      <c r="Y28" s="82">
        <f>VLOOKUP($A28,'Diplomabestand individueel'!$A:$AC,Y$1,FALSE)</f>
        <v>7.5</v>
      </c>
      <c r="Z28" s="82">
        <f>VLOOKUP($A28,'Diplomabestand individueel'!$A:$AC,Z$1,FALSE)</f>
        <v>0</v>
      </c>
      <c r="AA28" s="82">
        <f>VLOOKUP($A28,'Diplomabestand individueel'!$A:$AC,AA$1,FALSE)</f>
        <v>11</v>
      </c>
      <c r="AB28" s="41">
        <f t="shared" si="4"/>
        <v>11</v>
      </c>
    </row>
    <row r="29" spans="1:28" x14ac:dyDescent="0.3">
      <c r="A29">
        <v>538</v>
      </c>
      <c r="B29" t="str">
        <f>VLOOKUP($A29,'Diplomabestand individueel'!$A:$AC,B$1,FALSE)</f>
        <v>W2-B1</v>
      </c>
      <c r="C29" t="str">
        <f>VLOOKUP($A29,'Diplomabestand individueel'!$A:$AC,C$1,FALSE)</f>
        <v>Tess Grice</v>
      </c>
      <c r="D29" t="str">
        <f>VLOOKUP($A29,'Diplomabestand individueel'!$A:$AC,D$1,FALSE)</f>
        <v>MB 5 Pup 2</v>
      </c>
      <c r="E29" t="str">
        <f>VLOOKUP($A29,'Diplomabestand individueel'!$A:$AC,E$1,FALSE)</f>
        <v>Turncentrum Waterland</v>
      </c>
      <c r="F29" s="44">
        <f>VLOOKUP($A29,'Diplomabestand individueel'!$A:$AC,F$1,FALSE)</f>
        <v>41.75</v>
      </c>
      <c r="G29" s="41">
        <f t="shared" si="0"/>
        <v>18</v>
      </c>
      <c r="H29" s="82">
        <f>VLOOKUP($A29,'Diplomabestand individueel'!$A:$AC,H$1,FALSE)</f>
        <v>3</v>
      </c>
      <c r="I29" s="82">
        <f>VLOOKUP($A29,'Diplomabestand individueel'!$A:$AC,I$1,FALSE)</f>
        <v>8.25</v>
      </c>
      <c r="J29" s="83">
        <f>VLOOKUP($A29,'Diplomabestand individueel'!$A:$AC,J$1,FALSE)</f>
        <v>0</v>
      </c>
      <c r="K29" s="82">
        <f>VLOOKUP($A29,'Diplomabestand individueel'!$A:$AC,K$1,FALSE)</f>
        <v>0</v>
      </c>
      <c r="L29" s="82">
        <f>VLOOKUP($A29,'Diplomabestand individueel'!$A:$AC,L$1,FALSE)</f>
        <v>11.25</v>
      </c>
      <c r="M29" s="41">
        <f t="shared" si="1"/>
        <v>18</v>
      </c>
      <c r="N29" s="82">
        <f>VLOOKUP($A29,'Diplomabestand individueel'!$A:$AC,N$1,FALSE)</f>
        <v>2.6</v>
      </c>
      <c r="O29" s="82">
        <f>VLOOKUP($A29,'Diplomabestand individueel'!$A:$AC,O$1,FALSE)</f>
        <v>7.75</v>
      </c>
      <c r="P29" s="82">
        <f>VLOOKUP($A29,'Diplomabestand individueel'!$A:$AC,P$1,FALSE)</f>
        <v>0</v>
      </c>
      <c r="Q29" s="82">
        <f>VLOOKUP($A29,'Diplomabestand individueel'!$A:$AC,Q$1,FALSE)</f>
        <v>10.35</v>
      </c>
      <c r="R29" s="41">
        <f t="shared" si="2"/>
        <v>13</v>
      </c>
      <c r="S29" s="82">
        <f>VLOOKUP($A29,'Diplomabestand individueel'!$A:$AC,S$1,FALSE)</f>
        <v>3.1</v>
      </c>
      <c r="T29" s="82">
        <f>VLOOKUP($A29,'Diplomabestand individueel'!$A:$AC,T$1,FALSE)</f>
        <v>7.7</v>
      </c>
      <c r="U29" s="82">
        <f>VLOOKUP($A29,'Diplomabestand individueel'!$A:$AC,U$1,FALSE)</f>
        <v>0</v>
      </c>
      <c r="V29" s="82">
        <f>VLOOKUP($A29,'Diplomabestand individueel'!$A:$AC,V$1,FALSE)</f>
        <v>10.8</v>
      </c>
      <c r="W29" s="41">
        <f t="shared" si="3"/>
        <v>10</v>
      </c>
      <c r="X29" s="82">
        <f>VLOOKUP($A29,'Diplomabestand individueel'!$A:$AC,X$1,FALSE)</f>
        <v>2.4</v>
      </c>
      <c r="Y29" s="82">
        <f>VLOOKUP($A29,'Diplomabestand individueel'!$A:$AC,Y$1,FALSE)</f>
        <v>6.95</v>
      </c>
      <c r="Z29" s="82">
        <f>VLOOKUP($A29,'Diplomabestand individueel'!$A:$AC,Z$1,FALSE)</f>
        <v>0</v>
      </c>
      <c r="AA29" s="82">
        <f>VLOOKUP($A29,'Diplomabestand individueel'!$A:$AC,AA$1,FALSE)</f>
        <v>9.35</v>
      </c>
      <c r="AB29" s="41">
        <f t="shared" si="4"/>
        <v>21</v>
      </c>
    </row>
    <row r="30" spans="1:28" x14ac:dyDescent="0.3">
      <c r="A30">
        <v>622</v>
      </c>
      <c r="B30" t="str">
        <f>VLOOKUP($A30,'Diplomabestand individueel'!$A:$AC,B$1,FALSE)</f>
        <v>W4-B1</v>
      </c>
      <c r="C30" t="str">
        <f>VLOOKUP($A30,'Diplomabestand individueel'!$A:$AC,C$1,FALSE)</f>
        <v>Aleya van Broekhoven Delgado</v>
      </c>
      <c r="D30" t="str">
        <f>VLOOKUP($A30,'Diplomabestand individueel'!$A:$AC,D$1,FALSE)</f>
        <v>MB 5 Pup 1</v>
      </c>
      <c r="E30" t="str">
        <f>VLOOKUP($A30,'Diplomabestand individueel'!$A:$AC,E$1,FALSE)</f>
        <v>DEV</v>
      </c>
      <c r="F30" s="44">
        <f>VLOOKUP($A30,'Diplomabestand individueel'!$A:$AC,F$1,FALSE)</f>
        <v>46.45</v>
      </c>
      <c r="G30" s="41">
        <f t="shared" si="0"/>
        <v>5</v>
      </c>
      <c r="H30" s="82">
        <f>VLOOKUP($A30,'Diplomabestand individueel'!$A:$AC,H$1,FALSE)</f>
        <v>3.25</v>
      </c>
      <c r="I30" s="82">
        <f>VLOOKUP($A30,'Diplomabestand individueel'!$A:$AC,I$1,FALSE)</f>
        <v>8.9499999999999993</v>
      </c>
      <c r="J30" s="83">
        <f>VLOOKUP($A30,'Diplomabestand individueel'!$A:$AC,J$1,FALSE)</f>
        <v>0</v>
      </c>
      <c r="K30" s="82">
        <f>VLOOKUP($A30,'Diplomabestand individueel'!$A:$AC,K$1,FALSE)</f>
        <v>0.3</v>
      </c>
      <c r="L30" s="82">
        <f>VLOOKUP($A30,'Diplomabestand individueel'!$A:$AC,L$1,FALSE)</f>
        <v>12.5</v>
      </c>
      <c r="M30" s="41">
        <f t="shared" si="1"/>
        <v>2</v>
      </c>
      <c r="N30" s="82">
        <f>VLOOKUP($A30,'Diplomabestand individueel'!$A:$AC,N$1,FALSE)</f>
        <v>3.5</v>
      </c>
      <c r="O30" s="82">
        <f>VLOOKUP($A30,'Diplomabestand individueel'!$A:$AC,O$1,FALSE)</f>
        <v>8.15</v>
      </c>
      <c r="P30" s="82">
        <f>VLOOKUP($A30,'Diplomabestand individueel'!$A:$AC,P$1,FALSE)</f>
        <v>0</v>
      </c>
      <c r="Q30" s="82">
        <f>VLOOKUP($A30,'Diplomabestand individueel'!$A:$AC,Q$1,FALSE)</f>
        <v>11.65</v>
      </c>
      <c r="R30" s="41">
        <f t="shared" si="2"/>
        <v>4</v>
      </c>
      <c r="S30" s="82">
        <f>VLOOKUP($A30,'Diplomabestand individueel'!$A:$AC,S$1,FALSE)</f>
        <v>3.7</v>
      </c>
      <c r="T30" s="82">
        <f>VLOOKUP($A30,'Diplomabestand individueel'!$A:$AC,T$1,FALSE)</f>
        <v>6.65</v>
      </c>
      <c r="U30" s="82">
        <f>VLOOKUP($A30,'Diplomabestand individueel'!$A:$AC,U$1,FALSE)</f>
        <v>0</v>
      </c>
      <c r="V30" s="82">
        <f>VLOOKUP($A30,'Diplomabestand individueel'!$A:$AC,V$1,FALSE)</f>
        <v>10.35</v>
      </c>
      <c r="W30" s="41">
        <f t="shared" si="3"/>
        <v>13</v>
      </c>
      <c r="X30" s="82">
        <f>VLOOKUP($A30,'Diplomabestand individueel'!$A:$AC,X$1,FALSE)</f>
        <v>4</v>
      </c>
      <c r="Y30" s="82">
        <f>VLOOKUP($A30,'Diplomabestand individueel'!$A:$AC,Y$1,FALSE)</f>
        <v>7.95</v>
      </c>
      <c r="Z30" s="82">
        <f>VLOOKUP($A30,'Diplomabestand individueel'!$A:$AC,Z$1,FALSE)</f>
        <v>0</v>
      </c>
      <c r="AA30" s="82">
        <f>VLOOKUP($A30,'Diplomabestand individueel'!$A:$AC,AA$1,FALSE)</f>
        <v>11.95</v>
      </c>
      <c r="AB30" s="41">
        <f t="shared" si="4"/>
        <v>6</v>
      </c>
    </row>
    <row r="31" spans="1:28" x14ac:dyDescent="0.3">
      <c r="A31">
        <v>429</v>
      </c>
      <c r="B31" t="str">
        <f>VLOOKUP($A31,'Diplomabestand individueel'!$A:$AC,B$1,FALSE)</f>
        <v>W2-B1</v>
      </c>
      <c r="C31" t="str">
        <f>VLOOKUP($A31,'Diplomabestand individueel'!$A:$AC,C$1,FALSE)</f>
        <v>Aurélia Clijdesdale</v>
      </c>
      <c r="D31" t="str">
        <f>VLOOKUP($A31,'Diplomabestand individueel'!$A:$AC,D$1,FALSE)</f>
        <v>MB 5 Pup 3</v>
      </c>
      <c r="E31" t="str">
        <f>VLOOKUP($A31,'Diplomabestand individueel'!$A:$AC,E$1,FALSE)</f>
        <v>LH</v>
      </c>
      <c r="F31" s="44">
        <f>VLOOKUP($A31,'Diplomabestand individueel'!$A:$AC,F$1,FALSE)</f>
        <v>0</v>
      </c>
      <c r="G31" s="41">
        <f t="shared" si="0"/>
        <v>22</v>
      </c>
      <c r="H31" s="82">
        <f>VLOOKUP($A31,'Diplomabestand individueel'!$A:$AC,H$1,FALSE)</f>
        <v>0</v>
      </c>
      <c r="I31" s="82">
        <f>VLOOKUP($A31,'Diplomabestand individueel'!$A:$AC,I$1,FALSE)</f>
        <v>0</v>
      </c>
      <c r="J31" s="83">
        <f>VLOOKUP($A31,'Diplomabestand individueel'!$A:$AC,J$1,FALSE)</f>
        <v>0</v>
      </c>
      <c r="K31" s="82">
        <f>VLOOKUP($A31,'Diplomabestand individueel'!$A:$AC,K$1,FALSE)</f>
        <v>0</v>
      </c>
      <c r="L31" s="82">
        <f>VLOOKUP($A31,'Diplomabestand individueel'!$A:$AC,L$1,FALSE)</f>
        <v>0</v>
      </c>
      <c r="M31" s="41">
        <f t="shared" si="1"/>
        <v>22</v>
      </c>
      <c r="N31" s="82">
        <f>VLOOKUP($A31,'Diplomabestand individueel'!$A:$AC,N$1,FALSE)</f>
        <v>0</v>
      </c>
      <c r="O31" s="82">
        <f>VLOOKUP($A31,'Diplomabestand individueel'!$A:$AC,O$1,FALSE)</f>
        <v>0</v>
      </c>
      <c r="P31" s="82">
        <f>VLOOKUP($A31,'Diplomabestand individueel'!$A:$AC,P$1,FALSE)</f>
        <v>0</v>
      </c>
      <c r="Q31" s="82">
        <f>VLOOKUP($A31,'Diplomabestand individueel'!$A:$AC,Q$1,FALSE)</f>
        <v>0</v>
      </c>
      <c r="R31" s="41">
        <f t="shared" si="2"/>
        <v>22</v>
      </c>
      <c r="S31" s="82">
        <f>VLOOKUP($A31,'Diplomabestand individueel'!$A:$AC,S$1,FALSE)</f>
        <v>0</v>
      </c>
      <c r="T31" s="82">
        <f>VLOOKUP($A31,'Diplomabestand individueel'!$A:$AC,T$1,FALSE)</f>
        <v>0</v>
      </c>
      <c r="U31" s="82">
        <f>VLOOKUP($A31,'Diplomabestand individueel'!$A:$AC,U$1,FALSE)</f>
        <v>0</v>
      </c>
      <c r="V31" s="82">
        <f>VLOOKUP($A31,'Diplomabestand individueel'!$A:$AC,V$1,FALSE)</f>
        <v>0</v>
      </c>
      <c r="W31" s="41">
        <f t="shared" si="3"/>
        <v>22</v>
      </c>
      <c r="X31" s="82">
        <f>VLOOKUP($A31,'Diplomabestand individueel'!$A:$AC,X$1,FALSE)</f>
        <v>0</v>
      </c>
      <c r="Y31" s="82">
        <f>VLOOKUP($A31,'Diplomabestand individueel'!$A:$AC,Y$1,FALSE)</f>
        <v>0</v>
      </c>
      <c r="Z31" s="82">
        <f>VLOOKUP($A31,'Diplomabestand individueel'!$A:$AC,Z$1,FALSE)</f>
        <v>0</v>
      </c>
      <c r="AA31" s="82">
        <f>VLOOKUP($A31,'Diplomabestand individueel'!$A:$AC,AA$1,FALSE)</f>
        <v>0</v>
      </c>
      <c r="AB31" s="41">
        <f t="shared" si="4"/>
        <v>22</v>
      </c>
    </row>
    <row r="32" spans="1:28" x14ac:dyDescent="0.3">
      <c r="A32" s="33"/>
      <c r="F32" s="42"/>
      <c r="G32" s="39"/>
      <c r="H32" s="84"/>
      <c r="I32" s="84"/>
      <c r="J32" s="85"/>
      <c r="K32" s="84"/>
      <c r="L32" s="86"/>
      <c r="M32" s="96"/>
      <c r="N32" s="84"/>
      <c r="O32" s="84"/>
      <c r="P32" s="84"/>
      <c r="Q32" s="86"/>
      <c r="R32" s="96"/>
      <c r="S32" s="84"/>
      <c r="T32" s="84"/>
      <c r="U32" s="84"/>
      <c r="V32" s="86"/>
      <c r="W32" s="96"/>
      <c r="X32" s="84"/>
      <c r="Y32" s="84"/>
      <c r="Z32" s="87"/>
      <c r="AA32" s="86"/>
      <c r="AB32" s="29"/>
    </row>
    <row r="33" spans="1:28" x14ac:dyDescent="0.3">
      <c r="F33" s="42"/>
      <c r="G33" s="39"/>
      <c r="H33" s="84"/>
      <c r="I33" s="84"/>
      <c r="J33" s="85"/>
      <c r="K33" s="84"/>
      <c r="L33" s="86"/>
      <c r="M33" s="96"/>
      <c r="N33" s="84"/>
      <c r="O33" s="84"/>
      <c r="P33" s="84"/>
      <c r="Q33" s="86"/>
      <c r="R33" s="96"/>
      <c r="S33" s="84"/>
      <c r="T33" s="84"/>
      <c r="U33" s="84"/>
      <c r="V33" s="86"/>
      <c r="W33" s="96"/>
      <c r="X33" s="84"/>
      <c r="Y33" s="84"/>
      <c r="Z33" s="87"/>
      <c r="AA33" s="86"/>
      <c r="AB33" s="29"/>
    </row>
    <row r="34" spans="1:28" x14ac:dyDescent="0.3">
      <c r="F34" s="42"/>
      <c r="G34" s="39"/>
      <c r="H34" s="84"/>
      <c r="I34" s="84"/>
      <c r="J34" s="85"/>
      <c r="K34" s="84"/>
      <c r="L34" s="86"/>
      <c r="M34" s="96"/>
      <c r="N34" s="84"/>
      <c r="O34" s="84"/>
      <c r="P34" s="84"/>
      <c r="Q34" s="86"/>
      <c r="R34" s="96"/>
      <c r="S34" s="84"/>
      <c r="T34" s="84"/>
      <c r="U34" s="84"/>
      <c r="V34" s="86"/>
      <c r="W34" s="96"/>
      <c r="X34" s="84"/>
      <c r="Y34" s="84"/>
      <c r="Z34" s="87"/>
      <c r="AA34" s="86"/>
      <c r="AB34" s="29"/>
    </row>
    <row r="35" spans="1:28" x14ac:dyDescent="0.3">
      <c r="F35" s="42"/>
      <c r="G35" s="39"/>
      <c r="H35" s="84"/>
      <c r="I35" s="84"/>
      <c r="J35" s="85"/>
      <c r="K35" s="84"/>
      <c r="L35" s="86"/>
      <c r="M35" s="96"/>
      <c r="N35" s="84"/>
      <c r="O35" s="84"/>
      <c r="P35" s="84"/>
      <c r="Q35" s="86"/>
      <c r="R35" s="96"/>
      <c r="S35" s="84"/>
      <c r="T35" s="84"/>
      <c r="U35" s="84"/>
      <c r="V35" s="86"/>
      <c r="W35" s="96"/>
      <c r="X35" s="84"/>
      <c r="Y35" s="84"/>
      <c r="Z35" s="87"/>
      <c r="AA35" s="86"/>
      <c r="AB35" s="29"/>
    </row>
    <row r="36" spans="1:28" x14ac:dyDescent="0.3">
      <c r="A36" s="33"/>
      <c r="F36" s="42"/>
      <c r="G36" s="39"/>
      <c r="H36" s="84"/>
      <c r="I36" s="84"/>
      <c r="J36" s="85"/>
      <c r="K36" s="84"/>
      <c r="L36" s="86"/>
      <c r="M36" s="96"/>
      <c r="N36" s="84"/>
      <c r="O36" s="84"/>
      <c r="P36" s="84"/>
      <c r="Q36" s="86"/>
      <c r="R36" s="96"/>
      <c r="S36" s="84"/>
      <c r="T36" s="84"/>
      <c r="U36" s="84"/>
      <c r="V36" s="86"/>
      <c r="W36" s="96"/>
      <c r="X36" s="84"/>
      <c r="Y36" s="84"/>
      <c r="Z36" s="87"/>
      <c r="AA36" s="86"/>
      <c r="AB36" s="29"/>
    </row>
    <row r="37" spans="1:28" x14ac:dyDescent="0.3">
      <c r="A37" s="33"/>
      <c r="F37" s="42"/>
      <c r="G37" s="39"/>
      <c r="H37" s="84"/>
      <c r="I37" s="84"/>
      <c r="J37" s="85"/>
      <c r="K37" s="84"/>
      <c r="L37" s="86"/>
      <c r="M37" s="96"/>
      <c r="N37" s="84"/>
      <c r="O37" s="84"/>
      <c r="P37" s="84"/>
      <c r="Q37" s="86"/>
      <c r="R37" s="96"/>
      <c r="S37" s="84"/>
      <c r="T37" s="84"/>
      <c r="U37" s="84"/>
      <c r="V37" s="86"/>
      <c r="W37" s="96"/>
      <c r="X37" s="84"/>
      <c r="Y37" s="84"/>
      <c r="Z37" s="87"/>
      <c r="AA37" s="86"/>
      <c r="AB37" s="29"/>
    </row>
    <row r="38" spans="1:28" x14ac:dyDescent="0.3">
      <c r="F38" s="42"/>
      <c r="G38" s="39"/>
      <c r="H38" s="84"/>
      <c r="I38" s="84"/>
      <c r="J38" s="85"/>
      <c r="K38" s="84"/>
      <c r="L38" s="86"/>
      <c r="M38" s="96"/>
      <c r="N38" s="84"/>
      <c r="O38" s="84"/>
      <c r="P38" s="84"/>
      <c r="Q38" s="86"/>
      <c r="R38" s="96"/>
      <c r="S38" s="84"/>
      <c r="T38" s="84"/>
      <c r="U38" s="84"/>
      <c r="V38" s="86"/>
      <c r="W38" s="96"/>
      <c r="X38" s="84"/>
      <c r="Y38" s="84"/>
      <c r="Z38" s="87"/>
      <c r="AA38" s="86"/>
      <c r="AB38" s="29"/>
    </row>
    <row r="39" spans="1:28" x14ac:dyDescent="0.3">
      <c r="A39" s="33"/>
      <c r="F39" s="42"/>
      <c r="G39" s="39"/>
      <c r="H39" s="84"/>
      <c r="I39" s="84"/>
      <c r="J39" s="85"/>
      <c r="K39" s="84"/>
      <c r="L39" s="86"/>
      <c r="M39" s="96"/>
      <c r="N39" s="84"/>
      <c r="O39" s="84"/>
      <c r="P39" s="84"/>
      <c r="Q39" s="86"/>
      <c r="R39" s="96"/>
      <c r="S39" s="84"/>
      <c r="T39" s="84"/>
      <c r="U39" s="84"/>
      <c r="V39" s="86"/>
      <c r="W39" s="96"/>
      <c r="X39" s="84"/>
      <c r="Y39" s="84"/>
      <c r="Z39" s="87"/>
      <c r="AA39" s="86"/>
      <c r="AB39" s="33"/>
    </row>
    <row r="40" spans="1:28" x14ac:dyDescent="0.3">
      <c r="F40" s="42"/>
      <c r="G40" s="39"/>
      <c r="H40" s="84"/>
      <c r="I40" s="84"/>
      <c r="J40" s="85"/>
      <c r="K40" s="84"/>
      <c r="L40" s="86"/>
      <c r="M40" s="96"/>
      <c r="N40" s="84"/>
      <c r="O40" s="84"/>
      <c r="P40" s="84"/>
      <c r="Q40" s="86"/>
      <c r="R40" s="96"/>
      <c r="S40" s="84"/>
      <c r="T40" s="84"/>
      <c r="U40" s="84"/>
      <c r="V40" s="86"/>
      <c r="W40" s="96"/>
      <c r="X40" s="84"/>
      <c r="Y40" s="84"/>
      <c r="Z40" s="87"/>
      <c r="AA40" s="86"/>
      <c r="AB40" s="33"/>
    </row>
    <row r="41" spans="1:28" x14ac:dyDescent="0.3">
      <c r="F41" s="42"/>
      <c r="G41" s="39"/>
      <c r="H41" s="84"/>
      <c r="I41" s="84"/>
      <c r="J41" s="85"/>
      <c r="K41" s="84"/>
      <c r="L41" s="86"/>
      <c r="M41" s="96"/>
      <c r="N41" s="84"/>
      <c r="O41" s="84"/>
      <c r="P41" s="84"/>
      <c r="Q41" s="86"/>
      <c r="R41" s="96"/>
      <c r="S41" s="84"/>
      <c r="T41" s="84"/>
      <c r="U41" s="84"/>
      <c r="V41" s="86"/>
      <c r="W41" s="96"/>
      <c r="X41" s="84"/>
      <c r="Y41" s="84"/>
      <c r="Z41" s="87"/>
      <c r="AA41" s="86"/>
      <c r="AB41" s="33"/>
    </row>
    <row r="42" spans="1:28" x14ac:dyDescent="0.3">
      <c r="F42" s="42"/>
      <c r="G42" s="39"/>
      <c r="H42" s="84"/>
      <c r="I42" s="84"/>
      <c r="J42" s="85"/>
      <c r="K42" s="84"/>
      <c r="L42" s="86"/>
      <c r="M42" s="96"/>
      <c r="N42" s="84"/>
      <c r="O42" s="84"/>
      <c r="P42" s="84"/>
      <c r="Q42" s="86"/>
      <c r="R42" s="96"/>
      <c r="S42" s="84"/>
      <c r="T42" s="84"/>
      <c r="U42" s="84"/>
      <c r="V42" s="86"/>
      <c r="W42" s="96"/>
      <c r="X42" s="84"/>
      <c r="Y42" s="84"/>
      <c r="Z42" s="87"/>
      <c r="AA42" s="86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4"/>
      <c r="G71" s="35"/>
      <c r="H71" s="88"/>
      <c r="I71" s="88"/>
      <c r="J71" s="89"/>
      <c r="K71" s="88"/>
      <c r="L71" s="90"/>
      <c r="M71" s="33"/>
      <c r="N71" s="88"/>
      <c r="O71" s="88"/>
      <c r="P71" s="88"/>
      <c r="Q71" s="90"/>
      <c r="R71" s="33"/>
      <c r="S71" s="88"/>
      <c r="T71" s="88"/>
      <c r="U71" s="88"/>
      <c r="V71" s="90"/>
      <c r="W71" s="33"/>
      <c r="X71" s="88"/>
      <c r="Y71" s="88"/>
      <c r="Z71" s="91"/>
      <c r="AA71" s="90"/>
      <c r="AB71" s="33"/>
    </row>
    <row r="72" spans="1:28" x14ac:dyDescent="0.3">
      <c r="A72" s="33"/>
      <c r="B72" s="33"/>
      <c r="C72" s="32"/>
      <c r="D72" s="32"/>
      <c r="E72" s="32"/>
      <c r="F72" s="34"/>
      <c r="G72" s="35"/>
      <c r="H72" s="88"/>
      <c r="I72" s="88"/>
      <c r="J72" s="89"/>
      <c r="K72" s="88"/>
      <c r="L72" s="90"/>
      <c r="M72" s="33"/>
      <c r="N72" s="88"/>
      <c r="O72" s="88"/>
      <c r="P72" s="88"/>
      <c r="Q72" s="90"/>
      <c r="R72" s="33"/>
      <c r="S72" s="88"/>
      <c r="T72" s="88"/>
      <c r="U72" s="88"/>
      <c r="V72" s="90"/>
      <c r="W72" s="33"/>
      <c r="X72" s="88"/>
      <c r="Y72" s="88"/>
      <c r="Z72" s="91"/>
      <c r="AA72" s="90"/>
      <c r="AB72" s="33"/>
    </row>
    <row r="73" spans="1:28" x14ac:dyDescent="0.3">
      <c r="A73" s="33"/>
      <c r="B73" s="33"/>
      <c r="C73" s="32"/>
      <c r="D73" s="32"/>
      <c r="E73" s="32"/>
      <c r="F73" s="34"/>
      <c r="G73" s="35"/>
      <c r="H73" s="88"/>
      <c r="I73" s="88"/>
      <c r="J73" s="89"/>
      <c r="K73" s="88"/>
      <c r="L73" s="90"/>
      <c r="M73" s="33"/>
      <c r="N73" s="88"/>
      <c r="O73" s="88"/>
      <c r="P73" s="88"/>
      <c r="Q73" s="90"/>
      <c r="R73" s="33"/>
      <c r="S73" s="88"/>
      <c r="T73" s="88"/>
      <c r="U73" s="88"/>
      <c r="V73" s="90"/>
      <c r="W73" s="33"/>
      <c r="X73" s="88"/>
      <c r="Y73" s="88"/>
      <c r="Z73" s="91"/>
      <c r="AA73" s="90"/>
      <c r="AB73" s="33"/>
    </row>
    <row r="74" spans="1:28" x14ac:dyDescent="0.3">
      <c r="A74" s="33"/>
      <c r="B74" s="33"/>
      <c r="C74" s="32"/>
      <c r="D74" s="32"/>
      <c r="E74" s="32"/>
      <c r="F74" s="34"/>
      <c r="G74" s="35"/>
      <c r="H74" s="88"/>
      <c r="I74" s="88"/>
      <c r="J74" s="89"/>
      <c r="K74" s="88"/>
      <c r="L74" s="90"/>
      <c r="M74" s="33"/>
      <c r="N74" s="88"/>
      <c r="O74" s="88"/>
      <c r="P74" s="88"/>
      <c r="Q74" s="90"/>
      <c r="R74" s="33"/>
      <c r="S74" s="88"/>
      <c r="T74" s="88"/>
      <c r="U74" s="88"/>
      <c r="V74" s="90"/>
      <c r="W74" s="33"/>
      <c r="X74" s="88"/>
      <c r="Y74" s="88"/>
      <c r="Z74" s="91"/>
      <c r="AA74" s="90"/>
      <c r="AB74" s="33"/>
    </row>
    <row r="75" spans="1:28" x14ac:dyDescent="0.3">
      <c r="A75" s="33"/>
      <c r="B75" s="33"/>
      <c r="C75" s="32"/>
      <c r="D75" s="32"/>
      <c r="E75" s="32"/>
      <c r="F75" s="34"/>
      <c r="G75" s="35"/>
      <c r="H75" s="88"/>
      <c r="I75" s="88"/>
      <c r="J75" s="89"/>
      <c r="K75" s="88"/>
      <c r="L75" s="90"/>
      <c r="M75" s="33"/>
      <c r="N75" s="88"/>
      <c r="O75" s="88"/>
      <c r="P75" s="88"/>
      <c r="Q75" s="90"/>
      <c r="R75" s="33"/>
      <c r="S75" s="88"/>
      <c r="T75" s="88"/>
      <c r="U75" s="88"/>
      <c r="V75" s="90"/>
      <c r="W75" s="33"/>
      <c r="X75" s="88"/>
      <c r="Y75" s="88"/>
      <c r="Z75" s="91"/>
      <c r="AA75" s="90"/>
      <c r="AB75" s="33"/>
    </row>
    <row r="76" spans="1:28" x14ac:dyDescent="0.3">
      <c r="A76" s="33"/>
      <c r="B76" s="33"/>
      <c r="C76" s="32"/>
      <c r="D76" s="32"/>
      <c r="E76" s="32"/>
      <c r="F76" s="34"/>
      <c r="G76" s="35"/>
      <c r="H76" s="88"/>
      <c r="I76" s="88"/>
      <c r="J76" s="89"/>
      <c r="K76" s="88"/>
      <c r="L76" s="90"/>
      <c r="M76" s="33"/>
      <c r="N76" s="88"/>
      <c r="O76" s="88"/>
      <c r="P76" s="88"/>
      <c r="Q76" s="90"/>
      <c r="R76" s="33"/>
      <c r="S76" s="88"/>
      <c r="T76" s="88"/>
      <c r="U76" s="88"/>
      <c r="V76" s="90"/>
      <c r="W76" s="33"/>
      <c r="X76" s="88"/>
      <c r="Y76" s="88"/>
      <c r="Z76" s="91"/>
      <c r="AA76" s="90"/>
      <c r="AB76" s="33"/>
    </row>
    <row r="77" spans="1:28" x14ac:dyDescent="0.3">
      <c r="A77" s="33"/>
      <c r="B77" s="33"/>
      <c r="C77" s="32"/>
      <c r="D77" s="32"/>
      <c r="E77" s="32"/>
      <c r="F77" s="34"/>
      <c r="G77" s="35"/>
      <c r="H77" s="88"/>
      <c r="I77" s="88"/>
      <c r="J77" s="89"/>
      <c r="K77" s="88"/>
      <c r="L77" s="90"/>
      <c r="M77" s="33"/>
      <c r="N77" s="88"/>
      <c r="O77" s="88"/>
      <c r="P77" s="88"/>
      <c r="Q77" s="90"/>
      <c r="R77" s="33"/>
      <c r="S77" s="88"/>
      <c r="T77" s="88"/>
      <c r="U77" s="88"/>
      <c r="V77" s="90"/>
      <c r="W77" s="33"/>
      <c r="X77" s="88"/>
      <c r="Y77" s="88"/>
      <c r="Z77" s="91"/>
      <c r="AA77" s="90"/>
      <c r="AB77" s="33"/>
    </row>
    <row r="78" spans="1:28" x14ac:dyDescent="0.3">
      <c r="A78" s="33"/>
      <c r="B78" s="33"/>
      <c r="C78" s="32"/>
      <c r="D78" s="32"/>
      <c r="E78" s="32"/>
      <c r="F78" s="34"/>
      <c r="G78" s="35"/>
      <c r="H78" s="88"/>
      <c r="I78" s="88"/>
      <c r="J78" s="89"/>
      <c r="K78" s="88"/>
      <c r="L78" s="90"/>
      <c r="M78" s="33"/>
      <c r="N78" s="88"/>
      <c r="O78" s="88"/>
      <c r="P78" s="88"/>
      <c r="Q78" s="90"/>
      <c r="R78" s="33"/>
      <c r="S78" s="88"/>
      <c r="T78" s="88"/>
      <c r="U78" s="88"/>
      <c r="V78" s="90"/>
      <c r="W78" s="33"/>
      <c r="X78" s="88"/>
      <c r="Y78" s="88"/>
      <c r="Z78" s="91"/>
      <c r="AA78" s="90"/>
      <c r="AB78" s="33"/>
    </row>
    <row r="79" spans="1:28" x14ac:dyDescent="0.3">
      <c r="A79" s="33"/>
      <c r="B79" s="33"/>
      <c r="C79" s="32"/>
      <c r="D79" s="32"/>
      <c r="E79" s="32"/>
      <c r="F79" s="34"/>
      <c r="G79" s="35"/>
      <c r="H79" s="88"/>
      <c r="I79" s="88"/>
      <c r="J79" s="89"/>
      <c r="K79" s="88"/>
      <c r="L79" s="90"/>
      <c r="M79" s="33"/>
      <c r="N79" s="88"/>
      <c r="O79" s="88"/>
      <c r="P79" s="88"/>
      <c r="Q79" s="90"/>
      <c r="R79" s="33"/>
      <c r="S79" s="88"/>
      <c r="T79" s="88"/>
      <c r="U79" s="88"/>
      <c r="V79" s="90"/>
      <c r="W79" s="33"/>
      <c r="X79" s="88"/>
      <c r="Y79" s="88"/>
      <c r="Z79" s="91"/>
      <c r="AA79" s="90"/>
      <c r="AB79" s="33"/>
    </row>
    <row r="80" spans="1:28" x14ac:dyDescent="0.3">
      <c r="A80" s="33"/>
      <c r="B80" s="33"/>
      <c r="C80" s="32"/>
      <c r="D80" s="32"/>
      <c r="E80" s="32"/>
      <c r="F80" s="34"/>
      <c r="G80" s="35"/>
      <c r="H80" s="88"/>
      <c r="I80" s="88"/>
      <c r="J80" s="89"/>
      <c r="K80" s="88"/>
      <c r="L80" s="90"/>
      <c r="M80" s="33"/>
      <c r="N80" s="88"/>
      <c r="O80" s="88"/>
      <c r="P80" s="88"/>
      <c r="Q80" s="90"/>
      <c r="R80" s="33"/>
      <c r="S80" s="88"/>
      <c r="T80" s="88"/>
      <c r="U80" s="88"/>
      <c r="V80" s="90"/>
      <c r="W80" s="33"/>
      <c r="X80" s="88"/>
      <c r="Y80" s="88"/>
      <c r="Z80" s="91"/>
      <c r="AA80" s="90"/>
      <c r="AB80" s="33"/>
    </row>
    <row r="81" spans="1:28" x14ac:dyDescent="0.3">
      <c r="A81" s="33"/>
      <c r="B81" s="33"/>
      <c r="C81" s="32"/>
      <c r="D81" s="32"/>
      <c r="E81" s="32"/>
      <c r="F81" s="34"/>
      <c r="G81" s="35"/>
      <c r="H81" s="88"/>
      <c r="I81" s="88"/>
      <c r="J81" s="89"/>
      <c r="K81" s="88"/>
      <c r="L81" s="90"/>
      <c r="M81" s="33"/>
      <c r="N81" s="88"/>
      <c r="O81" s="88"/>
      <c r="P81" s="88"/>
      <c r="Q81" s="90"/>
      <c r="R81" s="33"/>
      <c r="S81" s="88"/>
      <c r="T81" s="88"/>
      <c r="U81" s="88"/>
      <c r="V81" s="90"/>
      <c r="W81" s="33"/>
      <c r="X81" s="88"/>
      <c r="Y81" s="88"/>
      <c r="Z81" s="91"/>
      <c r="AA81" s="90"/>
      <c r="AB81" s="33"/>
    </row>
    <row r="82" spans="1:28" x14ac:dyDescent="0.3">
      <c r="A82" s="33"/>
      <c r="B82" s="33"/>
      <c r="C82" s="32"/>
      <c r="D82" s="32"/>
      <c r="E82" s="32"/>
      <c r="F82" s="34"/>
      <c r="G82" s="35"/>
      <c r="H82" s="88"/>
      <c r="I82" s="88"/>
      <c r="J82" s="89"/>
      <c r="K82" s="88"/>
      <c r="L82" s="90"/>
      <c r="M82" s="33"/>
      <c r="N82" s="88"/>
      <c r="O82" s="88"/>
      <c r="P82" s="88"/>
      <c r="Q82" s="90"/>
      <c r="R82" s="33"/>
      <c r="S82" s="88"/>
      <c r="T82" s="88"/>
      <c r="U82" s="88"/>
      <c r="V82" s="90"/>
      <c r="W82" s="33"/>
      <c r="X82" s="88"/>
      <c r="Y82" s="88"/>
      <c r="Z82" s="91"/>
      <c r="AA82" s="90"/>
      <c r="AB82" s="33"/>
    </row>
    <row r="83" spans="1:28" x14ac:dyDescent="0.3">
      <c r="A83" s="33"/>
      <c r="B83" s="33"/>
      <c r="C83" s="32"/>
      <c r="D83" s="32"/>
      <c r="E83" s="32"/>
      <c r="F83" s="34"/>
      <c r="G83" s="35"/>
      <c r="H83" s="88"/>
      <c r="I83" s="88"/>
      <c r="J83" s="89"/>
      <c r="K83" s="88"/>
      <c r="L83" s="90"/>
      <c r="M83" s="33"/>
      <c r="N83" s="88"/>
      <c r="O83" s="88"/>
      <c r="P83" s="88"/>
      <c r="Q83" s="90"/>
      <c r="R83" s="33"/>
      <c r="S83" s="88"/>
      <c r="T83" s="88"/>
      <c r="U83" s="88"/>
      <c r="V83" s="90"/>
      <c r="W83" s="33"/>
      <c r="X83" s="88"/>
      <c r="Y83" s="88"/>
      <c r="Z83" s="91"/>
      <c r="AA83" s="90"/>
      <c r="AB83" s="33"/>
    </row>
    <row r="84" spans="1:28" x14ac:dyDescent="0.3">
      <c r="A84" s="33"/>
      <c r="B84" s="33"/>
      <c r="C84" s="32"/>
      <c r="D84" s="32"/>
      <c r="E84" s="32"/>
      <c r="F84" s="34"/>
      <c r="G84" s="35"/>
      <c r="H84" s="88"/>
      <c r="I84" s="88"/>
      <c r="J84" s="89"/>
      <c r="K84" s="88"/>
      <c r="L84" s="90"/>
      <c r="M84" s="33"/>
      <c r="N84" s="88"/>
      <c r="O84" s="88"/>
      <c r="P84" s="88"/>
      <c r="Q84" s="90"/>
      <c r="R84" s="33"/>
      <c r="S84" s="88"/>
      <c r="T84" s="88"/>
      <c r="U84" s="88"/>
      <c r="V84" s="90"/>
      <c r="W84" s="33"/>
      <c r="X84" s="88"/>
      <c r="Y84" s="88"/>
      <c r="Z84" s="91"/>
      <c r="AA84" s="90"/>
      <c r="AB84" s="33"/>
    </row>
    <row r="85" spans="1:28" x14ac:dyDescent="0.3">
      <c r="A85" s="33"/>
      <c r="B85" s="33"/>
      <c r="C85" s="32"/>
      <c r="D85" s="32"/>
      <c r="E85" s="32"/>
      <c r="F85" s="34"/>
      <c r="G85" s="35"/>
      <c r="H85" s="88"/>
      <c r="I85" s="88"/>
      <c r="J85" s="89"/>
      <c r="K85" s="88"/>
      <c r="L85" s="90"/>
      <c r="M85" s="33"/>
      <c r="N85" s="88"/>
      <c r="O85" s="88"/>
      <c r="P85" s="88"/>
      <c r="Q85" s="90"/>
      <c r="R85" s="33"/>
      <c r="S85" s="88"/>
      <c r="T85" s="88"/>
      <c r="U85" s="88"/>
      <c r="V85" s="90"/>
      <c r="W85" s="33"/>
      <c r="X85" s="88"/>
      <c r="Y85" s="88"/>
      <c r="Z85" s="91"/>
      <c r="AA85" s="90"/>
      <c r="AB85" s="33"/>
    </row>
    <row r="86" spans="1:28" x14ac:dyDescent="0.3">
      <c r="A86" s="33"/>
      <c r="B86" s="33"/>
      <c r="C86" s="32"/>
      <c r="D86" s="32"/>
      <c r="E86" s="32"/>
      <c r="F86" s="34"/>
      <c r="G86" s="35"/>
      <c r="H86" s="88"/>
      <c r="I86" s="88"/>
      <c r="J86" s="89"/>
      <c r="K86" s="88"/>
      <c r="L86" s="90"/>
      <c r="M86" s="33"/>
      <c r="N86" s="88"/>
      <c r="O86" s="88"/>
      <c r="P86" s="88"/>
      <c r="Q86" s="90"/>
      <c r="R86" s="33"/>
      <c r="S86" s="88"/>
      <c r="T86" s="88"/>
      <c r="U86" s="88"/>
      <c r="V86" s="90"/>
      <c r="W86" s="33"/>
      <c r="X86" s="88"/>
      <c r="Y86" s="88"/>
      <c r="Z86" s="91"/>
      <c r="AA86" s="90"/>
      <c r="AB86" s="33"/>
    </row>
    <row r="87" spans="1:28" x14ac:dyDescent="0.3">
      <c r="A87" s="33"/>
      <c r="B87" s="33"/>
      <c r="C87" s="32"/>
      <c r="D87" s="32"/>
      <c r="E87" s="32"/>
      <c r="F87" s="34"/>
      <c r="G87" s="35"/>
      <c r="H87" s="88"/>
      <c r="I87" s="88"/>
      <c r="J87" s="89"/>
      <c r="K87" s="88"/>
      <c r="L87" s="90"/>
      <c r="M87" s="33"/>
      <c r="N87" s="88"/>
      <c r="O87" s="88"/>
      <c r="P87" s="88"/>
      <c r="Q87" s="90"/>
      <c r="R87" s="33"/>
      <c r="S87" s="88"/>
      <c r="T87" s="88"/>
      <c r="U87" s="88"/>
      <c r="V87" s="90"/>
      <c r="W87" s="33"/>
      <c r="X87" s="88"/>
      <c r="Y87" s="88"/>
      <c r="Z87" s="91"/>
      <c r="AA87" s="90"/>
      <c r="AB87" s="33"/>
    </row>
    <row r="88" spans="1:28" x14ac:dyDescent="0.3">
      <c r="A88" s="33"/>
      <c r="B88" s="33"/>
      <c r="C88" s="32"/>
      <c r="D88" s="32"/>
      <c r="E88" s="32"/>
      <c r="F88" s="30"/>
      <c r="G88" s="31"/>
      <c r="H88" s="88"/>
      <c r="I88" s="88"/>
      <c r="J88" s="89"/>
      <c r="K88" s="88"/>
      <c r="L88" s="92"/>
      <c r="M88" s="97"/>
      <c r="N88" s="88"/>
      <c r="O88" s="88"/>
      <c r="P88" s="88"/>
      <c r="Q88" s="92"/>
      <c r="R88" s="97"/>
      <c r="S88" s="88"/>
      <c r="T88" s="88"/>
      <c r="U88" s="88"/>
      <c r="V88" s="92"/>
      <c r="W88" s="97"/>
      <c r="X88" s="88"/>
      <c r="Y88" s="88"/>
      <c r="Z88" s="91"/>
      <c r="AA88" s="92"/>
      <c r="AB88" s="97"/>
    </row>
    <row r="89" spans="1:28" x14ac:dyDescent="0.3">
      <c r="A89" s="33"/>
      <c r="B89" s="33"/>
      <c r="C89" s="32"/>
      <c r="D89" s="32"/>
      <c r="E89" s="32"/>
      <c r="F89" s="30"/>
      <c r="G89" s="31"/>
      <c r="H89" s="88"/>
      <c r="I89" s="88"/>
      <c r="J89" s="89"/>
      <c r="K89" s="88"/>
      <c r="L89" s="92"/>
      <c r="M89" s="97"/>
      <c r="N89" s="88"/>
      <c r="O89" s="88"/>
      <c r="P89" s="88"/>
      <c r="Q89" s="92"/>
      <c r="R89" s="97"/>
      <c r="S89" s="88"/>
      <c r="T89" s="88"/>
      <c r="U89" s="88"/>
      <c r="V89" s="92"/>
      <c r="W89" s="97"/>
      <c r="X89" s="88"/>
      <c r="Y89" s="88"/>
      <c r="Z89" s="91"/>
      <c r="AA89" s="92"/>
      <c r="AB89" s="97"/>
    </row>
    <row r="90" spans="1:28" x14ac:dyDescent="0.3">
      <c r="A90" s="33"/>
      <c r="B90" s="33"/>
      <c r="C90" s="32"/>
      <c r="D90" s="32"/>
      <c r="E90" s="32"/>
      <c r="F90" s="30"/>
      <c r="G90" s="31"/>
      <c r="H90" s="88"/>
      <c r="I90" s="88"/>
      <c r="J90" s="89"/>
      <c r="K90" s="88"/>
      <c r="L90" s="92"/>
      <c r="M90" s="97"/>
      <c r="N90" s="88"/>
      <c r="O90" s="88"/>
      <c r="P90" s="88"/>
      <c r="Q90" s="92"/>
      <c r="R90" s="97"/>
      <c r="S90" s="88"/>
      <c r="T90" s="88"/>
      <c r="U90" s="88"/>
      <c r="V90" s="92"/>
      <c r="W90" s="97"/>
      <c r="X90" s="88"/>
      <c r="Y90" s="88"/>
      <c r="Z90" s="91"/>
      <c r="AA90" s="92"/>
      <c r="AB90" s="97"/>
    </row>
    <row r="91" spans="1:28" x14ac:dyDescent="0.3">
      <c r="A91" s="33"/>
      <c r="B91" s="33"/>
      <c r="C91" s="32"/>
      <c r="D91" s="32"/>
      <c r="E91" s="32"/>
      <c r="F91" s="30"/>
      <c r="G91" s="31"/>
      <c r="H91" s="88"/>
      <c r="I91" s="88"/>
      <c r="J91" s="89"/>
      <c r="K91" s="88"/>
      <c r="L91" s="92"/>
      <c r="M91" s="97"/>
      <c r="N91" s="88"/>
      <c r="O91" s="88"/>
      <c r="P91" s="88"/>
      <c r="Q91" s="92"/>
      <c r="R91" s="97"/>
      <c r="S91" s="88"/>
      <c r="T91" s="88"/>
      <c r="U91" s="88"/>
      <c r="V91" s="92"/>
      <c r="W91" s="97"/>
      <c r="X91" s="88"/>
      <c r="Y91" s="88"/>
      <c r="Z91" s="91"/>
      <c r="AA91" s="92"/>
      <c r="AB91" s="97"/>
    </row>
    <row r="92" spans="1:28" x14ac:dyDescent="0.3">
      <c r="A92" s="33"/>
      <c r="B92" s="33"/>
      <c r="C92" s="32"/>
      <c r="D92" s="32"/>
      <c r="E92" s="32"/>
      <c r="F92" s="30"/>
      <c r="G92" s="31"/>
      <c r="H92" s="88"/>
      <c r="I92" s="88"/>
      <c r="J92" s="89"/>
      <c r="K92" s="88"/>
      <c r="L92" s="92"/>
      <c r="M92" s="97"/>
      <c r="N92" s="88"/>
      <c r="O92" s="88"/>
      <c r="P92" s="88"/>
      <c r="Q92" s="92"/>
      <c r="R92" s="97"/>
      <c r="S92" s="88"/>
      <c r="T92" s="88"/>
      <c r="U92" s="88"/>
      <c r="V92" s="92"/>
      <c r="W92" s="97"/>
      <c r="X92" s="88"/>
      <c r="Y92" s="88"/>
      <c r="Z92" s="91"/>
      <c r="AA92" s="92"/>
      <c r="AB92" s="97"/>
    </row>
    <row r="93" spans="1:28" x14ac:dyDescent="0.3">
      <c r="A93" s="33"/>
      <c r="B93" s="33"/>
      <c r="C93" s="32"/>
      <c r="D93" s="32"/>
      <c r="E93" s="32"/>
      <c r="F93" s="30"/>
      <c r="G93" s="31"/>
      <c r="H93" s="88"/>
      <c r="I93" s="88"/>
      <c r="J93" s="89"/>
      <c r="K93" s="88"/>
      <c r="L93" s="92"/>
      <c r="M93" s="97"/>
      <c r="N93" s="88"/>
      <c r="O93" s="88"/>
      <c r="P93" s="88"/>
      <c r="Q93" s="92"/>
      <c r="R93" s="97"/>
      <c r="S93" s="88"/>
      <c r="T93" s="88"/>
      <c r="U93" s="88"/>
      <c r="V93" s="92"/>
      <c r="W93" s="97"/>
      <c r="X93" s="88"/>
      <c r="Y93" s="88"/>
      <c r="Z93" s="91"/>
      <c r="AA93" s="92"/>
      <c r="AB93" s="97"/>
    </row>
    <row r="94" spans="1:28" x14ac:dyDescent="0.3">
      <c r="A94" s="33"/>
      <c r="B94" s="33"/>
      <c r="C94" s="32"/>
      <c r="D94" s="32"/>
      <c r="E94" s="32"/>
      <c r="F94" s="30"/>
      <c r="G94" s="31"/>
      <c r="H94" s="88"/>
      <c r="I94" s="88"/>
      <c r="J94" s="89"/>
      <c r="K94" s="88"/>
      <c r="L94" s="92"/>
      <c r="M94" s="97"/>
      <c r="N94" s="88"/>
      <c r="O94" s="88"/>
      <c r="P94" s="88"/>
      <c r="Q94" s="92"/>
      <c r="R94" s="97"/>
      <c r="S94" s="88"/>
      <c r="T94" s="88"/>
      <c r="U94" s="88"/>
      <c r="V94" s="92"/>
      <c r="W94" s="97"/>
      <c r="X94" s="88"/>
      <c r="Y94" s="88"/>
      <c r="Z94" s="91"/>
      <c r="AA94" s="92"/>
      <c r="AB94" s="97"/>
    </row>
    <row r="95" spans="1:28" x14ac:dyDescent="0.3">
      <c r="A95" s="33"/>
      <c r="B95" s="33"/>
      <c r="C95" s="32"/>
      <c r="D95" s="32"/>
      <c r="E95" s="32"/>
      <c r="F95" s="30"/>
      <c r="G95" s="31"/>
      <c r="H95" s="88"/>
      <c r="I95" s="88"/>
      <c r="J95" s="89"/>
      <c r="K95" s="88"/>
      <c r="L95" s="92"/>
      <c r="M95" s="97"/>
      <c r="N95" s="88"/>
      <c r="O95" s="88"/>
      <c r="P95" s="88"/>
      <c r="Q95" s="92"/>
      <c r="R95" s="97"/>
      <c r="S95" s="88"/>
      <c r="T95" s="88"/>
      <c r="U95" s="88"/>
      <c r="V95" s="92"/>
      <c r="W95" s="97"/>
      <c r="X95" s="88"/>
      <c r="Y95" s="88"/>
      <c r="Z95" s="91"/>
      <c r="AA95" s="92"/>
      <c r="AB95" s="97"/>
    </row>
    <row r="96" spans="1:28" x14ac:dyDescent="0.3">
      <c r="A96" s="33"/>
      <c r="B96" s="33"/>
      <c r="C96" s="32"/>
      <c r="D96" s="32"/>
      <c r="E96" s="32"/>
      <c r="F96" s="30"/>
      <c r="G96" s="31"/>
      <c r="H96" s="88"/>
      <c r="I96" s="88"/>
      <c r="J96" s="89"/>
      <c r="K96" s="88"/>
      <c r="L96" s="92"/>
      <c r="M96" s="97"/>
      <c r="N96" s="88"/>
      <c r="O96" s="88"/>
      <c r="P96" s="88"/>
      <c r="Q96" s="92"/>
      <c r="R96" s="97"/>
      <c r="S96" s="88"/>
      <c r="T96" s="88"/>
      <c r="U96" s="88"/>
      <c r="V96" s="92"/>
      <c r="W96" s="97"/>
      <c r="X96" s="88"/>
      <c r="Y96" s="88"/>
      <c r="Z96" s="91"/>
      <c r="AA96" s="92"/>
      <c r="AB96" s="97"/>
    </row>
    <row r="97" spans="1:28" x14ac:dyDescent="0.3">
      <c r="A97" s="33"/>
      <c r="B97" s="33"/>
      <c r="C97" s="32"/>
      <c r="D97" s="32"/>
      <c r="E97" s="32"/>
      <c r="F97" s="30"/>
      <c r="G97" s="31"/>
      <c r="H97" s="88"/>
      <c r="I97" s="88"/>
      <c r="J97" s="89"/>
      <c r="K97" s="88"/>
      <c r="L97" s="92"/>
      <c r="M97" s="97"/>
      <c r="N97" s="88"/>
      <c r="O97" s="88"/>
      <c r="P97" s="88"/>
      <c r="Q97" s="92"/>
      <c r="R97" s="97"/>
      <c r="S97" s="88"/>
      <c r="T97" s="88"/>
      <c r="U97" s="88"/>
      <c r="V97" s="92"/>
      <c r="W97" s="97"/>
      <c r="X97" s="88"/>
      <c r="Y97" s="88"/>
      <c r="Z97" s="91"/>
      <c r="AA97" s="92"/>
      <c r="AB97" s="97"/>
    </row>
    <row r="98" spans="1:28" x14ac:dyDescent="0.3">
      <c r="A98" s="33"/>
      <c r="B98" s="33"/>
      <c r="C98" s="32"/>
      <c r="D98" s="32"/>
      <c r="E98" s="32"/>
      <c r="F98" s="30"/>
      <c r="G98" s="31"/>
      <c r="H98" s="88"/>
      <c r="I98" s="88"/>
      <c r="J98" s="89"/>
      <c r="K98" s="88"/>
      <c r="L98" s="92"/>
      <c r="M98" s="97"/>
      <c r="N98" s="88"/>
      <c r="O98" s="88"/>
      <c r="P98" s="88"/>
      <c r="Q98" s="92"/>
      <c r="R98" s="97"/>
      <c r="S98" s="88"/>
      <c r="T98" s="88"/>
      <c r="U98" s="88"/>
      <c r="V98" s="92"/>
      <c r="W98" s="97"/>
      <c r="X98" s="88"/>
      <c r="Y98" s="88"/>
      <c r="Z98" s="91"/>
      <c r="AA98" s="92"/>
      <c r="AB98" s="97"/>
    </row>
  </sheetData>
  <sortState xmlns:xlrd2="http://schemas.microsoft.com/office/spreadsheetml/2017/richdata2" ref="A4:AA31">
    <sortCondition ref="G4:G31"/>
  </sortState>
  <mergeCells count="4">
    <mergeCell ref="H2:M2"/>
    <mergeCell ref="N2:R2"/>
    <mergeCell ref="S2:W2"/>
    <mergeCell ref="X2:AB2"/>
  </mergeCells>
  <conditionalFormatting sqref="F4:F31">
    <cfRule type="duplicateValues" dxfId="10" priority="1"/>
  </conditionalFormatting>
  <conditionalFormatting sqref="G4:G31">
    <cfRule type="cellIs" dxfId="9" priority="2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A9E-F5D4-4B03-847A-41C57F06A11E}">
  <sheetPr>
    <pageSetUpPr fitToPage="1"/>
  </sheetPr>
  <dimension ref="A1:AB81"/>
  <sheetViews>
    <sheetView topLeftCell="A3" zoomScaleNormal="100" workbookViewId="0">
      <selection activeCell="A22" sqref="A22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19.5546875" bestFit="1" customWidth="1"/>
    <col min="4" max="4" width="23.5546875" hidden="1" customWidth="1"/>
    <col min="5" max="5" width="18" bestFit="1" customWidth="1"/>
    <col min="6" max="6" width="7.109375" style="9" customWidth="1"/>
    <col min="7" max="7" width="6.5546875" style="28" customWidth="1"/>
    <col min="8" max="8" width="5.44140625" style="78" bestFit="1" customWidth="1"/>
    <col min="9" max="9" width="5.6640625" style="78" bestFit="1" customWidth="1"/>
    <col min="10" max="10" width="5.66406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104" t="s">
        <v>281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335</v>
      </c>
      <c r="B4" t="str">
        <f>VLOOKUP($A4,'Diplomabestand individueel'!$A:$AC,B$1,FALSE)</f>
        <v>W5-B2</v>
      </c>
      <c r="C4" t="str">
        <f>VLOOKUP($A4,'Diplomabestand individueel'!$A:$AC,C$1,FALSE)</f>
        <v>Fenna Kwakman</v>
      </c>
      <c r="D4" t="str">
        <f>VLOOKUP($A4,'Diplomabestand individueel'!$A:$AC,D$1,FALSE)</f>
        <v>Jeugd 1 G</v>
      </c>
      <c r="E4" t="str">
        <f>VLOOKUP($A4,'Diplomabestand individueel'!$A:$AC,E$1,FALSE)</f>
        <v>Sint Mauritius</v>
      </c>
      <c r="F4" s="44">
        <f>VLOOKUP($A4,'Diplomabestand individueel'!$A:$AC,F$1,FALSE)</f>
        <v>40.9</v>
      </c>
      <c r="G4" s="41" t="e">
        <f t="shared" ref="G4:G22" si="0">RANK(F4,F$4:F$22)</f>
        <v>#N/A</v>
      </c>
      <c r="H4" s="82">
        <f>VLOOKUP($A4,'Diplomabestand individueel'!$A:$AC,H$1,FALSE)</f>
        <v>2.4</v>
      </c>
      <c r="I4" s="82">
        <f>VLOOKUP($A4,'Diplomabestand individueel'!$A:$AC,I$1,FALSE)</f>
        <v>8.4499999999999993</v>
      </c>
      <c r="J4" s="83">
        <f>VLOOKUP($A4,'Diplomabestand individueel'!$A:$AC,J$1,FALSE)</f>
        <v>0</v>
      </c>
      <c r="K4" s="82">
        <f>VLOOKUP($A4,'Diplomabestand individueel'!$A:$AC,K$1,FALSE)</f>
        <v>0</v>
      </c>
      <c r="L4" s="82">
        <f>VLOOKUP($A4,'Diplomabestand individueel'!$A:$AC,L$1,FALSE)</f>
        <v>10.85</v>
      </c>
      <c r="M4" s="41" t="e">
        <f t="shared" ref="M4:M22" si="1">RANK(L4,L$4:L$22)</f>
        <v>#N/A</v>
      </c>
      <c r="N4" s="82">
        <f>VLOOKUP($A4,'Diplomabestand individueel'!$A:$AC,N$1,FALSE)</f>
        <v>2.6</v>
      </c>
      <c r="O4" s="82">
        <f>VLOOKUP($A4,'Diplomabestand individueel'!$A:$AC,O$1,FALSE)</f>
        <v>7.35</v>
      </c>
      <c r="P4" s="82">
        <f>VLOOKUP($A4,'Diplomabestand individueel'!$A:$AC,P$1,FALSE)</f>
        <v>0</v>
      </c>
      <c r="Q4" s="82">
        <f>VLOOKUP($A4,'Diplomabestand individueel'!$A:$AC,Q$1,FALSE)</f>
        <v>9.9499999999999993</v>
      </c>
      <c r="R4" s="41" t="e">
        <f t="shared" ref="R4:R22" si="2">RANK(Q4,Q$4:Q$22)</f>
        <v>#N/A</v>
      </c>
      <c r="S4" s="82">
        <f>VLOOKUP($A4,'Diplomabestand individueel'!$A:$AC,S$1,FALSE)</f>
        <v>2.7</v>
      </c>
      <c r="T4" s="82">
        <f>VLOOKUP($A4,'Diplomabestand individueel'!$A:$AC,T$1,FALSE)</f>
        <v>6.65</v>
      </c>
      <c r="U4" s="82">
        <f>VLOOKUP($A4,'Diplomabestand individueel'!$A:$AC,U$1,FALSE)</f>
        <v>0</v>
      </c>
      <c r="V4" s="82">
        <f>VLOOKUP($A4,'Diplomabestand individueel'!$A:$AC,V$1,FALSE)</f>
        <v>9.35</v>
      </c>
      <c r="W4" s="41" t="e">
        <f t="shared" ref="W4:W22" si="3">RANK(V4,V$4:V$22)</f>
        <v>#N/A</v>
      </c>
      <c r="X4" s="82">
        <f>VLOOKUP($A4,'Diplomabestand individueel'!$A:$AC,X$1,FALSE)</f>
        <v>2.7</v>
      </c>
      <c r="Y4" s="82">
        <f>VLOOKUP($A4,'Diplomabestand individueel'!$A:$AC,Y$1,FALSE)</f>
        <v>8.0500000000000007</v>
      </c>
      <c r="Z4" s="82">
        <f>VLOOKUP($A4,'Diplomabestand individueel'!$A:$AC,Z$1,FALSE)</f>
        <v>0</v>
      </c>
      <c r="AA4" s="82">
        <f>VLOOKUP($A4,'Diplomabestand individueel'!$A:$AC,AA$1,FALSE)</f>
        <v>10.75</v>
      </c>
      <c r="AB4" s="41" t="e">
        <f t="shared" ref="AB4:AB22" si="4">RANK(AA4,AA$4:AA$22)</f>
        <v>#N/A</v>
      </c>
    </row>
    <row r="5" spans="1:28" x14ac:dyDescent="0.3">
      <c r="A5">
        <v>350</v>
      </c>
      <c r="B5" t="e">
        <f>VLOOKUP($A5,'Diplomabestand individueel'!$A:$AC,B$1,FALSE)</f>
        <v>#N/A</v>
      </c>
      <c r="C5" t="e">
        <f>VLOOKUP($A5,'Diplomabestand individueel'!$A:$AC,C$1,FALSE)</f>
        <v>#N/A</v>
      </c>
      <c r="D5" t="e">
        <f>VLOOKUP($A5,'Diplomabestand individueel'!$A:$AC,D$1,FALSE)</f>
        <v>#N/A</v>
      </c>
      <c r="E5" t="e">
        <f>VLOOKUP($A5,'Diplomabestand individueel'!$A:$AC,E$1,FALSE)</f>
        <v>#N/A</v>
      </c>
      <c r="F5" s="44" t="e">
        <f>VLOOKUP($A5,'Diplomabestand individueel'!$A:$AC,F$1,FALSE)</f>
        <v>#N/A</v>
      </c>
      <c r="G5" s="41" t="e">
        <f t="shared" si="0"/>
        <v>#N/A</v>
      </c>
      <c r="H5" s="82" t="e">
        <f>VLOOKUP($A5,'Diplomabestand individueel'!$A:$AC,H$1,FALSE)</f>
        <v>#N/A</v>
      </c>
      <c r="I5" s="82" t="e">
        <f>VLOOKUP($A5,'Diplomabestand individueel'!$A:$AC,I$1,FALSE)</f>
        <v>#N/A</v>
      </c>
      <c r="J5" s="83" t="e">
        <f>VLOOKUP($A5,'Diplomabestand individueel'!$A:$AC,J$1,FALSE)</f>
        <v>#N/A</v>
      </c>
      <c r="K5" s="82" t="e">
        <f>VLOOKUP($A5,'Diplomabestand individueel'!$A:$AC,K$1,FALSE)</f>
        <v>#N/A</v>
      </c>
      <c r="L5" s="82" t="e">
        <f>VLOOKUP($A5,'Diplomabestand individueel'!$A:$AC,L$1,FALSE)</f>
        <v>#N/A</v>
      </c>
      <c r="M5" s="41" t="e">
        <f t="shared" si="1"/>
        <v>#N/A</v>
      </c>
      <c r="N5" s="82" t="e">
        <f>VLOOKUP($A5,'Diplomabestand individueel'!$A:$AC,N$1,FALSE)</f>
        <v>#N/A</v>
      </c>
      <c r="O5" s="82" t="e">
        <f>VLOOKUP($A5,'Diplomabestand individueel'!$A:$AC,O$1,FALSE)</f>
        <v>#N/A</v>
      </c>
      <c r="P5" s="82" t="e">
        <f>VLOOKUP($A5,'Diplomabestand individueel'!$A:$AC,P$1,FALSE)</f>
        <v>#N/A</v>
      </c>
      <c r="Q5" s="82" t="e">
        <f>VLOOKUP($A5,'Diplomabestand individueel'!$A:$AC,Q$1,FALSE)</f>
        <v>#N/A</v>
      </c>
      <c r="R5" s="41" t="e">
        <f t="shared" si="2"/>
        <v>#N/A</v>
      </c>
      <c r="S5" s="82" t="e">
        <f>VLOOKUP($A5,'Diplomabestand individueel'!$A:$AC,S$1,FALSE)</f>
        <v>#N/A</v>
      </c>
      <c r="T5" s="82" t="e">
        <f>VLOOKUP($A5,'Diplomabestand individueel'!$A:$AC,T$1,FALSE)</f>
        <v>#N/A</v>
      </c>
      <c r="U5" s="82" t="e">
        <f>VLOOKUP($A5,'Diplomabestand individueel'!$A:$AC,U$1,FALSE)</f>
        <v>#N/A</v>
      </c>
      <c r="V5" s="82" t="e">
        <f>VLOOKUP($A5,'Diplomabestand individueel'!$A:$AC,V$1,FALSE)</f>
        <v>#N/A</v>
      </c>
      <c r="W5" s="41" t="e">
        <f t="shared" si="3"/>
        <v>#N/A</v>
      </c>
      <c r="X5" s="82" t="e">
        <f>VLOOKUP($A5,'Diplomabestand individueel'!$A:$AC,X$1,FALSE)</f>
        <v>#N/A</v>
      </c>
      <c r="Y5" s="82" t="e">
        <f>VLOOKUP($A5,'Diplomabestand individueel'!$A:$AC,Y$1,FALSE)</f>
        <v>#N/A</v>
      </c>
      <c r="Z5" s="82" t="e">
        <f>VLOOKUP($A5,'Diplomabestand individueel'!$A:$AC,Z$1,FALSE)</f>
        <v>#N/A</v>
      </c>
      <c r="AA5" s="82" t="e">
        <f>VLOOKUP($A5,'Diplomabestand individueel'!$A:$AC,AA$1,FALSE)</f>
        <v>#N/A</v>
      </c>
      <c r="AB5" s="41" t="e">
        <f t="shared" si="4"/>
        <v>#N/A</v>
      </c>
    </row>
    <row r="6" spans="1:28" x14ac:dyDescent="0.3">
      <c r="A6">
        <v>334</v>
      </c>
      <c r="B6" t="str">
        <f>VLOOKUP($A6,'Diplomabestand individueel'!$A:$AC,B$1,FALSE)</f>
        <v>W5-B2</v>
      </c>
      <c r="C6" t="str">
        <f>VLOOKUP($A6,'Diplomabestand individueel'!$A:$AC,C$1,FALSE)</f>
        <v>Bliss Tuip</v>
      </c>
      <c r="D6" t="str">
        <f>VLOOKUP($A6,'Diplomabestand individueel'!$A:$AC,D$1,FALSE)</f>
        <v>Jeugd 1 G</v>
      </c>
      <c r="E6" t="str">
        <f>VLOOKUP($A6,'Diplomabestand individueel'!$A:$AC,E$1,FALSE)</f>
        <v>Sint Mauritius</v>
      </c>
      <c r="F6" s="44">
        <f>VLOOKUP($A6,'Diplomabestand individueel'!$A:$AC,F$1,FALSE)</f>
        <v>0</v>
      </c>
      <c r="G6" s="41" t="e">
        <f t="shared" si="0"/>
        <v>#N/A</v>
      </c>
      <c r="H6" s="82">
        <f>VLOOKUP($A6,'Diplomabestand individueel'!$A:$AC,H$1,FALSE)</f>
        <v>0</v>
      </c>
      <c r="I6" s="82">
        <f>VLOOKUP($A6,'Diplomabestand individueel'!$A:$AC,I$1,FALSE)</f>
        <v>0</v>
      </c>
      <c r="J6" s="83">
        <f>VLOOKUP($A6,'Diplomabestand individueel'!$A:$AC,J$1,FALSE)</f>
        <v>0</v>
      </c>
      <c r="K6" s="82">
        <f>VLOOKUP($A6,'Diplomabestand individueel'!$A:$AC,K$1,FALSE)</f>
        <v>0</v>
      </c>
      <c r="L6" s="82">
        <f>VLOOKUP($A6,'Diplomabestand individueel'!$A:$AC,L$1,FALSE)</f>
        <v>0</v>
      </c>
      <c r="M6" s="41" t="e">
        <f t="shared" si="1"/>
        <v>#N/A</v>
      </c>
      <c r="N6" s="82">
        <f>VLOOKUP($A6,'Diplomabestand individueel'!$A:$AC,N$1,FALSE)</f>
        <v>0</v>
      </c>
      <c r="O6" s="82">
        <f>VLOOKUP($A6,'Diplomabestand individueel'!$A:$AC,O$1,FALSE)</f>
        <v>0</v>
      </c>
      <c r="P6" s="82">
        <f>VLOOKUP($A6,'Diplomabestand individueel'!$A:$AC,P$1,FALSE)</f>
        <v>0</v>
      </c>
      <c r="Q6" s="82">
        <f>VLOOKUP($A6,'Diplomabestand individueel'!$A:$AC,Q$1,FALSE)</f>
        <v>0</v>
      </c>
      <c r="R6" s="41" t="e">
        <f t="shared" si="2"/>
        <v>#N/A</v>
      </c>
      <c r="S6" s="82">
        <f>VLOOKUP($A6,'Diplomabestand individueel'!$A:$AC,S$1,FALSE)</f>
        <v>0</v>
      </c>
      <c r="T6" s="82">
        <f>VLOOKUP($A6,'Diplomabestand individueel'!$A:$AC,T$1,FALSE)</f>
        <v>0</v>
      </c>
      <c r="U6" s="82">
        <f>VLOOKUP($A6,'Diplomabestand individueel'!$A:$AC,U$1,FALSE)</f>
        <v>0</v>
      </c>
      <c r="V6" s="82">
        <f>VLOOKUP($A6,'Diplomabestand individueel'!$A:$AC,V$1,FALSE)</f>
        <v>0</v>
      </c>
      <c r="W6" s="41" t="e">
        <f t="shared" si="3"/>
        <v>#N/A</v>
      </c>
      <c r="X6" s="82">
        <f>VLOOKUP($A6,'Diplomabestand individueel'!$A:$AC,X$1,FALSE)</f>
        <v>0</v>
      </c>
      <c r="Y6" s="82">
        <f>VLOOKUP($A6,'Diplomabestand individueel'!$A:$AC,Y$1,FALSE)</f>
        <v>0</v>
      </c>
      <c r="Z6" s="82">
        <f>VLOOKUP($A6,'Diplomabestand individueel'!$A:$AC,Z$1,FALSE)</f>
        <v>0</v>
      </c>
      <c r="AA6" s="82">
        <f>VLOOKUP($A6,'Diplomabestand individueel'!$A:$AC,AA$1,FALSE)</f>
        <v>0</v>
      </c>
      <c r="AB6" s="41" t="e">
        <f t="shared" si="4"/>
        <v>#N/A</v>
      </c>
    </row>
    <row r="7" spans="1:28" x14ac:dyDescent="0.3">
      <c r="A7">
        <v>333</v>
      </c>
      <c r="B7" t="str">
        <f>VLOOKUP($A7,'Diplomabestand individueel'!$A:$AC,B$1,FALSE)</f>
        <v>W6-B2</v>
      </c>
      <c r="C7" t="str">
        <f>VLOOKUP($A7,'Diplomabestand individueel'!$A:$AC,C$1,FALSE)</f>
        <v>Ize Nijman</v>
      </c>
      <c r="D7" t="str">
        <f>VLOOKUP($A7,'Diplomabestand individueel'!$A:$AC,D$1,FALSE)</f>
        <v>Jeugd 2 G</v>
      </c>
      <c r="E7" t="str">
        <f>VLOOKUP($A7,'Diplomabestand individueel'!$A:$AC,E$1,FALSE)</f>
        <v>Swift</v>
      </c>
      <c r="F7" s="44">
        <f>VLOOKUP($A7,'Diplomabestand individueel'!$A:$AC,F$1,FALSE)</f>
        <v>0</v>
      </c>
      <c r="G7" s="41" t="e">
        <f t="shared" si="0"/>
        <v>#N/A</v>
      </c>
      <c r="H7" s="82">
        <f>VLOOKUP($A7,'Diplomabestand individueel'!$A:$AC,H$1,FALSE)</f>
        <v>0</v>
      </c>
      <c r="I7" s="82">
        <f>VLOOKUP($A7,'Diplomabestand individueel'!$A:$AC,I$1,FALSE)</f>
        <v>0</v>
      </c>
      <c r="J7" s="83">
        <f>VLOOKUP($A7,'Diplomabestand individueel'!$A:$AC,J$1,FALSE)</f>
        <v>0</v>
      </c>
      <c r="K7" s="82">
        <f>VLOOKUP($A7,'Diplomabestand individueel'!$A:$AC,K$1,FALSE)</f>
        <v>0</v>
      </c>
      <c r="L7" s="82">
        <f>VLOOKUP($A7,'Diplomabestand individueel'!$A:$AC,L$1,FALSE)</f>
        <v>0</v>
      </c>
      <c r="M7" s="41" t="e">
        <f t="shared" si="1"/>
        <v>#N/A</v>
      </c>
      <c r="N7" s="82">
        <f>VLOOKUP($A7,'Diplomabestand individueel'!$A:$AC,N$1,FALSE)</f>
        <v>0</v>
      </c>
      <c r="O7" s="82">
        <f>VLOOKUP($A7,'Diplomabestand individueel'!$A:$AC,O$1,FALSE)</f>
        <v>0</v>
      </c>
      <c r="P7" s="82">
        <f>VLOOKUP($A7,'Diplomabestand individueel'!$A:$AC,P$1,FALSE)</f>
        <v>0</v>
      </c>
      <c r="Q7" s="82">
        <f>VLOOKUP($A7,'Diplomabestand individueel'!$A:$AC,Q$1,FALSE)</f>
        <v>0</v>
      </c>
      <c r="R7" s="41" t="e">
        <f t="shared" si="2"/>
        <v>#N/A</v>
      </c>
      <c r="S7" s="82">
        <f>VLOOKUP($A7,'Diplomabestand individueel'!$A:$AC,S$1,FALSE)</f>
        <v>0</v>
      </c>
      <c r="T7" s="82">
        <f>VLOOKUP($A7,'Diplomabestand individueel'!$A:$AC,T$1,FALSE)</f>
        <v>0</v>
      </c>
      <c r="U7" s="82">
        <f>VLOOKUP($A7,'Diplomabestand individueel'!$A:$AC,U$1,FALSE)</f>
        <v>0</v>
      </c>
      <c r="V7" s="82">
        <f>VLOOKUP($A7,'Diplomabestand individueel'!$A:$AC,V$1,FALSE)</f>
        <v>0</v>
      </c>
      <c r="W7" s="41" t="e">
        <f t="shared" si="3"/>
        <v>#N/A</v>
      </c>
      <c r="X7" s="82">
        <f>VLOOKUP($A7,'Diplomabestand individueel'!$A:$AC,X$1,FALSE)</f>
        <v>0</v>
      </c>
      <c r="Y7" s="82">
        <f>VLOOKUP($A7,'Diplomabestand individueel'!$A:$AC,Y$1,FALSE)</f>
        <v>0</v>
      </c>
      <c r="Z7" s="82">
        <f>VLOOKUP($A7,'Diplomabestand individueel'!$A:$AC,Z$1,FALSE)</f>
        <v>0</v>
      </c>
      <c r="AA7" s="82">
        <f>VLOOKUP($A7,'Diplomabestand individueel'!$A:$AC,AA$1,FALSE)</f>
        <v>0</v>
      </c>
      <c r="AB7" s="41" t="e">
        <f t="shared" si="4"/>
        <v>#N/A</v>
      </c>
    </row>
    <row r="8" spans="1:28" x14ac:dyDescent="0.3">
      <c r="A8" s="70">
        <v>330</v>
      </c>
      <c r="B8" t="str">
        <f>VLOOKUP($A8,'Diplomabestand individueel'!$A:$AC,B$1,FALSE)</f>
        <v>W6-B2</v>
      </c>
      <c r="C8" t="str">
        <f>VLOOKUP($A8,'Diplomabestand individueel'!$A:$AC,C$1,FALSE)</f>
        <v>Isabeau Van Petten</v>
      </c>
      <c r="D8" t="str">
        <f>VLOOKUP($A8,'Diplomabestand individueel'!$A:$AC,D$1,FALSE)</f>
        <v>Jeugd 1 G</v>
      </c>
      <c r="E8" t="str">
        <f>VLOOKUP($A8,'Diplomabestand individueel'!$A:$AC,E$1,FALSE)</f>
        <v>Swift</v>
      </c>
      <c r="F8" s="44">
        <f>VLOOKUP($A8,'Diplomabestand individueel'!$A:$AC,F$1,FALSE)</f>
        <v>41.85</v>
      </c>
      <c r="G8" s="41" t="e">
        <f t="shared" si="0"/>
        <v>#N/A</v>
      </c>
      <c r="H8" s="82">
        <f>VLOOKUP($A8,'Diplomabestand individueel'!$A:$AC,H$1,FALSE)</f>
        <v>2</v>
      </c>
      <c r="I8" s="82">
        <f>VLOOKUP($A8,'Diplomabestand individueel'!$A:$AC,I$1,FALSE)</f>
        <v>9.4</v>
      </c>
      <c r="J8" s="83">
        <f>VLOOKUP($A8,'Diplomabestand individueel'!$A:$AC,J$1,FALSE)</f>
        <v>0</v>
      </c>
      <c r="K8" s="82">
        <f>VLOOKUP($A8,'Diplomabestand individueel'!$A:$AC,K$1,FALSE)</f>
        <v>0</v>
      </c>
      <c r="L8" s="82">
        <f>VLOOKUP($A8,'Diplomabestand individueel'!$A:$AC,L$1,FALSE)</f>
        <v>11.4</v>
      </c>
      <c r="M8" s="41" t="e">
        <f t="shared" si="1"/>
        <v>#N/A</v>
      </c>
      <c r="N8" s="82">
        <f>VLOOKUP($A8,'Diplomabestand individueel'!$A:$AC,N$1,FALSE)</f>
        <v>2.6</v>
      </c>
      <c r="O8" s="82">
        <f>VLOOKUP($A8,'Diplomabestand individueel'!$A:$AC,O$1,FALSE)</f>
        <v>7.3</v>
      </c>
      <c r="P8" s="82">
        <f>VLOOKUP($A8,'Diplomabestand individueel'!$A:$AC,P$1,FALSE)</f>
        <v>0</v>
      </c>
      <c r="Q8" s="82">
        <f>VLOOKUP($A8,'Diplomabestand individueel'!$A:$AC,Q$1,FALSE)</f>
        <v>9.9</v>
      </c>
      <c r="R8" s="41" t="e">
        <f t="shared" si="2"/>
        <v>#N/A</v>
      </c>
      <c r="S8" s="82">
        <f>VLOOKUP($A8,'Diplomabestand individueel'!$A:$AC,S$1,FALSE)</f>
        <v>1.7</v>
      </c>
      <c r="T8" s="82">
        <f>VLOOKUP($A8,'Diplomabestand individueel'!$A:$AC,T$1,FALSE)</f>
        <v>7.75</v>
      </c>
      <c r="U8" s="82">
        <f>VLOOKUP($A8,'Diplomabestand individueel'!$A:$AC,U$1,FALSE)</f>
        <v>0</v>
      </c>
      <c r="V8" s="82">
        <f>VLOOKUP($A8,'Diplomabestand individueel'!$A:$AC,V$1,FALSE)</f>
        <v>9.4499999999999993</v>
      </c>
      <c r="W8" s="41" t="e">
        <f t="shared" si="3"/>
        <v>#N/A</v>
      </c>
      <c r="X8" s="82">
        <f>VLOOKUP($A8,'Diplomabestand individueel'!$A:$AC,X$1,FALSE)</f>
        <v>2.6</v>
      </c>
      <c r="Y8" s="82">
        <f>VLOOKUP($A8,'Diplomabestand individueel'!$A:$AC,Y$1,FALSE)</f>
        <v>8.5</v>
      </c>
      <c r="Z8" s="82">
        <f>VLOOKUP($A8,'Diplomabestand individueel'!$A:$AC,Z$1,FALSE)</f>
        <v>0</v>
      </c>
      <c r="AA8" s="82">
        <f>VLOOKUP($A8,'Diplomabestand individueel'!$A:$AC,AA$1,FALSE)</f>
        <v>11.1</v>
      </c>
      <c r="AB8" s="41" t="e">
        <f t="shared" si="4"/>
        <v>#N/A</v>
      </c>
    </row>
    <row r="9" spans="1:28" x14ac:dyDescent="0.3">
      <c r="A9">
        <v>358</v>
      </c>
      <c r="B9" t="e">
        <f>VLOOKUP($A9,'Diplomabestand individueel'!$A:$AC,B$1,FALSE)</f>
        <v>#N/A</v>
      </c>
      <c r="C9" t="e">
        <f>VLOOKUP($A9,'Diplomabestand individueel'!$A:$AC,C$1,FALSE)</f>
        <v>#N/A</v>
      </c>
      <c r="D9" t="e">
        <f>VLOOKUP($A9,'Diplomabestand individueel'!$A:$AC,D$1,FALSE)</f>
        <v>#N/A</v>
      </c>
      <c r="E9" t="e">
        <f>VLOOKUP($A9,'Diplomabestand individueel'!$A:$AC,E$1,FALSE)</f>
        <v>#N/A</v>
      </c>
      <c r="F9" s="44" t="e">
        <f>VLOOKUP($A9,'Diplomabestand individueel'!$A:$AC,F$1,FALSE)</f>
        <v>#N/A</v>
      </c>
      <c r="G9" s="41" t="e">
        <f t="shared" si="0"/>
        <v>#N/A</v>
      </c>
      <c r="H9" s="82" t="e">
        <f>VLOOKUP($A9,'Diplomabestand individueel'!$A:$AC,H$1,FALSE)</f>
        <v>#N/A</v>
      </c>
      <c r="I9" s="82" t="e">
        <f>VLOOKUP($A9,'Diplomabestand individueel'!$A:$AC,I$1,FALSE)</f>
        <v>#N/A</v>
      </c>
      <c r="J9" s="83" t="e">
        <f>VLOOKUP($A9,'Diplomabestand individueel'!$A:$AC,J$1,FALSE)</f>
        <v>#N/A</v>
      </c>
      <c r="K9" s="82" t="e">
        <f>VLOOKUP($A9,'Diplomabestand individueel'!$A:$AC,K$1,FALSE)</f>
        <v>#N/A</v>
      </c>
      <c r="L9" s="82" t="e">
        <f>VLOOKUP($A9,'Diplomabestand individueel'!$A:$AC,L$1,FALSE)</f>
        <v>#N/A</v>
      </c>
      <c r="M9" s="41" t="e">
        <f t="shared" si="1"/>
        <v>#N/A</v>
      </c>
      <c r="N9" s="82" t="e">
        <f>VLOOKUP($A9,'Diplomabestand individueel'!$A:$AC,N$1,FALSE)</f>
        <v>#N/A</v>
      </c>
      <c r="O9" s="82" t="e">
        <f>VLOOKUP($A9,'Diplomabestand individueel'!$A:$AC,O$1,FALSE)</f>
        <v>#N/A</v>
      </c>
      <c r="P9" s="82" t="e">
        <f>VLOOKUP($A9,'Diplomabestand individueel'!$A:$AC,P$1,FALSE)</f>
        <v>#N/A</v>
      </c>
      <c r="Q9" s="82" t="e">
        <f>VLOOKUP($A9,'Diplomabestand individueel'!$A:$AC,Q$1,FALSE)</f>
        <v>#N/A</v>
      </c>
      <c r="R9" s="41" t="e">
        <f t="shared" si="2"/>
        <v>#N/A</v>
      </c>
      <c r="S9" s="82" t="e">
        <f>VLOOKUP($A9,'Diplomabestand individueel'!$A:$AC,S$1,FALSE)</f>
        <v>#N/A</v>
      </c>
      <c r="T9" s="82" t="e">
        <f>VLOOKUP($A9,'Diplomabestand individueel'!$A:$AC,T$1,FALSE)</f>
        <v>#N/A</v>
      </c>
      <c r="U9" s="82" t="e">
        <f>VLOOKUP($A9,'Diplomabestand individueel'!$A:$AC,U$1,FALSE)</f>
        <v>#N/A</v>
      </c>
      <c r="V9" s="82" t="e">
        <f>VLOOKUP($A9,'Diplomabestand individueel'!$A:$AC,V$1,FALSE)</f>
        <v>#N/A</v>
      </c>
      <c r="W9" s="41" t="e">
        <f t="shared" si="3"/>
        <v>#N/A</v>
      </c>
      <c r="X9" s="82" t="e">
        <f>VLOOKUP($A9,'Diplomabestand individueel'!$A:$AC,X$1,FALSE)</f>
        <v>#N/A</v>
      </c>
      <c r="Y9" s="82" t="e">
        <f>VLOOKUP($A9,'Diplomabestand individueel'!$A:$AC,Y$1,FALSE)</f>
        <v>#N/A</v>
      </c>
      <c r="Z9" s="82" t="e">
        <f>VLOOKUP($A9,'Diplomabestand individueel'!$A:$AC,Z$1,FALSE)</f>
        <v>#N/A</v>
      </c>
      <c r="AA9" s="82" t="e">
        <f>VLOOKUP($A9,'Diplomabestand individueel'!$A:$AC,AA$1,FALSE)</f>
        <v>#N/A</v>
      </c>
      <c r="AB9" s="41" t="e">
        <f t="shared" si="4"/>
        <v>#N/A</v>
      </c>
    </row>
    <row r="10" spans="1:28" x14ac:dyDescent="0.3">
      <c r="A10">
        <v>232</v>
      </c>
      <c r="B10" t="str">
        <f>VLOOKUP($A10,'Diplomabestand individueel'!$A:$AC,B$1,FALSE)</f>
        <v>W2-B2</v>
      </c>
      <c r="C10" t="str">
        <f>VLOOKUP($A10,'Diplomabestand individueel'!$A:$AC,C$1,FALSE)</f>
        <v>Nour Biari</v>
      </c>
      <c r="D10" t="str">
        <f>VLOOKUP($A10,'Diplomabestand individueel'!$A:$AC,D$1,FALSE)</f>
        <v>Junior F</v>
      </c>
      <c r="E10" t="str">
        <f>VLOOKUP($A10,'Diplomabestand individueel'!$A:$AC,E$1,FALSE)</f>
        <v>Turncentrum Waterland</v>
      </c>
      <c r="F10" s="44">
        <f>VLOOKUP($A10,'Diplomabestand individueel'!$A:$AC,F$1,FALSE)</f>
        <v>40.700000000000003</v>
      </c>
      <c r="G10" s="41" t="e">
        <f t="shared" si="0"/>
        <v>#N/A</v>
      </c>
      <c r="H10" s="82">
        <f>VLOOKUP($A10,'Diplomabestand individueel'!$A:$AC,H$1,FALSE)</f>
        <v>2.4</v>
      </c>
      <c r="I10" s="82">
        <f>VLOOKUP($A10,'Diplomabestand individueel'!$A:$AC,I$1,FALSE)</f>
        <v>8.75</v>
      </c>
      <c r="J10" s="83">
        <f>VLOOKUP($A10,'Diplomabestand individueel'!$A:$AC,J$1,FALSE)</f>
        <v>0</v>
      </c>
      <c r="K10" s="82">
        <f>VLOOKUP($A10,'Diplomabestand individueel'!$A:$AC,K$1,FALSE)</f>
        <v>0</v>
      </c>
      <c r="L10" s="82">
        <f>VLOOKUP($A10,'Diplomabestand individueel'!$A:$AC,L$1,FALSE)</f>
        <v>11.15</v>
      </c>
      <c r="M10" s="41" t="e">
        <f t="shared" si="1"/>
        <v>#N/A</v>
      </c>
      <c r="N10" s="82">
        <f>VLOOKUP($A10,'Diplomabestand individueel'!$A:$AC,N$1,FALSE)</f>
        <v>2.2999999999999998</v>
      </c>
      <c r="O10" s="82">
        <f>VLOOKUP($A10,'Diplomabestand individueel'!$A:$AC,O$1,FALSE)</f>
        <v>6.55</v>
      </c>
      <c r="P10" s="82">
        <f>VLOOKUP($A10,'Diplomabestand individueel'!$A:$AC,P$1,FALSE)</f>
        <v>0</v>
      </c>
      <c r="Q10" s="82">
        <f>VLOOKUP($A10,'Diplomabestand individueel'!$A:$AC,Q$1,FALSE)</f>
        <v>8.85</v>
      </c>
      <c r="R10" s="41" t="e">
        <f t="shared" si="2"/>
        <v>#N/A</v>
      </c>
      <c r="S10" s="82">
        <f>VLOOKUP($A10,'Diplomabestand individueel'!$A:$AC,S$1,FALSE)</f>
        <v>2.9</v>
      </c>
      <c r="T10" s="82">
        <f>VLOOKUP($A10,'Diplomabestand individueel'!$A:$AC,T$1,FALSE)</f>
        <v>7.5</v>
      </c>
      <c r="U10" s="82">
        <f>VLOOKUP($A10,'Diplomabestand individueel'!$A:$AC,U$1,FALSE)</f>
        <v>0</v>
      </c>
      <c r="V10" s="82">
        <f>VLOOKUP($A10,'Diplomabestand individueel'!$A:$AC,V$1,FALSE)</f>
        <v>10.4</v>
      </c>
      <c r="W10" s="41" t="e">
        <f t="shared" si="3"/>
        <v>#N/A</v>
      </c>
      <c r="X10" s="82">
        <f>VLOOKUP($A10,'Diplomabestand individueel'!$A:$AC,X$1,FALSE)</f>
        <v>3.1</v>
      </c>
      <c r="Y10" s="82">
        <f>VLOOKUP($A10,'Diplomabestand individueel'!$A:$AC,Y$1,FALSE)</f>
        <v>7.2</v>
      </c>
      <c r="Z10" s="82">
        <f>VLOOKUP($A10,'Diplomabestand individueel'!$A:$AC,Z$1,FALSE)</f>
        <v>0</v>
      </c>
      <c r="AA10" s="82">
        <f>VLOOKUP($A10,'Diplomabestand individueel'!$A:$AC,AA$1,FALSE)</f>
        <v>10.3</v>
      </c>
      <c r="AB10" s="41" t="e">
        <f t="shared" si="4"/>
        <v>#N/A</v>
      </c>
    </row>
    <row r="11" spans="1:28" x14ac:dyDescent="0.3">
      <c r="A11">
        <v>331</v>
      </c>
      <c r="B11" t="str">
        <f>VLOOKUP($A11,'Diplomabestand individueel'!$A:$AC,B$1,FALSE)</f>
        <v>W6-B2</v>
      </c>
      <c r="C11" t="str">
        <f>VLOOKUP($A11,'Diplomabestand individueel'!$A:$AC,C$1,FALSE)</f>
        <v>Sofie De Lange</v>
      </c>
      <c r="D11" t="str">
        <f>VLOOKUP($A11,'Diplomabestand individueel'!$A:$AC,D$1,FALSE)</f>
        <v>Jeugd 1 G</v>
      </c>
      <c r="E11" t="str">
        <f>VLOOKUP($A11,'Diplomabestand individueel'!$A:$AC,E$1,FALSE)</f>
        <v>Swift</v>
      </c>
      <c r="F11" s="44">
        <f>VLOOKUP($A11,'Diplomabestand individueel'!$A:$AC,F$1,FALSE)</f>
        <v>42.8</v>
      </c>
      <c r="G11" s="41" t="e">
        <f t="shared" si="0"/>
        <v>#N/A</v>
      </c>
      <c r="H11" s="82">
        <f>VLOOKUP($A11,'Diplomabestand individueel'!$A:$AC,H$1,FALSE)</f>
        <v>1.6</v>
      </c>
      <c r="I11" s="82">
        <f>VLOOKUP($A11,'Diplomabestand individueel'!$A:$AC,I$1,FALSE)</f>
        <v>9.1</v>
      </c>
      <c r="J11" s="83">
        <f>VLOOKUP($A11,'Diplomabestand individueel'!$A:$AC,J$1,FALSE)</f>
        <v>0</v>
      </c>
      <c r="K11" s="82">
        <f>VLOOKUP($A11,'Diplomabestand individueel'!$A:$AC,K$1,FALSE)</f>
        <v>0</v>
      </c>
      <c r="L11" s="82">
        <f>VLOOKUP($A11,'Diplomabestand individueel'!$A:$AC,L$1,FALSE)</f>
        <v>10.7</v>
      </c>
      <c r="M11" s="41" t="e">
        <f t="shared" si="1"/>
        <v>#N/A</v>
      </c>
      <c r="N11" s="82">
        <f>VLOOKUP($A11,'Diplomabestand individueel'!$A:$AC,N$1,FALSE)</f>
        <v>2.6</v>
      </c>
      <c r="O11" s="82">
        <f>VLOOKUP($A11,'Diplomabestand individueel'!$A:$AC,O$1,FALSE)</f>
        <v>7.8</v>
      </c>
      <c r="P11" s="82">
        <f>VLOOKUP($A11,'Diplomabestand individueel'!$A:$AC,P$1,FALSE)</f>
        <v>0</v>
      </c>
      <c r="Q11" s="82">
        <f>VLOOKUP($A11,'Diplomabestand individueel'!$A:$AC,Q$1,FALSE)</f>
        <v>10.4</v>
      </c>
      <c r="R11" s="41" t="e">
        <f t="shared" si="2"/>
        <v>#N/A</v>
      </c>
      <c r="S11" s="82">
        <f>VLOOKUP($A11,'Diplomabestand individueel'!$A:$AC,S$1,FALSE)</f>
        <v>2.7</v>
      </c>
      <c r="T11" s="82">
        <f>VLOOKUP($A11,'Diplomabestand individueel'!$A:$AC,T$1,FALSE)</f>
        <v>8.15</v>
      </c>
      <c r="U11" s="82">
        <f>VLOOKUP($A11,'Diplomabestand individueel'!$A:$AC,U$1,FALSE)</f>
        <v>0</v>
      </c>
      <c r="V11" s="82">
        <f>VLOOKUP($A11,'Diplomabestand individueel'!$A:$AC,V$1,FALSE)</f>
        <v>10.85</v>
      </c>
      <c r="W11" s="41" t="e">
        <f t="shared" si="3"/>
        <v>#N/A</v>
      </c>
      <c r="X11" s="82">
        <f>VLOOKUP($A11,'Diplomabestand individueel'!$A:$AC,X$1,FALSE)</f>
        <v>2.8</v>
      </c>
      <c r="Y11" s="82">
        <f>VLOOKUP($A11,'Diplomabestand individueel'!$A:$AC,Y$1,FALSE)</f>
        <v>8.0500000000000007</v>
      </c>
      <c r="Z11" s="82">
        <f>VLOOKUP($A11,'Diplomabestand individueel'!$A:$AC,Z$1,FALSE)</f>
        <v>0</v>
      </c>
      <c r="AA11" s="82">
        <f>VLOOKUP($A11,'Diplomabestand individueel'!$A:$AC,AA$1,FALSE)</f>
        <v>10.85</v>
      </c>
      <c r="AB11" s="41" t="e">
        <f t="shared" si="4"/>
        <v>#N/A</v>
      </c>
    </row>
    <row r="12" spans="1:28" x14ac:dyDescent="0.3">
      <c r="A12">
        <v>349</v>
      </c>
      <c r="B12" t="e">
        <f>VLOOKUP($A12,'Diplomabestand individueel'!$A:$AC,B$1,FALSE)</f>
        <v>#N/A</v>
      </c>
      <c r="C12" t="e">
        <f>VLOOKUP($A12,'Diplomabestand individueel'!$A:$AC,C$1,FALSE)</f>
        <v>#N/A</v>
      </c>
      <c r="D12" t="e">
        <f>VLOOKUP($A12,'Diplomabestand individueel'!$A:$AC,D$1,FALSE)</f>
        <v>#N/A</v>
      </c>
      <c r="E12" t="e">
        <f>VLOOKUP($A12,'Diplomabestand individueel'!$A:$AC,E$1,FALSE)</f>
        <v>#N/A</v>
      </c>
      <c r="F12" s="44" t="e">
        <f>VLOOKUP($A12,'Diplomabestand individueel'!$A:$AC,F$1,FALSE)</f>
        <v>#N/A</v>
      </c>
      <c r="G12" s="41" t="e">
        <f t="shared" si="0"/>
        <v>#N/A</v>
      </c>
      <c r="H12" s="82" t="e">
        <f>VLOOKUP($A12,'Diplomabestand individueel'!$A:$AC,H$1,FALSE)</f>
        <v>#N/A</v>
      </c>
      <c r="I12" s="82" t="e">
        <f>VLOOKUP($A12,'Diplomabestand individueel'!$A:$AC,I$1,FALSE)</f>
        <v>#N/A</v>
      </c>
      <c r="J12" s="83" t="e">
        <f>VLOOKUP($A12,'Diplomabestand individueel'!$A:$AC,J$1,FALSE)</f>
        <v>#N/A</v>
      </c>
      <c r="K12" s="82" t="e">
        <f>VLOOKUP($A12,'Diplomabestand individueel'!$A:$AC,K$1,FALSE)</f>
        <v>#N/A</v>
      </c>
      <c r="L12" s="82" t="e">
        <f>VLOOKUP($A12,'Diplomabestand individueel'!$A:$AC,L$1,FALSE)</f>
        <v>#N/A</v>
      </c>
      <c r="M12" s="41" t="e">
        <f t="shared" si="1"/>
        <v>#N/A</v>
      </c>
      <c r="N12" s="82" t="e">
        <f>VLOOKUP($A12,'Diplomabestand individueel'!$A:$AC,N$1,FALSE)</f>
        <v>#N/A</v>
      </c>
      <c r="O12" s="82" t="e">
        <f>VLOOKUP($A12,'Diplomabestand individueel'!$A:$AC,O$1,FALSE)</f>
        <v>#N/A</v>
      </c>
      <c r="P12" s="82" t="e">
        <f>VLOOKUP($A12,'Diplomabestand individueel'!$A:$AC,P$1,FALSE)</f>
        <v>#N/A</v>
      </c>
      <c r="Q12" s="82" t="e">
        <f>VLOOKUP($A12,'Diplomabestand individueel'!$A:$AC,Q$1,FALSE)</f>
        <v>#N/A</v>
      </c>
      <c r="R12" s="41" t="e">
        <f t="shared" si="2"/>
        <v>#N/A</v>
      </c>
      <c r="S12" s="82" t="e">
        <f>VLOOKUP($A12,'Diplomabestand individueel'!$A:$AC,S$1,FALSE)</f>
        <v>#N/A</v>
      </c>
      <c r="T12" s="82" t="e">
        <f>VLOOKUP($A12,'Diplomabestand individueel'!$A:$AC,T$1,FALSE)</f>
        <v>#N/A</v>
      </c>
      <c r="U12" s="82" t="e">
        <f>VLOOKUP($A12,'Diplomabestand individueel'!$A:$AC,U$1,FALSE)</f>
        <v>#N/A</v>
      </c>
      <c r="V12" s="82" t="e">
        <f>VLOOKUP($A12,'Diplomabestand individueel'!$A:$AC,V$1,FALSE)</f>
        <v>#N/A</v>
      </c>
      <c r="W12" s="41" t="e">
        <f t="shared" si="3"/>
        <v>#N/A</v>
      </c>
      <c r="X12" s="82" t="e">
        <f>VLOOKUP($A12,'Diplomabestand individueel'!$A:$AC,X$1,FALSE)</f>
        <v>#N/A</v>
      </c>
      <c r="Y12" s="82" t="e">
        <f>VLOOKUP($A12,'Diplomabestand individueel'!$A:$AC,Y$1,FALSE)</f>
        <v>#N/A</v>
      </c>
      <c r="Z12" s="82" t="e">
        <f>VLOOKUP($A12,'Diplomabestand individueel'!$A:$AC,Z$1,FALSE)</f>
        <v>#N/A</v>
      </c>
      <c r="AA12" s="82" t="e">
        <f>VLOOKUP($A12,'Diplomabestand individueel'!$A:$AC,AA$1,FALSE)</f>
        <v>#N/A</v>
      </c>
      <c r="AB12" s="41" t="e">
        <f t="shared" si="4"/>
        <v>#N/A</v>
      </c>
    </row>
    <row r="13" spans="1:28" x14ac:dyDescent="0.3">
      <c r="A13">
        <v>348</v>
      </c>
      <c r="B13" t="str">
        <f>VLOOKUP($A13,'Diplomabestand individueel'!$A:$AC,B$1,FALSE)</f>
        <v>afm</v>
      </c>
      <c r="C13" t="str">
        <f>VLOOKUP($A13,'Diplomabestand individueel'!$A:$AC,C$1,FALSE)</f>
        <v>Nikki Bark</v>
      </c>
      <c r="D13" t="str">
        <f>VLOOKUP($A13,'Diplomabestand individueel'!$A:$AC,D$1,FALSE)</f>
        <v>Jeugd 1 G</v>
      </c>
      <c r="E13" t="str">
        <f>VLOOKUP($A13,'Diplomabestand individueel'!$A:$AC,E$1,FALSE)</f>
        <v>Ilpenstein</v>
      </c>
      <c r="F13" s="44">
        <f>VLOOKUP($A13,'Diplomabestand individueel'!$A:$AC,F$1,FALSE)</f>
        <v>0</v>
      </c>
      <c r="G13" s="41" t="e">
        <f t="shared" si="0"/>
        <v>#N/A</v>
      </c>
      <c r="H13" s="82">
        <f>VLOOKUP($A13,'Diplomabestand individueel'!$A:$AC,H$1,FALSE)</f>
        <v>0</v>
      </c>
      <c r="I13" s="82">
        <f>VLOOKUP($A13,'Diplomabestand individueel'!$A:$AC,I$1,FALSE)</f>
        <v>0</v>
      </c>
      <c r="J13" s="83">
        <f>VLOOKUP($A13,'Diplomabestand individueel'!$A:$AC,J$1,FALSE)</f>
        <v>0</v>
      </c>
      <c r="K13" s="82">
        <f>VLOOKUP($A13,'Diplomabestand individueel'!$A:$AC,K$1,FALSE)</f>
        <v>0</v>
      </c>
      <c r="L13" s="82">
        <f>VLOOKUP($A13,'Diplomabestand individueel'!$A:$AC,L$1,FALSE)</f>
        <v>0</v>
      </c>
      <c r="M13" s="41" t="e">
        <f t="shared" si="1"/>
        <v>#N/A</v>
      </c>
      <c r="N13" s="82">
        <f>VLOOKUP($A13,'Diplomabestand individueel'!$A:$AC,N$1,FALSE)</f>
        <v>0</v>
      </c>
      <c r="O13" s="82">
        <f>VLOOKUP($A13,'Diplomabestand individueel'!$A:$AC,O$1,FALSE)</f>
        <v>0</v>
      </c>
      <c r="P13" s="82">
        <f>VLOOKUP($A13,'Diplomabestand individueel'!$A:$AC,P$1,FALSE)</f>
        <v>0</v>
      </c>
      <c r="Q13" s="82">
        <f>VLOOKUP($A13,'Diplomabestand individueel'!$A:$AC,Q$1,FALSE)</f>
        <v>0</v>
      </c>
      <c r="R13" s="41" t="e">
        <f t="shared" si="2"/>
        <v>#N/A</v>
      </c>
      <c r="S13" s="82">
        <f>VLOOKUP($A13,'Diplomabestand individueel'!$A:$AC,S$1,FALSE)</f>
        <v>0</v>
      </c>
      <c r="T13" s="82">
        <f>VLOOKUP($A13,'Diplomabestand individueel'!$A:$AC,T$1,FALSE)</f>
        <v>0</v>
      </c>
      <c r="U13" s="82">
        <f>VLOOKUP($A13,'Diplomabestand individueel'!$A:$AC,U$1,FALSE)</f>
        <v>0</v>
      </c>
      <c r="V13" s="82">
        <f>VLOOKUP($A13,'Diplomabestand individueel'!$A:$AC,V$1,FALSE)</f>
        <v>0</v>
      </c>
      <c r="W13" s="41" t="e">
        <f t="shared" si="3"/>
        <v>#N/A</v>
      </c>
      <c r="X13" s="82">
        <f>VLOOKUP($A13,'Diplomabestand individueel'!$A:$AC,X$1,FALSE)</f>
        <v>0</v>
      </c>
      <c r="Y13" s="82">
        <f>VLOOKUP($A13,'Diplomabestand individueel'!$A:$AC,Y$1,FALSE)</f>
        <v>0</v>
      </c>
      <c r="Z13" s="82">
        <f>VLOOKUP($A13,'Diplomabestand individueel'!$A:$AC,Z$1,FALSE)</f>
        <v>0</v>
      </c>
      <c r="AA13" s="82">
        <f>VLOOKUP($A13,'Diplomabestand individueel'!$A:$AC,AA$1,FALSE)</f>
        <v>0</v>
      </c>
      <c r="AB13" s="41" t="e">
        <f t="shared" si="4"/>
        <v>#N/A</v>
      </c>
    </row>
    <row r="14" spans="1:28" x14ac:dyDescent="0.3">
      <c r="A14">
        <v>356</v>
      </c>
      <c r="B14" t="e">
        <f>VLOOKUP($A14,'Diplomabestand individueel'!$A:$AC,B$1,FALSE)</f>
        <v>#N/A</v>
      </c>
      <c r="C14" t="e">
        <f>VLOOKUP($A14,'Diplomabestand individueel'!$A:$AC,C$1,FALSE)</f>
        <v>#N/A</v>
      </c>
      <c r="D14" t="e">
        <f>VLOOKUP($A14,'Diplomabestand individueel'!$A:$AC,D$1,FALSE)</f>
        <v>#N/A</v>
      </c>
      <c r="E14" t="e">
        <f>VLOOKUP($A14,'Diplomabestand individueel'!$A:$AC,E$1,FALSE)</f>
        <v>#N/A</v>
      </c>
      <c r="F14" s="44" t="e">
        <f>VLOOKUP($A14,'Diplomabestand individueel'!$A:$AC,F$1,FALSE)</f>
        <v>#N/A</v>
      </c>
      <c r="G14" s="41" t="e">
        <f t="shared" si="0"/>
        <v>#N/A</v>
      </c>
      <c r="H14" s="82" t="e">
        <f>VLOOKUP($A14,'Diplomabestand individueel'!$A:$AC,H$1,FALSE)</f>
        <v>#N/A</v>
      </c>
      <c r="I14" s="82" t="e">
        <f>VLOOKUP($A14,'Diplomabestand individueel'!$A:$AC,I$1,FALSE)</f>
        <v>#N/A</v>
      </c>
      <c r="J14" s="83" t="e">
        <f>VLOOKUP($A14,'Diplomabestand individueel'!$A:$AC,J$1,FALSE)</f>
        <v>#N/A</v>
      </c>
      <c r="K14" s="82" t="e">
        <f>VLOOKUP($A14,'Diplomabestand individueel'!$A:$AC,K$1,FALSE)</f>
        <v>#N/A</v>
      </c>
      <c r="L14" s="82" t="e">
        <f>VLOOKUP($A14,'Diplomabestand individueel'!$A:$AC,L$1,FALSE)</f>
        <v>#N/A</v>
      </c>
      <c r="M14" s="41" t="e">
        <f t="shared" si="1"/>
        <v>#N/A</v>
      </c>
      <c r="N14" s="82" t="e">
        <f>VLOOKUP($A14,'Diplomabestand individueel'!$A:$AC,N$1,FALSE)</f>
        <v>#N/A</v>
      </c>
      <c r="O14" s="82" t="e">
        <f>VLOOKUP($A14,'Diplomabestand individueel'!$A:$AC,O$1,FALSE)</f>
        <v>#N/A</v>
      </c>
      <c r="P14" s="82" t="e">
        <f>VLOOKUP($A14,'Diplomabestand individueel'!$A:$AC,P$1,FALSE)</f>
        <v>#N/A</v>
      </c>
      <c r="Q14" s="82" t="e">
        <f>VLOOKUP($A14,'Diplomabestand individueel'!$A:$AC,Q$1,FALSE)</f>
        <v>#N/A</v>
      </c>
      <c r="R14" s="41" t="e">
        <f t="shared" si="2"/>
        <v>#N/A</v>
      </c>
      <c r="S14" s="82" t="e">
        <f>VLOOKUP($A14,'Diplomabestand individueel'!$A:$AC,S$1,FALSE)</f>
        <v>#N/A</v>
      </c>
      <c r="T14" s="82" t="e">
        <f>VLOOKUP($A14,'Diplomabestand individueel'!$A:$AC,T$1,FALSE)</f>
        <v>#N/A</v>
      </c>
      <c r="U14" s="82" t="e">
        <f>VLOOKUP($A14,'Diplomabestand individueel'!$A:$AC,U$1,FALSE)</f>
        <v>#N/A</v>
      </c>
      <c r="V14" s="82" t="e">
        <f>VLOOKUP($A14,'Diplomabestand individueel'!$A:$AC,V$1,FALSE)</f>
        <v>#N/A</v>
      </c>
      <c r="W14" s="41" t="e">
        <f t="shared" si="3"/>
        <v>#N/A</v>
      </c>
      <c r="X14" s="82" t="e">
        <f>VLOOKUP($A14,'Diplomabestand individueel'!$A:$AC,X$1,FALSE)</f>
        <v>#N/A</v>
      </c>
      <c r="Y14" s="82" t="e">
        <f>VLOOKUP($A14,'Diplomabestand individueel'!$A:$AC,Y$1,FALSE)</f>
        <v>#N/A</v>
      </c>
      <c r="Z14" s="82" t="e">
        <f>VLOOKUP($A14,'Diplomabestand individueel'!$A:$AC,Z$1,FALSE)</f>
        <v>#N/A</v>
      </c>
      <c r="AA14" s="82" t="e">
        <f>VLOOKUP($A14,'Diplomabestand individueel'!$A:$AC,AA$1,FALSE)</f>
        <v>#N/A</v>
      </c>
      <c r="AB14" s="41" t="e">
        <f t="shared" si="4"/>
        <v>#N/A</v>
      </c>
    </row>
    <row r="15" spans="1:28" x14ac:dyDescent="0.3">
      <c r="A15" s="70">
        <v>329</v>
      </c>
      <c r="B15" t="str">
        <f>VLOOKUP($A15,'Diplomabestand individueel'!$A:$AC,B$1,FALSE)</f>
        <v>W6-B2</v>
      </c>
      <c r="C15" t="str">
        <f>VLOOKUP($A15,'Diplomabestand individueel'!$A:$AC,C$1,FALSE)</f>
        <v>Malou Raithel</v>
      </c>
      <c r="D15" t="str">
        <f>VLOOKUP($A15,'Diplomabestand individueel'!$A:$AC,D$1,FALSE)</f>
        <v>Jeugd 1 G</v>
      </c>
      <c r="E15" t="str">
        <f>VLOOKUP($A15,'Diplomabestand individueel'!$A:$AC,E$1,FALSE)</f>
        <v>LH</v>
      </c>
      <c r="F15" s="44">
        <f>VLOOKUP($A15,'Diplomabestand individueel'!$A:$AC,F$1,FALSE)</f>
        <v>43.95</v>
      </c>
      <c r="G15" s="41" t="e">
        <f t="shared" si="0"/>
        <v>#N/A</v>
      </c>
      <c r="H15" s="82">
        <f>VLOOKUP($A15,'Diplomabestand individueel'!$A:$AC,H$1,FALSE)</f>
        <v>2.4</v>
      </c>
      <c r="I15" s="82">
        <f>VLOOKUP($A15,'Diplomabestand individueel'!$A:$AC,I$1,FALSE)</f>
        <v>8.9499999999999993</v>
      </c>
      <c r="J15" s="83">
        <f>VLOOKUP($A15,'Diplomabestand individueel'!$A:$AC,J$1,FALSE)</f>
        <v>0</v>
      </c>
      <c r="K15" s="82">
        <f>VLOOKUP($A15,'Diplomabestand individueel'!$A:$AC,K$1,FALSE)</f>
        <v>0</v>
      </c>
      <c r="L15" s="82">
        <f>VLOOKUP($A15,'Diplomabestand individueel'!$A:$AC,L$1,FALSE)</f>
        <v>11.35</v>
      </c>
      <c r="M15" s="41" t="e">
        <f t="shared" si="1"/>
        <v>#N/A</v>
      </c>
      <c r="N15" s="82">
        <f>VLOOKUP($A15,'Diplomabestand individueel'!$A:$AC,N$1,FALSE)</f>
        <v>2.7</v>
      </c>
      <c r="O15" s="82">
        <f>VLOOKUP($A15,'Diplomabestand individueel'!$A:$AC,O$1,FALSE)</f>
        <v>8.1</v>
      </c>
      <c r="P15" s="82">
        <f>VLOOKUP($A15,'Diplomabestand individueel'!$A:$AC,P$1,FALSE)</f>
        <v>0</v>
      </c>
      <c r="Q15" s="82">
        <f>VLOOKUP($A15,'Diplomabestand individueel'!$A:$AC,Q$1,FALSE)</f>
        <v>10.8</v>
      </c>
      <c r="R15" s="41" t="e">
        <f t="shared" si="2"/>
        <v>#N/A</v>
      </c>
      <c r="S15" s="82">
        <f>VLOOKUP($A15,'Diplomabestand individueel'!$A:$AC,S$1,FALSE)</f>
        <v>2.8</v>
      </c>
      <c r="T15" s="82">
        <f>VLOOKUP($A15,'Diplomabestand individueel'!$A:$AC,T$1,FALSE)</f>
        <v>8.3000000000000007</v>
      </c>
      <c r="U15" s="82">
        <f>VLOOKUP($A15,'Diplomabestand individueel'!$A:$AC,U$1,FALSE)</f>
        <v>0</v>
      </c>
      <c r="V15" s="82">
        <f>VLOOKUP($A15,'Diplomabestand individueel'!$A:$AC,V$1,FALSE)</f>
        <v>11.1</v>
      </c>
      <c r="W15" s="41" t="e">
        <f t="shared" si="3"/>
        <v>#N/A</v>
      </c>
      <c r="X15" s="82">
        <f>VLOOKUP($A15,'Diplomabestand individueel'!$A:$AC,X$1,FALSE)</f>
        <v>2.8</v>
      </c>
      <c r="Y15" s="82">
        <f>VLOOKUP($A15,'Diplomabestand individueel'!$A:$AC,Y$1,FALSE)</f>
        <v>7.9</v>
      </c>
      <c r="Z15" s="82">
        <f>VLOOKUP($A15,'Diplomabestand individueel'!$A:$AC,Z$1,FALSE)</f>
        <v>0</v>
      </c>
      <c r="AA15" s="82">
        <f>VLOOKUP($A15,'Diplomabestand individueel'!$A:$AC,AA$1,FALSE)</f>
        <v>10.7</v>
      </c>
      <c r="AB15" s="41" t="e">
        <f t="shared" ref="AB15:AB17" si="5">RANK(AA15,AA$4:AA$22)</f>
        <v>#N/A</v>
      </c>
    </row>
    <row r="16" spans="1:28" x14ac:dyDescent="0.3">
      <c r="A16">
        <v>336</v>
      </c>
      <c r="B16" t="str">
        <f>VLOOKUP($A16,'Diplomabestand individueel'!$A:$AC,B$1,FALSE)</f>
        <v>W5-B2</v>
      </c>
      <c r="C16" t="str">
        <f>VLOOKUP($A16,'Diplomabestand individueel'!$A:$AC,C$1,FALSE)</f>
        <v>Lara Veerman</v>
      </c>
      <c r="D16" t="str">
        <f>VLOOKUP($A16,'Diplomabestand individueel'!$A:$AC,D$1,FALSE)</f>
        <v>Jeugd 1 G</v>
      </c>
      <c r="E16" t="str">
        <f>VLOOKUP($A16,'Diplomabestand individueel'!$A:$AC,E$1,FALSE)</f>
        <v>Sint Mauritius</v>
      </c>
      <c r="F16" s="44">
        <f>VLOOKUP($A16,'Diplomabestand individueel'!$A:$AC,F$1,FALSE)</f>
        <v>41.65</v>
      </c>
      <c r="G16" s="41" t="e">
        <f t="shared" si="0"/>
        <v>#N/A</v>
      </c>
      <c r="H16" s="82">
        <f>VLOOKUP($A16,'Diplomabestand individueel'!$A:$AC,H$1,FALSE)</f>
        <v>2.4</v>
      </c>
      <c r="I16" s="82">
        <f>VLOOKUP($A16,'Diplomabestand individueel'!$A:$AC,I$1,FALSE)</f>
        <v>8.35</v>
      </c>
      <c r="J16" s="83">
        <f>VLOOKUP($A16,'Diplomabestand individueel'!$A:$AC,J$1,FALSE)</f>
        <v>0</v>
      </c>
      <c r="K16" s="82">
        <f>VLOOKUP($A16,'Diplomabestand individueel'!$A:$AC,K$1,FALSE)</f>
        <v>0</v>
      </c>
      <c r="L16" s="82">
        <f>VLOOKUP($A16,'Diplomabestand individueel'!$A:$AC,L$1,FALSE)</f>
        <v>10.75</v>
      </c>
      <c r="M16" s="41" t="e">
        <f t="shared" si="1"/>
        <v>#N/A</v>
      </c>
      <c r="N16" s="82">
        <f>VLOOKUP($A16,'Diplomabestand individueel'!$A:$AC,N$1,FALSE)</f>
        <v>2.6</v>
      </c>
      <c r="O16" s="82">
        <f>VLOOKUP($A16,'Diplomabestand individueel'!$A:$AC,O$1,FALSE)</f>
        <v>6.65</v>
      </c>
      <c r="P16" s="82">
        <f>VLOOKUP($A16,'Diplomabestand individueel'!$A:$AC,P$1,FALSE)</f>
        <v>0</v>
      </c>
      <c r="Q16" s="82">
        <f>VLOOKUP($A16,'Diplomabestand individueel'!$A:$AC,Q$1,FALSE)</f>
        <v>9.25</v>
      </c>
      <c r="R16" s="41" t="e">
        <f t="shared" si="2"/>
        <v>#N/A</v>
      </c>
      <c r="S16" s="82">
        <f>VLOOKUP($A16,'Diplomabestand individueel'!$A:$AC,S$1,FALSE)</f>
        <v>2.8</v>
      </c>
      <c r="T16" s="82">
        <f>VLOOKUP($A16,'Diplomabestand individueel'!$A:$AC,T$1,FALSE)</f>
        <v>7.65</v>
      </c>
      <c r="U16" s="82">
        <f>VLOOKUP($A16,'Diplomabestand individueel'!$A:$AC,U$1,FALSE)</f>
        <v>0</v>
      </c>
      <c r="V16" s="82">
        <f>VLOOKUP($A16,'Diplomabestand individueel'!$A:$AC,V$1,FALSE)</f>
        <v>10.45</v>
      </c>
      <c r="W16" s="41" t="e">
        <f t="shared" si="3"/>
        <v>#N/A</v>
      </c>
      <c r="X16" s="82">
        <f>VLOOKUP($A16,'Diplomabestand individueel'!$A:$AC,X$1,FALSE)</f>
        <v>2.9</v>
      </c>
      <c r="Y16" s="82">
        <f>VLOOKUP($A16,'Diplomabestand individueel'!$A:$AC,Y$1,FALSE)</f>
        <v>8.3000000000000007</v>
      </c>
      <c r="Z16" s="82">
        <f>VLOOKUP($A16,'Diplomabestand individueel'!$A:$AC,Z$1,FALSE)</f>
        <v>0</v>
      </c>
      <c r="AA16" s="82">
        <f>VLOOKUP($A16,'Diplomabestand individueel'!$A:$AC,AA$1,FALSE)</f>
        <v>11.2</v>
      </c>
      <c r="AB16" s="41" t="e">
        <f t="shared" si="5"/>
        <v>#N/A</v>
      </c>
    </row>
    <row r="17" spans="1:28" x14ac:dyDescent="0.3">
      <c r="A17" s="70">
        <v>328</v>
      </c>
      <c r="B17" t="str">
        <f>VLOOKUP($A17,'Diplomabestand individueel'!$A:$AC,B$1,FALSE)</f>
        <v>W6-B2</v>
      </c>
      <c r="C17" t="str">
        <f>VLOOKUP($A17,'Diplomabestand individueel'!$A:$AC,C$1,FALSE)</f>
        <v>Mette Venniker</v>
      </c>
      <c r="D17" t="str">
        <f>VLOOKUP($A17,'Diplomabestand individueel'!$A:$AC,D$1,FALSE)</f>
        <v>Jeugd 1 G</v>
      </c>
      <c r="E17" t="str">
        <f>VLOOKUP($A17,'Diplomabestand individueel'!$A:$AC,E$1,FALSE)</f>
        <v>LH</v>
      </c>
      <c r="F17" s="44">
        <f>VLOOKUP($A17,'Diplomabestand individueel'!$A:$AC,F$1,FALSE)</f>
        <v>39.450000000000003</v>
      </c>
      <c r="G17" s="41" t="e">
        <f t="shared" si="0"/>
        <v>#N/A</v>
      </c>
      <c r="H17" s="82">
        <f>VLOOKUP($A17,'Diplomabestand individueel'!$A:$AC,H$1,FALSE)</f>
        <v>2.4</v>
      </c>
      <c r="I17" s="82">
        <f>VLOOKUP($A17,'Diplomabestand individueel'!$A:$AC,I$1,FALSE)</f>
        <v>8.4499999999999993</v>
      </c>
      <c r="J17" s="83">
        <f>VLOOKUP($A17,'Diplomabestand individueel'!$A:$AC,J$1,FALSE)</f>
        <v>0</v>
      </c>
      <c r="K17" s="82">
        <f>VLOOKUP($A17,'Diplomabestand individueel'!$A:$AC,K$1,FALSE)</f>
        <v>0</v>
      </c>
      <c r="L17" s="82">
        <f>VLOOKUP($A17,'Diplomabestand individueel'!$A:$AC,L$1,FALSE)</f>
        <v>10.85</v>
      </c>
      <c r="M17" s="41" t="e">
        <f t="shared" si="1"/>
        <v>#N/A</v>
      </c>
      <c r="N17" s="82">
        <f>VLOOKUP($A17,'Diplomabestand individueel'!$A:$AC,N$1,FALSE)</f>
        <v>2.2000000000000002</v>
      </c>
      <c r="O17" s="82">
        <f>VLOOKUP($A17,'Diplomabestand individueel'!$A:$AC,O$1,FALSE)</f>
        <v>7.75</v>
      </c>
      <c r="P17" s="82">
        <f>VLOOKUP($A17,'Diplomabestand individueel'!$A:$AC,P$1,FALSE)</f>
        <v>0</v>
      </c>
      <c r="Q17" s="82">
        <f>VLOOKUP($A17,'Diplomabestand individueel'!$A:$AC,Q$1,FALSE)</f>
        <v>9.9499999999999993</v>
      </c>
      <c r="R17" s="41" t="e">
        <f t="shared" si="2"/>
        <v>#N/A</v>
      </c>
      <c r="S17" s="82">
        <f>VLOOKUP($A17,'Diplomabestand individueel'!$A:$AC,S$1,FALSE)</f>
        <v>2.7</v>
      </c>
      <c r="T17" s="82">
        <f>VLOOKUP($A17,'Diplomabestand individueel'!$A:$AC,T$1,FALSE)</f>
        <v>5.7</v>
      </c>
      <c r="U17" s="82">
        <f>VLOOKUP($A17,'Diplomabestand individueel'!$A:$AC,U$1,FALSE)</f>
        <v>1</v>
      </c>
      <c r="V17" s="82">
        <f>VLOOKUP($A17,'Diplomabestand individueel'!$A:$AC,V$1,FALSE)</f>
        <v>7.4</v>
      </c>
      <c r="W17" s="41" t="e">
        <f t="shared" si="3"/>
        <v>#N/A</v>
      </c>
      <c r="X17" s="82">
        <f>VLOOKUP($A17,'Diplomabestand individueel'!$A:$AC,X$1,FALSE)</f>
        <v>2.7</v>
      </c>
      <c r="Y17" s="82">
        <f>VLOOKUP($A17,'Diplomabestand individueel'!$A:$AC,Y$1,FALSE)</f>
        <v>8.5500000000000007</v>
      </c>
      <c r="Z17" s="82">
        <f>VLOOKUP($A17,'Diplomabestand individueel'!$A:$AC,Z$1,FALSE)</f>
        <v>0</v>
      </c>
      <c r="AA17" s="82">
        <f>VLOOKUP($A17,'Diplomabestand individueel'!$A:$AC,AA$1,FALSE)</f>
        <v>11.25</v>
      </c>
      <c r="AB17" s="41" t="e">
        <f t="shared" si="5"/>
        <v>#N/A</v>
      </c>
    </row>
    <row r="18" spans="1:28" x14ac:dyDescent="0.3">
      <c r="A18">
        <v>351</v>
      </c>
      <c r="B18" t="e">
        <f>VLOOKUP($A18,'Diplomabestand individueel'!$A:$AC,B$1,FALSE)</f>
        <v>#N/A</v>
      </c>
      <c r="C18" t="e">
        <f>VLOOKUP($A18,'Diplomabestand individueel'!$A:$AC,C$1,FALSE)</f>
        <v>#N/A</v>
      </c>
      <c r="D18" t="e">
        <f>VLOOKUP($A18,'Diplomabestand individueel'!$A:$AC,D$1,FALSE)</f>
        <v>#N/A</v>
      </c>
      <c r="E18" t="e">
        <f>VLOOKUP($A18,'Diplomabestand individueel'!$A:$AC,E$1,FALSE)</f>
        <v>#N/A</v>
      </c>
      <c r="F18" s="44" t="e">
        <f>VLOOKUP($A18,'Diplomabestand individueel'!$A:$AC,F$1,FALSE)</f>
        <v>#N/A</v>
      </c>
      <c r="G18" s="41" t="e">
        <f t="shared" si="0"/>
        <v>#N/A</v>
      </c>
      <c r="H18" s="82" t="e">
        <f>VLOOKUP($A18,'Diplomabestand individueel'!$A:$AC,H$1,FALSE)</f>
        <v>#N/A</v>
      </c>
      <c r="I18" s="82" t="e">
        <f>VLOOKUP($A18,'Diplomabestand individueel'!$A:$AC,I$1,FALSE)</f>
        <v>#N/A</v>
      </c>
      <c r="J18" s="83" t="e">
        <f>VLOOKUP($A18,'Diplomabestand individueel'!$A:$AC,J$1,FALSE)</f>
        <v>#N/A</v>
      </c>
      <c r="K18" s="82" t="e">
        <f>VLOOKUP($A18,'Diplomabestand individueel'!$A:$AC,K$1,FALSE)</f>
        <v>#N/A</v>
      </c>
      <c r="L18" s="82" t="e">
        <f>VLOOKUP($A18,'Diplomabestand individueel'!$A:$AC,L$1,FALSE)</f>
        <v>#N/A</v>
      </c>
      <c r="M18" s="41" t="e">
        <f t="shared" si="1"/>
        <v>#N/A</v>
      </c>
      <c r="N18" s="82" t="e">
        <f>VLOOKUP($A18,'Diplomabestand individueel'!$A:$AC,N$1,FALSE)</f>
        <v>#N/A</v>
      </c>
      <c r="O18" s="82" t="e">
        <f>VLOOKUP($A18,'Diplomabestand individueel'!$A:$AC,O$1,FALSE)</f>
        <v>#N/A</v>
      </c>
      <c r="P18" s="82" t="e">
        <f>VLOOKUP($A18,'Diplomabestand individueel'!$A:$AC,P$1,FALSE)</f>
        <v>#N/A</v>
      </c>
      <c r="Q18" s="82" t="e">
        <f>VLOOKUP($A18,'Diplomabestand individueel'!$A:$AC,Q$1,FALSE)</f>
        <v>#N/A</v>
      </c>
      <c r="R18" s="41" t="e">
        <f t="shared" si="2"/>
        <v>#N/A</v>
      </c>
      <c r="S18" s="82" t="e">
        <f>VLOOKUP($A18,'Diplomabestand individueel'!$A:$AC,S$1,FALSE)</f>
        <v>#N/A</v>
      </c>
      <c r="T18" s="82" t="e">
        <f>VLOOKUP($A18,'Diplomabestand individueel'!$A:$AC,T$1,FALSE)</f>
        <v>#N/A</v>
      </c>
      <c r="U18" s="82" t="e">
        <f>VLOOKUP($A18,'Diplomabestand individueel'!$A:$AC,U$1,FALSE)</f>
        <v>#N/A</v>
      </c>
      <c r="V18" s="82" t="e">
        <f>VLOOKUP($A18,'Diplomabestand individueel'!$A:$AC,V$1,FALSE)</f>
        <v>#N/A</v>
      </c>
      <c r="W18" s="41" t="e">
        <f t="shared" si="3"/>
        <v>#N/A</v>
      </c>
      <c r="X18" s="82" t="e">
        <f>VLOOKUP($A18,'Diplomabestand individueel'!$A:$AC,X$1,FALSE)</f>
        <v>#N/A</v>
      </c>
      <c r="Y18" s="82" t="e">
        <f>VLOOKUP($A18,'Diplomabestand individueel'!$A:$AC,Y$1,FALSE)</f>
        <v>#N/A</v>
      </c>
      <c r="Z18" s="82" t="e">
        <f>VLOOKUP($A18,'Diplomabestand individueel'!$A:$AC,Z$1,FALSE)</f>
        <v>#N/A</v>
      </c>
      <c r="AA18" s="82" t="e">
        <f>VLOOKUP($A18,'Diplomabestand individueel'!$A:$AC,AA$1,FALSE)</f>
        <v>#N/A</v>
      </c>
      <c r="AB18" s="41" t="e">
        <f t="shared" si="4"/>
        <v>#N/A</v>
      </c>
    </row>
    <row r="19" spans="1:28" x14ac:dyDescent="0.3">
      <c r="A19">
        <v>233</v>
      </c>
      <c r="B19" t="str">
        <f>VLOOKUP($A19,'Diplomabestand individueel'!$A:$AC,B$1,FALSE)</f>
        <v>W2-B2</v>
      </c>
      <c r="C19" t="str">
        <f>VLOOKUP($A19,'Diplomabestand individueel'!$A:$AC,C$1,FALSE)</f>
        <v>Samara Sakoer</v>
      </c>
      <c r="D19" t="str">
        <f>VLOOKUP($A19,'Diplomabestand individueel'!$A:$AC,D$1,FALSE)</f>
        <v>Junior F</v>
      </c>
      <c r="E19" t="str">
        <f>VLOOKUP($A19,'Diplomabestand individueel'!$A:$AC,E$1,FALSE)</f>
        <v>Turncentrum Waterland</v>
      </c>
      <c r="F19" s="44">
        <f>VLOOKUP($A19,'Diplomabestand individueel'!$A:$AC,F$1,FALSE)</f>
        <v>42.4</v>
      </c>
      <c r="G19" s="41" t="e">
        <f t="shared" si="0"/>
        <v>#N/A</v>
      </c>
      <c r="H19" s="82">
        <f>VLOOKUP($A19,'Diplomabestand individueel'!$A:$AC,H$1,FALSE)</f>
        <v>2.4</v>
      </c>
      <c r="I19" s="82">
        <f>VLOOKUP($A19,'Diplomabestand individueel'!$A:$AC,I$1,FALSE)</f>
        <v>8.5500000000000007</v>
      </c>
      <c r="J19" s="83">
        <f>VLOOKUP($A19,'Diplomabestand individueel'!$A:$AC,J$1,FALSE)</f>
        <v>0</v>
      </c>
      <c r="K19" s="82">
        <f>VLOOKUP($A19,'Diplomabestand individueel'!$A:$AC,K$1,FALSE)</f>
        <v>0</v>
      </c>
      <c r="L19" s="82">
        <f>VLOOKUP($A19,'Diplomabestand individueel'!$A:$AC,L$1,FALSE)</f>
        <v>10.95</v>
      </c>
      <c r="M19" s="41" t="e">
        <f t="shared" si="1"/>
        <v>#N/A</v>
      </c>
      <c r="N19" s="82">
        <f>VLOOKUP($A19,'Diplomabestand individueel'!$A:$AC,N$1,FALSE)</f>
        <v>2.2999999999999998</v>
      </c>
      <c r="O19" s="82">
        <f>VLOOKUP($A19,'Diplomabestand individueel'!$A:$AC,O$1,FALSE)</f>
        <v>8.0500000000000007</v>
      </c>
      <c r="P19" s="82">
        <f>VLOOKUP($A19,'Diplomabestand individueel'!$A:$AC,P$1,FALSE)</f>
        <v>0</v>
      </c>
      <c r="Q19" s="82">
        <f>VLOOKUP($A19,'Diplomabestand individueel'!$A:$AC,Q$1,FALSE)</f>
        <v>10.35</v>
      </c>
      <c r="R19" s="41" t="e">
        <f t="shared" si="2"/>
        <v>#N/A</v>
      </c>
      <c r="S19" s="82">
        <f>VLOOKUP($A19,'Diplomabestand individueel'!$A:$AC,S$1,FALSE)</f>
        <v>2.4</v>
      </c>
      <c r="T19" s="82">
        <f>VLOOKUP($A19,'Diplomabestand individueel'!$A:$AC,T$1,FALSE)</f>
        <v>7.8</v>
      </c>
      <c r="U19" s="82">
        <f>VLOOKUP($A19,'Diplomabestand individueel'!$A:$AC,U$1,FALSE)</f>
        <v>0</v>
      </c>
      <c r="V19" s="82">
        <f>VLOOKUP($A19,'Diplomabestand individueel'!$A:$AC,V$1,FALSE)</f>
        <v>10.199999999999999</v>
      </c>
      <c r="W19" s="41" t="e">
        <f t="shared" si="3"/>
        <v>#N/A</v>
      </c>
      <c r="X19" s="82">
        <f>VLOOKUP($A19,'Diplomabestand individueel'!$A:$AC,X$1,FALSE)</f>
        <v>3.1</v>
      </c>
      <c r="Y19" s="82">
        <f>VLOOKUP($A19,'Diplomabestand individueel'!$A:$AC,Y$1,FALSE)</f>
        <v>7.8</v>
      </c>
      <c r="Z19" s="82">
        <f>VLOOKUP($A19,'Diplomabestand individueel'!$A:$AC,Z$1,FALSE)</f>
        <v>0</v>
      </c>
      <c r="AA19" s="82">
        <f>VLOOKUP($A19,'Diplomabestand individueel'!$A:$AC,AA$1,FALSE)</f>
        <v>10.9</v>
      </c>
      <c r="AB19" s="41" t="e">
        <f t="shared" si="4"/>
        <v>#N/A</v>
      </c>
    </row>
    <row r="20" spans="1:28" x14ac:dyDescent="0.3">
      <c r="A20">
        <v>337</v>
      </c>
      <c r="B20" t="str">
        <f>VLOOKUP($A20,'Diplomabestand individueel'!$A:$AC,B$1,FALSE)</f>
        <v>W5-B2</v>
      </c>
      <c r="C20" t="str">
        <f>VLOOKUP($A20,'Diplomabestand individueel'!$A:$AC,C$1,FALSE)</f>
        <v>Isa Schilder</v>
      </c>
      <c r="D20" t="str">
        <f>VLOOKUP($A20,'Diplomabestand individueel'!$A:$AC,D$1,FALSE)</f>
        <v>Jeugd 2 G</v>
      </c>
      <c r="E20" t="str">
        <f>VLOOKUP($A20,'Diplomabestand individueel'!$A:$AC,E$1,FALSE)</f>
        <v>Sint Mauritius</v>
      </c>
      <c r="F20" s="44">
        <f>VLOOKUP($A20,'Diplomabestand individueel'!$A:$AC,F$1,FALSE)</f>
        <v>37.549999999999997</v>
      </c>
      <c r="G20" s="41" t="e">
        <f t="shared" si="0"/>
        <v>#N/A</v>
      </c>
      <c r="H20" s="82">
        <f>VLOOKUP($A20,'Diplomabestand individueel'!$A:$AC,H$1,FALSE)</f>
        <v>1.6</v>
      </c>
      <c r="I20" s="82">
        <f>VLOOKUP($A20,'Diplomabestand individueel'!$A:$AC,I$1,FALSE)</f>
        <v>8.75</v>
      </c>
      <c r="J20" s="83">
        <f>VLOOKUP($A20,'Diplomabestand individueel'!$A:$AC,J$1,FALSE)</f>
        <v>0</v>
      </c>
      <c r="K20" s="82">
        <f>VLOOKUP($A20,'Diplomabestand individueel'!$A:$AC,K$1,FALSE)</f>
        <v>0</v>
      </c>
      <c r="L20" s="82">
        <f>VLOOKUP($A20,'Diplomabestand individueel'!$A:$AC,L$1,FALSE)</f>
        <v>10.35</v>
      </c>
      <c r="M20" s="41" t="e">
        <f t="shared" si="1"/>
        <v>#N/A</v>
      </c>
      <c r="N20" s="82">
        <f>VLOOKUP($A20,'Diplomabestand individueel'!$A:$AC,N$1,FALSE)</f>
        <v>2.7</v>
      </c>
      <c r="O20" s="82">
        <f>VLOOKUP($A20,'Diplomabestand individueel'!$A:$AC,O$1,FALSE)</f>
        <v>8.1999999999999993</v>
      </c>
      <c r="P20" s="82">
        <f>VLOOKUP($A20,'Diplomabestand individueel'!$A:$AC,P$1,FALSE)</f>
        <v>0</v>
      </c>
      <c r="Q20" s="82">
        <f>VLOOKUP($A20,'Diplomabestand individueel'!$A:$AC,Q$1,FALSE)</f>
        <v>10.9</v>
      </c>
      <c r="R20" s="41" t="e">
        <f t="shared" si="2"/>
        <v>#N/A</v>
      </c>
      <c r="S20" s="82">
        <f>VLOOKUP($A20,'Diplomabestand individueel'!$A:$AC,S$1,FALSE)</f>
        <v>1.1000000000000001</v>
      </c>
      <c r="T20" s="82">
        <f>VLOOKUP($A20,'Diplomabestand individueel'!$A:$AC,T$1,FALSE)</f>
        <v>5.55</v>
      </c>
      <c r="U20" s="82">
        <f>VLOOKUP($A20,'Diplomabestand individueel'!$A:$AC,U$1,FALSE)</f>
        <v>0</v>
      </c>
      <c r="V20" s="82">
        <f>VLOOKUP($A20,'Diplomabestand individueel'!$A:$AC,V$1,FALSE)</f>
        <v>6.65</v>
      </c>
      <c r="W20" s="41" t="e">
        <f t="shared" si="3"/>
        <v>#N/A</v>
      </c>
      <c r="X20" s="82">
        <f>VLOOKUP($A20,'Diplomabestand individueel'!$A:$AC,X$1,FALSE)</f>
        <v>2.7</v>
      </c>
      <c r="Y20" s="82">
        <f>VLOOKUP($A20,'Diplomabestand individueel'!$A:$AC,Y$1,FALSE)</f>
        <v>6.95</v>
      </c>
      <c r="Z20" s="82">
        <f>VLOOKUP($A20,'Diplomabestand individueel'!$A:$AC,Z$1,FALSE)</f>
        <v>0</v>
      </c>
      <c r="AA20" s="82">
        <f>VLOOKUP($A20,'Diplomabestand individueel'!$A:$AC,AA$1,FALSE)</f>
        <v>9.65</v>
      </c>
      <c r="AB20" s="41" t="e">
        <f t="shared" si="4"/>
        <v>#N/A</v>
      </c>
    </row>
    <row r="21" spans="1:28" x14ac:dyDescent="0.3">
      <c r="A21">
        <v>357</v>
      </c>
      <c r="B21" t="e">
        <f>VLOOKUP($A21,'Diplomabestand individueel'!$A:$AC,B$1,FALSE)</f>
        <v>#N/A</v>
      </c>
      <c r="C21" t="e">
        <f>VLOOKUP($A21,'Diplomabestand individueel'!$A:$AC,C$1,FALSE)</f>
        <v>#N/A</v>
      </c>
      <c r="D21" t="e">
        <f>VLOOKUP($A21,'Diplomabestand individueel'!$A:$AC,D$1,FALSE)</f>
        <v>#N/A</v>
      </c>
      <c r="E21" t="e">
        <f>VLOOKUP($A21,'Diplomabestand individueel'!$A:$AC,E$1,FALSE)</f>
        <v>#N/A</v>
      </c>
      <c r="F21" s="44" t="e">
        <f>VLOOKUP($A21,'Diplomabestand individueel'!$A:$AC,F$1,FALSE)</f>
        <v>#N/A</v>
      </c>
      <c r="G21" s="41" t="e">
        <f t="shared" si="0"/>
        <v>#N/A</v>
      </c>
      <c r="H21" s="82" t="e">
        <f>VLOOKUP($A21,'Diplomabestand individueel'!$A:$AC,H$1,FALSE)</f>
        <v>#N/A</v>
      </c>
      <c r="I21" s="82" t="e">
        <f>VLOOKUP($A21,'Diplomabestand individueel'!$A:$AC,I$1,FALSE)</f>
        <v>#N/A</v>
      </c>
      <c r="J21" s="83" t="e">
        <f>VLOOKUP($A21,'Diplomabestand individueel'!$A:$AC,J$1,FALSE)</f>
        <v>#N/A</v>
      </c>
      <c r="K21" s="82" t="e">
        <f>VLOOKUP($A21,'Diplomabestand individueel'!$A:$AC,K$1,FALSE)</f>
        <v>#N/A</v>
      </c>
      <c r="L21" s="82" t="e">
        <f>VLOOKUP($A21,'Diplomabestand individueel'!$A:$AC,L$1,FALSE)</f>
        <v>#N/A</v>
      </c>
      <c r="M21" s="41" t="e">
        <f t="shared" si="1"/>
        <v>#N/A</v>
      </c>
      <c r="N21" s="82" t="e">
        <f>VLOOKUP($A21,'Diplomabestand individueel'!$A:$AC,N$1,FALSE)</f>
        <v>#N/A</v>
      </c>
      <c r="O21" s="82" t="e">
        <f>VLOOKUP($A21,'Diplomabestand individueel'!$A:$AC,O$1,FALSE)</f>
        <v>#N/A</v>
      </c>
      <c r="P21" s="82" t="e">
        <f>VLOOKUP($A21,'Diplomabestand individueel'!$A:$AC,P$1,FALSE)</f>
        <v>#N/A</v>
      </c>
      <c r="Q21" s="82" t="e">
        <f>VLOOKUP($A21,'Diplomabestand individueel'!$A:$AC,Q$1,FALSE)</f>
        <v>#N/A</v>
      </c>
      <c r="R21" s="41" t="e">
        <f t="shared" si="2"/>
        <v>#N/A</v>
      </c>
      <c r="S21" s="82" t="e">
        <f>VLOOKUP($A21,'Diplomabestand individueel'!$A:$AC,S$1,FALSE)</f>
        <v>#N/A</v>
      </c>
      <c r="T21" s="82" t="e">
        <f>VLOOKUP($A21,'Diplomabestand individueel'!$A:$AC,T$1,FALSE)</f>
        <v>#N/A</v>
      </c>
      <c r="U21" s="82" t="e">
        <f>VLOOKUP($A21,'Diplomabestand individueel'!$A:$AC,U$1,FALSE)</f>
        <v>#N/A</v>
      </c>
      <c r="V21" s="82" t="e">
        <f>VLOOKUP($A21,'Diplomabestand individueel'!$A:$AC,V$1,FALSE)</f>
        <v>#N/A</v>
      </c>
      <c r="W21" s="41" t="e">
        <f t="shared" si="3"/>
        <v>#N/A</v>
      </c>
      <c r="X21" s="82" t="e">
        <f>VLOOKUP($A21,'Diplomabestand individueel'!$A:$AC,X$1,FALSE)</f>
        <v>#N/A</v>
      </c>
      <c r="Y21" s="82" t="e">
        <f>VLOOKUP($A21,'Diplomabestand individueel'!$A:$AC,Y$1,FALSE)</f>
        <v>#N/A</v>
      </c>
      <c r="Z21" s="82" t="e">
        <f>VLOOKUP($A21,'Diplomabestand individueel'!$A:$AC,Z$1,FALSE)</f>
        <v>#N/A</v>
      </c>
      <c r="AA21" s="82" t="e">
        <f>VLOOKUP($A21,'Diplomabestand individueel'!$A:$AC,AA$1,FALSE)</f>
        <v>#N/A</v>
      </c>
      <c r="AB21" s="41" t="e">
        <f t="shared" si="4"/>
        <v>#N/A</v>
      </c>
    </row>
    <row r="22" spans="1:28" x14ac:dyDescent="0.3">
      <c r="A22">
        <v>332</v>
      </c>
      <c r="B22" t="str">
        <f>VLOOKUP($A22,'Diplomabestand individueel'!$A:$AC,B$1,FALSE)</f>
        <v>W6-B2</v>
      </c>
      <c r="C22" t="str">
        <f>VLOOKUP($A22,'Diplomabestand individueel'!$A:$AC,C$1,FALSE)</f>
        <v>Tessa De Boer</v>
      </c>
      <c r="D22" t="str">
        <f>VLOOKUP($A22,'Diplomabestand individueel'!$A:$AC,D$1,FALSE)</f>
        <v>Jeugd 1 G</v>
      </c>
      <c r="E22" t="str">
        <f>VLOOKUP($A22,'Diplomabestand individueel'!$A:$AC,E$1,FALSE)</f>
        <v>Swift</v>
      </c>
      <c r="F22" s="44">
        <f>VLOOKUP($A22,'Diplomabestand individueel'!$A:$AC,F$1,FALSE)</f>
        <v>44.7</v>
      </c>
      <c r="G22" s="41" t="e">
        <f t="shared" si="0"/>
        <v>#N/A</v>
      </c>
      <c r="H22" s="82">
        <f>VLOOKUP($A22,'Diplomabestand individueel'!$A:$AC,H$1,FALSE)</f>
        <v>2.4</v>
      </c>
      <c r="I22" s="82">
        <f>VLOOKUP($A22,'Diplomabestand individueel'!$A:$AC,I$1,FALSE)</f>
        <v>9.0500000000000007</v>
      </c>
      <c r="J22" s="83">
        <f>VLOOKUP($A22,'Diplomabestand individueel'!$A:$AC,J$1,FALSE)</f>
        <v>0</v>
      </c>
      <c r="K22" s="82">
        <f>VLOOKUP($A22,'Diplomabestand individueel'!$A:$AC,K$1,FALSE)</f>
        <v>0</v>
      </c>
      <c r="L22" s="82">
        <f>VLOOKUP($A22,'Diplomabestand individueel'!$A:$AC,L$1,FALSE)</f>
        <v>11.45</v>
      </c>
      <c r="M22" s="41" t="e">
        <f t="shared" si="1"/>
        <v>#N/A</v>
      </c>
      <c r="N22" s="82">
        <f>VLOOKUP($A22,'Diplomabestand individueel'!$A:$AC,N$1,FALSE)</f>
        <v>2.7</v>
      </c>
      <c r="O22" s="82">
        <f>VLOOKUP($A22,'Diplomabestand individueel'!$A:$AC,O$1,FALSE)</f>
        <v>8.0500000000000007</v>
      </c>
      <c r="P22" s="82">
        <f>VLOOKUP($A22,'Diplomabestand individueel'!$A:$AC,P$1,FALSE)</f>
        <v>0</v>
      </c>
      <c r="Q22" s="82">
        <f>VLOOKUP($A22,'Diplomabestand individueel'!$A:$AC,Q$1,FALSE)</f>
        <v>10.75</v>
      </c>
      <c r="R22" s="41" t="e">
        <f t="shared" si="2"/>
        <v>#N/A</v>
      </c>
      <c r="S22" s="82">
        <f>VLOOKUP($A22,'Diplomabestand individueel'!$A:$AC,S$1,FALSE)</f>
        <v>2.8</v>
      </c>
      <c r="T22" s="82">
        <f>VLOOKUP($A22,'Diplomabestand individueel'!$A:$AC,T$1,FALSE)</f>
        <v>8.35</v>
      </c>
      <c r="U22" s="82">
        <f>VLOOKUP($A22,'Diplomabestand individueel'!$A:$AC,U$1,FALSE)</f>
        <v>0</v>
      </c>
      <c r="V22" s="82">
        <f>VLOOKUP($A22,'Diplomabestand individueel'!$A:$AC,V$1,FALSE)</f>
        <v>11.15</v>
      </c>
      <c r="W22" s="41" t="e">
        <f t="shared" si="3"/>
        <v>#N/A</v>
      </c>
      <c r="X22" s="82">
        <f>VLOOKUP($A22,'Diplomabestand individueel'!$A:$AC,X$1,FALSE)</f>
        <v>2.9</v>
      </c>
      <c r="Y22" s="82">
        <f>VLOOKUP($A22,'Diplomabestand individueel'!$A:$AC,Y$1,FALSE)</f>
        <v>8.4499999999999993</v>
      </c>
      <c r="Z22" s="82">
        <f>VLOOKUP($A22,'Diplomabestand individueel'!$A:$AC,Z$1,FALSE)</f>
        <v>0</v>
      </c>
      <c r="AA22" s="82">
        <f>VLOOKUP($A22,'Diplomabestand individueel'!$A:$AC,AA$1,FALSE)</f>
        <v>11.35</v>
      </c>
      <c r="AB22" s="41" t="e">
        <f t="shared" si="4"/>
        <v>#N/A</v>
      </c>
    </row>
    <row r="23" spans="1:28" x14ac:dyDescent="0.3">
      <c r="A23" s="33"/>
      <c r="F23" s="42"/>
      <c r="G23" s="39"/>
      <c r="H23" s="84"/>
      <c r="I23" s="84"/>
      <c r="J23" s="85"/>
      <c r="K23" s="84"/>
      <c r="L23" s="86"/>
      <c r="M23" s="96"/>
      <c r="N23" s="84"/>
      <c r="O23" s="84"/>
      <c r="P23" s="84"/>
      <c r="Q23" s="86"/>
      <c r="R23" s="96"/>
      <c r="S23" s="84"/>
      <c r="T23" s="84"/>
      <c r="U23" s="84"/>
      <c r="V23" s="86"/>
      <c r="W23" s="96"/>
      <c r="X23" s="84"/>
      <c r="Y23" s="84"/>
      <c r="Z23" s="87"/>
      <c r="AA23" s="86"/>
      <c r="AB23" s="29"/>
    </row>
    <row r="24" spans="1:28" x14ac:dyDescent="0.3">
      <c r="F24" s="42"/>
      <c r="G24" s="39"/>
      <c r="H24" s="84"/>
      <c r="I24" s="84"/>
      <c r="J24" s="85"/>
      <c r="K24" s="84"/>
      <c r="L24" s="86"/>
      <c r="M24" s="96"/>
      <c r="N24" s="84"/>
      <c r="O24" s="84"/>
      <c r="P24" s="84"/>
      <c r="Q24" s="86"/>
      <c r="R24" s="96"/>
      <c r="S24" s="84"/>
      <c r="T24" s="84"/>
      <c r="U24" s="84"/>
      <c r="V24" s="86"/>
      <c r="W24" s="96"/>
      <c r="X24" s="84"/>
      <c r="Y24" s="84"/>
      <c r="Z24" s="87"/>
      <c r="AA24" s="86"/>
      <c r="AB24" s="33"/>
    </row>
    <row r="25" spans="1:28" x14ac:dyDescent="0.3">
      <c r="F25" s="42"/>
      <c r="G25" s="39"/>
      <c r="H25" s="84"/>
      <c r="I25" s="84"/>
      <c r="J25" s="85"/>
      <c r="K25" s="84"/>
      <c r="L25" s="86"/>
      <c r="M25" s="96"/>
      <c r="N25" s="84"/>
      <c r="O25" s="84"/>
      <c r="P25" s="84"/>
      <c r="Q25" s="86"/>
      <c r="R25" s="96"/>
      <c r="S25" s="84"/>
      <c r="T25" s="84"/>
      <c r="U25" s="84"/>
      <c r="V25" s="86"/>
      <c r="W25" s="96"/>
      <c r="X25" s="84"/>
      <c r="Y25" s="84"/>
      <c r="Z25" s="87"/>
      <c r="AA25" s="86"/>
      <c r="AB25" s="33"/>
    </row>
    <row r="26" spans="1:28" x14ac:dyDescent="0.3">
      <c r="A26" s="33"/>
      <c r="B26" s="33"/>
      <c r="C26" s="32"/>
      <c r="D26" s="32"/>
      <c r="E26" s="32"/>
      <c r="F26" s="34"/>
      <c r="G26" s="35"/>
      <c r="H26" s="88"/>
      <c r="I26" s="88"/>
      <c r="J26" s="89"/>
      <c r="K26" s="88"/>
      <c r="L26" s="90"/>
      <c r="M26" s="33"/>
      <c r="N26" s="88"/>
      <c r="O26" s="88"/>
      <c r="P26" s="88"/>
      <c r="Q26" s="90"/>
      <c r="R26" s="33"/>
      <c r="S26" s="88"/>
      <c r="T26" s="88"/>
      <c r="U26" s="88"/>
      <c r="V26" s="90"/>
      <c r="W26" s="33"/>
      <c r="X26" s="88"/>
      <c r="Y26" s="88"/>
      <c r="Z26" s="91"/>
      <c r="AA26" s="90"/>
      <c r="AB26" s="33"/>
    </row>
    <row r="27" spans="1:28" x14ac:dyDescent="0.3">
      <c r="A27" s="33"/>
      <c r="B27" s="33"/>
      <c r="C27" s="32"/>
      <c r="D27" s="32"/>
      <c r="E27" s="32"/>
      <c r="F27" s="34"/>
      <c r="G27" s="35"/>
      <c r="H27" s="88"/>
      <c r="I27" s="88"/>
      <c r="J27" s="89"/>
      <c r="K27" s="88"/>
      <c r="L27" s="90"/>
      <c r="M27" s="33"/>
      <c r="N27" s="88"/>
      <c r="O27" s="88"/>
      <c r="P27" s="88"/>
      <c r="Q27" s="90"/>
      <c r="R27" s="33"/>
      <c r="S27" s="88"/>
      <c r="T27" s="88"/>
      <c r="U27" s="88"/>
      <c r="V27" s="90"/>
      <c r="W27" s="33"/>
      <c r="X27" s="88"/>
      <c r="Y27" s="88"/>
      <c r="Z27" s="91"/>
      <c r="AA27" s="90"/>
      <c r="AB27" s="33"/>
    </row>
    <row r="28" spans="1:28" x14ac:dyDescent="0.3">
      <c r="A28" s="33"/>
      <c r="B28" s="33"/>
      <c r="C28" s="32"/>
      <c r="D28" s="32"/>
      <c r="E28" s="32"/>
      <c r="F28" s="34"/>
      <c r="G28" s="35"/>
      <c r="H28" s="88"/>
      <c r="I28" s="88"/>
      <c r="J28" s="89"/>
      <c r="K28" s="88"/>
      <c r="L28" s="90"/>
      <c r="M28" s="33"/>
      <c r="N28" s="88"/>
      <c r="O28" s="88"/>
      <c r="P28" s="88"/>
      <c r="Q28" s="90"/>
      <c r="R28" s="33"/>
      <c r="S28" s="88"/>
      <c r="T28" s="88"/>
      <c r="U28" s="88"/>
      <c r="V28" s="90"/>
      <c r="W28" s="33"/>
      <c r="X28" s="88"/>
      <c r="Y28" s="88"/>
      <c r="Z28" s="91"/>
      <c r="AA28" s="90"/>
      <c r="AB28" s="33"/>
    </row>
    <row r="29" spans="1:28" x14ac:dyDescent="0.3">
      <c r="A29" s="33"/>
      <c r="B29" s="33"/>
      <c r="C29" s="32"/>
      <c r="D29" s="32"/>
      <c r="E29" s="32"/>
      <c r="F29" s="34"/>
      <c r="G29" s="35"/>
      <c r="H29" s="88"/>
      <c r="I29" s="88"/>
      <c r="J29" s="89"/>
      <c r="K29" s="88"/>
      <c r="L29" s="90"/>
      <c r="M29" s="33"/>
      <c r="N29" s="88"/>
      <c r="O29" s="88"/>
      <c r="P29" s="88"/>
      <c r="Q29" s="90"/>
      <c r="R29" s="33"/>
      <c r="S29" s="88"/>
      <c r="T29" s="88"/>
      <c r="U29" s="88"/>
      <c r="V29" s="90"/>
      <c r="W29" s="33"/>
      <c r="X29" s="88"/>
      <c r="Y29" s="88"/>
      <c r="Z29" s="91"/>
      <c r="AA29" s="90"/>
      <c r="AB29" s="33"/>
    </row>
    <row r="30" spans="1:28" x14ac:dyDescent="0.3">
      <c r="A30" s="33"/>
      <c r="B30" s="33"/>
      <c r="C30" s="32"/>
      <c r="D30" s="32"/>
      <c r="E30" s="32"/>
      <c r="F30" s="34"/>
      <c r="G30" s="35"/>
      <c r="H30" s="88"/>
      <c r="I30" s="88"/>
      <c r="J30" s="89"/>
      <c r="K30" s="88"/>
      <c r="L30" s="90"/>
      <c r="M30" s="33"/>
      <c r="N30" s="88"/>
      <c r="O30" s="88"/>
      <c r="P30" s="88"/>
      <c r="Q30" s="90"/>
      <c r="R30" s="33"/>
      <c r="S30" s="88"/>
      <c r="T30" s="88"/>
      <c r="U30" s="88"/>
      <c r="V30" s="90"/>
      <c r="W30" s="33"/>
      <c r="X30" s="88"/>
      <c r="Y30" s="88"/>
      <c r="Z30" s="91"/>
      <c r="AA30" s="90"/>
      <c r="AB30" s="33"/>
    </row>
    <row r="31" spans="1:28" x14ac:dyDescent="0.3">
      <c r="A31" s="33"/>
      <c r="B31" s="33"/>
      <c r="C31" s="32"/>
      <c r="D31" s="32"/>
      <c r="E31" s="32"/>
      <c r="F31" s="34"/>
      <c r="G31" s="35"/>
      <c r="H31" s="88"/>
      <c r="I31" s="88"/>
      <c r="J31" s="89"/>
      <c r="K31" s="88"/>
      <c r="L31" s="90"/>
      <c r="M31" s="33"/>
      <c r="N31" s="88"/>
      <c r="O31" s="88"/>
      <c r="P31" s="88"/>
      <c r="Q31" s="90"/>
      <c r="R31" s="33"/>
      <c r="S31" s="88"/>
      <c r="T31" s="88"/>
      <c r="U31" s="88"/>
      <c r="V31" s="90"/>
      <c r="W31" s="33"/>
      <c r="X31" s="88"/>
      <c r="Y31" s="88"/>
      <c r="Z31" s="91"/>
      <c r="AA31" s="90"/>
      <c r="AB31" s="33"/>
    </row>
    <row r="32" spans="1:28" x14ac:dyDescent="0.3">
      <c r="A32" s="33"/>
      <c r="B32" s="33"/>
      <c r="C32" s="32"/>
      <c r="D32" s="32"/>
      <c r="E32" s="32"/>
      <c r="F32" s="34"/>
      <c r="G32" s="35"/>
      <c r="H32" s="88"/>
      <c r="I32" s="88"/>
      <c r="J32" s="89"/>
      <c r="K32" s="88"/>
      <c r="L32" s="90"/>
      <c r="M32" s="33"/>
      <c r="N32" s="88"/>
      <c r="O32" s="88"/>
      <c r="P32" s="88"/>
      <c r="Q32" s="90"/>
      <c r="R32" s="33"/>
      <c r="S32" s="88"/>
      <c r="T32" s="88"/>
      <c r="U32" s="88"/>
      <c r="V32" s="90"/>
      <c r="W32" s="33"/>
      <c r="X32" s="88"/>
      <c r="Y32" s="88"/>
      <c r="Z32" s="91"/>
      <c r="AA32" s="90"/>
      <c r="AB32" s="33"/>
    </row>
    <row r="33" spans="1:28" x14ac:dyDescent="0.3">
      <c r="A33" s="33"/>
      <c r="B33" s="33"/>
      <c r="C33" s="32"/>
      <c r="D33" s="32"/>
      <c r="E33" s="32"/>
      <c r="F33" s="34"/>
      <c r="G33" s="35"/>
      <c r="H33" s="88"/>
      <c r="I33" s="88"/>
      <c r="J33" s="89"/>
      <c r="K33" s="88"/>
      <c r="L33" s="90"/>
      <c r="M33" s="33"/>
      <c r="N33" s="88"/>
      <c r="O33" s="88"/>
      <c r="P33" s="88"/>
      <c r="Q33" s="90"/>
      <c r="R33" s="33"/>
      <c r="S33" s="88"/>
      <c r="T33" s="88"/>
      <c r="U33" s="88"/>
      <c r="V33" s="90"/>
      <c r="W33" s="33"/>
      <c r="X33" s="88"/>
      <c r="Y33" s="88"/>
      <c r="Z33" s="91"/>
      <c r="AA33" s="90"/>
      <c r="AB33" s="33"/>
    </row>
    <row r="34" spans="1:28" x14ac:dyDescent="0.3">
      <c r="A34" s="33"/>
      <c r="B34" s="33"/>
      <c r="C34" s="32"/>
      <c r="D34" s="32"/>
      <c r="E34" s="32"/>
      <c r="F34" s="34"/>
      <c r="G34" s="35"/>
      <c r="H34" s="88"/>
      <c r="I34" s="88"/>
      <c r="J34" s="89"/>
      <c r="K34" s="88"/>
      <c r="L34" s="90"/>
      <c r="M34" s="33"/>
      <c r="N34" s="88"/>
      <c r="O34" s="88"/>
      <c r="P34" s="88"/>
      <c r="Q34" s="90"/>
      <c r="R34" s="33"/>
      <c r="S34" s="88"/>
      <c r="T34" s="88"/>
      <c r="U34" s="88"/>
      <c r="V34" s="90"/>
      <c r="W34" s="33"/>
      <c r="X34" s="88"/>
      <c r="Y34" s="88"/>
      <c r="Z34" s="91"/>
      <c r="AA34" s="90"/>
      <c r="AB34" s="33"/>
    </row>
    <row r="35" spans="1:28" x14ac:dyDescent="0.3">
      <c r="A35" s="33"/>
      <c r="B35" s="33"/>
      <c r="C35" s="32"/>
      <c r="D35" s="32"/>
      <c r="E35" s="32"/>
      <c r="F35" s="34"/>
      <c r="G35" s="35"/>
      <c r="H35" s="88"/>
      <c r="I35" s="88"/>
      <c r="J35" s="89"/>
      <c r="K35" s="88"/>
      <c r="L35" s="90"/>
      <c r="M35" s="33"/>
      <c r="N35" s="88"/>
      <c r="O35" s="88"/>
      <c r="P35" s="88"/>
      <c r="Q35" s="90"/>
      <c r="R35" s="33"/>
      <c r="S35" s="88"/>
      <c r="T35" s="88"/>
      <c r="U35" s="88"/>
      <c r="V35" s="90"/>
      <c r="W35" s="33"/>
      <c r="X35" s="88"/>
      <c r="Y35" s="88"/>
      <c r="Z35" s="91"/>
      <c r="AA35" s="90"/>
      <c r="AB35" s="33"/>
    </row>
    <row r="36" spans="1:28" x14ac:dyDescent="0.3">
      <c r="A36" s="33"/>
      <c r="B36" s="33"/>
      <c r="C36" s="32"/>
      <c r="D36" s="32"/>
      <c r="E36" s="32"/>
      <c r="F36" s="34"/>
      <c r="G36" s="35"/>
      <c r="H36" s="88"/>
      <c r="I36" s="88"/>
      <c r="J36" s="89"/>
      <c r="K36" s="88"/>
      <c r="L36" s="90"/>
      <c r="M36" s="33"/>
      <c r="N36" s="88"/>
      <c r="O36" s="88"/>
      <c r="P36" s="88"/>
      <c r="Q36" s="90"/>
      <c r="R36" s="33"/>
      <c r="S36" s="88"/>
      <c r="T36" s="88"/>
      <c r="U36" s="88"/>
      <c r="V36" s="90"/>
      <c r="W36" s="33"/>
      <c r="X36" s="88"/>
      <c r="Y36" s="88"/>
      <c r="Z36" s="91"/>
      <c r="AA36" s="90"/>
      <c r="AB36" s="33"/>
    </row>
    <row r="37" spans="1:28" x14ac:dyDescent="0.3">
      <c r="A37" s="33"/>
      <c r="B37" s="33"/>
      <c r="C37" s="32"/>
      <c r="D37" s="32"/>
      <c r="E37" s="32"/>
      <c r="F37" s="34"/>
      <c r="G37" s="35"/>
      <c r="H37" s="88"/>
      <c r="I37" s="88"/>
      <c r="J37" s="89"/>
      <c r="K37" s="88"/>
      <c r="L37" s="90"/>
      <c r="M37" s="33"/>
      <c r="N37" s="88"/>
      <c r="O37" s="88"/>
      <c r="P37" s="88"/>
      <c r="Q37" s="90"/>
      <c r="R37" s="33"/>
      <c r="S37" s="88"/>
      <c r="T37" s="88"/>
      <c r="U37" s="88"/>
      <c r="V37" s="90"/>
      <c r="W37" s="33"/>
      <c r="X37" s="88"/>
      <c r="Y37" s="88"/>
      <c r="Z37" s="91"/>
      <c r="AA37" s="90"/>
      <c r="AB37" s="33"/>
    </row>
    <row r="38" spans="1:28" x14ac:dyDescent="0.3">
      <c r="A38" s="33"/>
      <c r="B38" s="33"/>
      <c r="C38" s="32"/>
      <c r="D38" s="32"/>
      <c r="E38" s="32"/>
      <c r="F38" s="34"/>
      <c r="G38" s="35"/>
      <c r="H38" s="88"/>
      <c r="I38" s="88"/>
      <c r="J38" s="89"/>
      <c r="K38" s="88"/>
      <c r="L38" s="90"/>
      <c r="M38" s="33"/>
      <c r="N38" s="88"/>
      <c r="O38" s="88"/>
      <c r="P38" s="88"/>
      <c r="Q38" s="90"/>
      <c r="R38" s="33"/>
      <c r="S38" s="88"/>
      <c r="T38" s="88"/>
      <c r="U38" s="88"/>
      <c r="V38" s="90"/>
      <c r="W38" s="33"/>
      <c r="X38" s="88"/>
      <c r="Y38" s="88"/>
      <c r="Z38" s="91"/>
      <c r="AA38" s="90"/>
      <c r="AB38" s="33"/>
    </row>
    <row r="39" spans="1:28" x14ac:dyDescent="0.3">
      <c r="A39" s="33"/>
      <c r="B39" s="33"/>
      <c r="C39" s="32"/>
      <c r="D39" s="32"/>
      <c r="E39" s="32"/>
      <c r="F39" s="34"/>
      <c r="G39" s="35"/>
      <c r="H39" s="88"/>
      <c r="I39" s="88"/>
      <c r="J39" s="89"/>
      <c r="K39" s="88"/>
      <c r="L39" s="90"/>
      <c r="M39" s="33"/>
      <c r="N39" s="88"/>
      <c r="O39" s="88"/>
      <c r="P39" s="88"/>
      <c r="Q39" s="90"/>
      <c r="R39" s="33"/>
      <c r="S39" s="88"/>
      <c r="T39" s="88"/>
      <c r="U39" s="88"/>
      <c r="V39" s="90"/>
      <c r="W39" s="33"/>
      <c r="X39" s="88"/>
      <c r="Y39" s="88"/>
      <c r="Z39" s="91"/>
      <c r="AA39" s="90"/>
      <c r="AB39" s="33"/>
    </row>
    <row r="40" spans="1:28" x14ac:dyDescent="0.3">
      <c r="A40" s="33"/>
      <c r="B40" s="33"/>
      <c r="C40" s="32"/>
      <c r="D40" s="32"/>
      <c r="E40" s="32"/>
      <c r="F40" s="34"/>
      <c r="G40" s="35"/>
      <c r="H40" s="88"/>
      <c r="I40" s="88"/>
      <c r="J40" s="89"/>
      <c r="K40" s="88"/>
      <c r="L40" s="90"/>
      <c r="M40" s="33"/>
      <c r="N40" s="88"/>
      <c r="O40" s="88"/>
      <c r="P40" s="88"/>
      <c r="Q40" s="90"/>
      <c r="R40" s="33"/>
      <c r="S40" s="88"/>
      <c r="T40" s="88"/>
      <c r="U40" s="88"/>
      <c r="V40" s="90"/>
      <c r="W40" s="33"/>
      <c r="X40" s="88"/>
      <c r="Y40" s="88"/>
      <c r="Z40" s="91"/>
      <c r="AA40" s="90"/>
      <c r="AB40" s="33"/>
    </row>
    <row r="41" spans="1:28" x14ac:dyDescent="0.3">
      <c r="A41" s="33"/>
      <c r="B41" s="33"/>
      <c r="C41" s="32"/>
      <c r="D41" s="32"/>
      <c r="E41" s="32"/>
      <c r="F41" s="34"/>
      <c r="G41" s="35"/>
      <c r="H41" s="88"/>
      <c r="I41" s="88"/>
      <c r="J41" s="89"/>
      <c r="K41" s="88"/>
      <c r="L41" s="90"/>
      <c r="M41" s="33"/>
      <c r="N41" s="88"/>
      <c r="O41" s="88"/>
      <c r="P41" s="88"/>
      <c r="Q41" s="90"/>
      <c r="R41" s="33"/>
      <c r="S41" s="88"/>
      <c r="T41" s="88"/>
      <c r="U41" s="88"/>
      <c r="V41" s="90"/>
      <c r="W41" s="33"/>
      <c r="X41" s="88"/>
      <c r="Y41" s="88"/>
      <c r="Z41" s="91"/>
      <c r="AA41" s="90"/>
      <c r="AB41" s="33"/>
    </row>
    <row r="42" spans="1:28" x14ac:dyDescent="0.3">
      <c r="A42" s="33"/>
      <c r="B42" s="33"/>
      <c r="C42" s="32"/>
      <c r="D42" s="32"/>
      <c r="E42" s="32"/>
      <c r="F42" s="34"/>
      <c r="G42" s="35"/>
      <c r="H42" s="88"/>
      <c r="I42" s="88"/>
      <c r="J42" s="89"/>
      <c r="K42" s="88"/>
      <c r="L42" s="90"/>
      <c r="M42" s="33"/>
      <c r="N42" s="88"/>
      <c r="O42" s="88"/>
      <c r="P42" s="88"/>
      <c r="Q42" s="90"/>
      <c r="R42" s="33"/>
      <c r="S42" s="88"/>
      <c r="T42" s="88"/>
      <c r="U42" s="88"/>
      <c r="V42" s="90"/>
      <c r="W42" s="33"/>
      <c r="X42" s="88"/>
      <c r="Y42" s="88"/>
      <c r="Z42" s="91"/>
      <c r="AA42" s="90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0"/>
      <c r="G71" s="31"/>
      <c r="H71" s="88"/>
      <c r="I71" s="88"/>
      <c r="J71" s="89"/>
      <c r="K71" s="88"/>
      <c r="L71" s="92"/>
      <c r="M71" s="97"/>
      <c r="N71" s="88"/>
      <c r="O71" s="88"/>
      <c r="P71" s="88"/>
      <c r="Q71" s="92"/>
      <c r="R71" s="97"/>
      <c r="S71" s="88"/>
      <c r="T71" s="88"/>
      <c r="U71" s="88"/>
      <c r="V71" s="92"/>
      <c r="W71" s="97"/>
      <c r="X71" s="88"/>
      <c r="Y71" s="88"/>
      <c r="Z71" s="91"/>
      <c r="AA71" s="92"/>
      <c r="AB71" s="97"/>
    </row>
    <row r="72" spans="1:28" x14ac:dyDescent="0.3">
      <c r="A72" s="33"/>
      <c r="B72" s="33"/>
      <c r="C72" s="32"/>
      <c r="D72" s="32"/>
      <c r="E72" s="32"/>
      <c r="F72" s="30"/>
      <c r="G72" s="31"/>
      <c r="H72" s="88"/>
      <c r="I72" s="88"/>
      <c r="J72" s="89"/>
      <c r="K72" s="88"/>
      <c r="L72" s="92"/>
      <c r="M72" s="97"/>
      <c r="N72" s="88"/>
      <c r="O72" s="88"/>
      <c r="P72" s="88"/>
      <c r="Q72" s="92"/>
      <c r="R72" s="97"/>
      <c r="S72" s="88"/>
      <c r="T72" s="88"/>
      <c r="U72" s="88"/>
      <c r="V72" s="92"/>
      <c r="W72" s="97"/>
      <c r="X72" s="88"/>
      <c r="Y72" s="88"/>
      <c r="Z72" s="91"/>
      <c r="AA72" s="92"/>
      <c r="AB72" s="97"/>
    </row>
    <row r="73" spans="1:28" x14ac:dyDescent="0.3">
      <c r="A73" s="33"/>
      <c r="B73" s="33"/>
      <c r="C73" s="32"/>
      <c r="D73" s="32"/>
      <c r="E73" s="32"/>
      <c r="F73" s="30"/>
      <c r="G73" s="31"/>
      <c r="H73" s="88"/>
      <c r="I73" s="88"/>
      <c r="J73" s="89"/>
      <c r="K73" s="88"/>
      <c r="L73" s="92"/>
      <c r="M73" s="97"/>
      <c r="N73" s="88"/>
      <c r="O73" s="88"/>
      <c r="P73" s="88"/>
      <c r="Q73" s="92"/>
      <c r="R73" s="97"/>
      <c r="S73" s="88"/>
      <c r="T73" s="88"/>
      <c r="U73" s="88"/>
      <c r="V73" s="92"/>
      <c r="W73" s="97"/>
      <c r="X73" s="88"/>
      <c r="Y73" s="88"/>
      <c r="Z73" s="91"/>
      <c r="AA73" s="92"/>
      <c r="AB73" s="97"/>
    </row>
    <row r="74" spans="1:28" x14ac:dyDescent="0.3">
      <c r="A74" s="33"/>
      <c r="B74" s="33"/>
      <c r="C74" s="32"/>
      <c r="D74" s="32"/>
      <c r="E74" s="32"/>
      <c r="F74" s="30"/>
      <c r="G74" s="31"/>
      <c r="H74" s="88"/>
      <c r="I74" s="88"/>
      <c r="J74" s="89"/>
      <c r="K74" s="88"/>
      <c r="L74" s="92"/>
      <c r="M74" s="97"/>
      <c r="N74" s="88"/>
      <c r="O74" s="88"/>
      <c r="P74" s="88"/>
      <c r="Q74" s="92"/>
      <c r="R74" s="97"/>
      <c r="S74" s="88"/>
      <c r="T74" s="88"/>
      <c r="U74" s="88"/>
      <c r="V74" s="92"/>
      <c r="W74" s="97"/>
      <c r="X74" s="88"/>
      <c r="Y74" s="88"/>
      <c r="Z74" s="91"/>
      <c r="AA74" s="92"/>
      <c r="AB74" s="97"/>
    </row>
    <row r="75" spans="1:28" x14ac:dyDescent="0.3">
      <c r="A75" s="33"/>
      <c r="B75" s="33"/>
      <c r="C75" s="32"/>
      <c r="D75" s="32"/>
      <c r="E75" s="32"/>
      <c r="F75" s="30"/>
      <c r="G75" s="31"/>
      <c r="H75" s="88"/>
      <c r="I75" s="88"/>
      <c r="J75" s="89"/>
      <c r="K75" s="88"/>
      <c r="L75" s="92"/>
      <c r="M75" s="97"/>
      <c r="N75" s="88"/>
      <c r="O75" s="88"/>
      <c r="P75" s="88"/>
      <c r="Q75" s="92"/>
      <c r="R75" s="97"/>
      <c r="S75" s="88"/>
      <c r="T75" s="88"/>
      <c r="U75" s="88"/>
      <c r="V75" s="92"/>
      <c r="W75" s="97"/>
      <c r="X75" s="88"/>
      <c r="Y75" s="88"/>
      <c r="Z75" s="91"/>
      <c r="AA75" s="92"/>
      <c r="AB75" s="97"/>
    </row>
    <row r="76" spans="1:28" x14ac:dyDescent="0.3">
      <c r="A76" s="33"/>
      <c r="B76" s="33"/>
      <c r="C76" s="32"/>
      <c r="D76" s="32"/>
      <c r="E76" s="32"/>
      <c r="F76" s="30"/>
      <c r="G76" s="31"/>
      <c r="H76" s="88"/>
      <c r="I76" s="88"/>
      <c r="J76" s="89"/>
      <c r="K76" s="88"/>
      <c r="L76" s="92"/>
      <c r="M76" s="97"/>
      <c r="N76" s="88"/>
      <c r="O76" s="88"/>
      <c r="P76" s="88"/>
      <c r="Q76" s="92"/>
      <c r="R76" s="97"/>
      <c r="S76" s="88"/>
      <c r="T76" s="88"/>
      <c r="U76" s="88"/>
      <c r="V76" s="92"/>
      <c r="W76" s="97"/>
      <c r="X76" s="88"/>
      <c r="Y76" s="88"/>
      <c r="Z76" s="91"/>
      <c r="AA76" s="92"/>
      <c r="AB76" s="97"/>
    </row>
    <row r="77" spans="1:28" x14ac:dyDescent="0.3">
      <c r="A77" s="33"/>
      <c r="B77" s="33"/>
      <c r="C77" s="32"/>
      <c r="D77" s="32"/>
      <c r="E77" s="32"/>
      <c r="F77" s="30"/>
      <c r="G77" s="31"/>
      <c r="H77" s="88"/>
      <c r="I77" s="88"/>
      <c r="J77" s="89"/>
      <c r="K77" s="88"/>
      <c r="L77" s="92"/>
      <c r="M77" s="97"/>
      <c r="N77" s="88"/>
      <c r="O77" s="88"/>
      <c r="P77" s="88"/>
      <c r="Q77" s="92"/>
      <c r="R77" s="97"/>
      <c r="S77" s="88"/>
      <c r="T77" s="88"/>
      <c r="U77" s="88"/>
      <c r="V77" s="92"/>
      <c r="W77" s="97"/>
      <c r="X77" s="88"/>
      <c r="Y77" s="88"/>
      <c r="Z77" s="91"/>
      <c r="AA77" s="92"/>
      <c r="AB77" s="97"/>
    </row>
    <row r="78" spans="1:28" x14ac:dyDescent="0.3">
      <c r="A78" s="33"/>
      <c r="B78" s="33"/>
      <c r="C78" s="32"/>
      <c r="D78" s="32"/>
      <c r="E78" s="32"/>
      <c r="F78" s="30"/>
      <c r="G78" s="31"/>
      <c r="H78" s="88"/>
      <c r="I78" s="88"/>
      <c r="J78" s="89"/>
      <c r="K78" s="88"/>
      <c r="L78" s="92"/>
      <c r="M78" s="97"/>
      <c r="N78" s="88"/>
      <c r="O78" s="88"/>
      <c r="P78" s="88"/>
      <c r="Q78" s="92"/>
      <c r="R78" s="97"/>
      <c r="S78" s="88"/>
      <c r="T78" s="88"/>
      <c r="U78" s="88"/>
      <c r="V78" s="92"/>
      <c r="W78" s="97"/>
      <c r="X78" s="88"/>
      <c r="Y78" s="88"/>
      <c r="Z78" s="91"/>
      <c r="AA78" s="92"/>
      <c r="AB78" s="97"/>
    </row>
    <row r="79" spans="1:28" x14ac:dyDescent="0.3">
      <c r="A79" s="33"/>
      <c r="B79" s="33"/>
      <c r="C79" s="32"/>
      <c r="D79" s="32"/>
      <c r="E79" s="32"/>
      <c r="F79" s="30"/>
      <c r="G79" s="31"/>
      <c r="H79" s="88"/>
      <c r="I79" s="88"/>
      <c r="J79" s="89"/>
      <c r="K79" s="88"/>
      <c r="L79" s="92"/>
      <c r="M79" s="97"/>
      <c r="N79" s="88"/>
      <c r="O79" s="88"/>
      <c r="P79" s="88"/>
      <c r="Q79" s="92"/>
      <c r="R79" s="97"/>
      <c r="S79" s="88"/>
      <c r="T79" s="88"/>
      <c r="U79" s="88"/>
      <c r="V79" s="92"/>
      <c r="W79" s="97"/>
      <c r="X79" s="88"/>
      <c r="Y79" s="88"/>
      <c r="Z79" s="91"/>
      <c r="AA79" s="92"/>
      <c r="AB79" s="97"/>
    </row>
    <row r="80" spans="1:28" x14ac:dyDescent="0.3">
      <c r="A80" s="33"/>
      <c r="B80" s="33"/>
      <c r="C80" s="32"/>
      <c r="D80" s="32"/>
      <c r="E80" s="32"/>
      <c r="F80" s="30"/>
      <c r="G80" s="31"/>
      <c r="H80" s="88"/>
      <c r="I80" s="88"/>
      <c r="J80" s="89"/>
      <c r="K80" s="88"/>
      <c r="L80" s="92"/>
      <c r="M80" s="97"/>
      <c r="N80" s="88"/>
      <c r="O80" s="88"/>
      <c r="P80" s="88"/>
      <c r="Q80" s="92"/>
      <c r="R80" s="97"/>
      <c r="S80" s="88"/>
      <c r="T80" s="88"/>
      <c r="U80" s="88"/>
      <c r="V80" s="92"/>
      <c r="W80" s="97"/>
      <c r="X80" s="88"/>
      <c r="Y80" s="88"/>
      <c r="Z80" s="91"/>
      <c r="AA80" s="92"/>
      <c r="AB80" s="97"/>
    </row>
    <row r="81" spans="1:28" x14ac:dyDescent="0.3">
      <c r="A81" s="33"/>
      <c r="B81" s="33"/>
      <c r="C81" s="32"/>
      <c r="D81" s="32"/>
      <c r="E81" s="32"/>
      <c r="F81" s="30"/>
      <c r="G81" s="31"/>
      <c r="H81" s="88"/>
      <c r="I81" s="88"/>
      <c r="J81" s="89"/>
      <c r="K81" s="88"/>
      <c r="L81" s="92"/>
      <c r="M81" s="97"/>
      <c r="N81" s="88"/>
      <c r="O81" s="88"/>
      <c r="P81" s="88"/>
      <c r="Q81" s="92"/>
      <c r="R81" s="97"/>
      <c r="S81" s="88"/>
      <c r="T81" s="88"/>
      <c r="U81" s="88"/>
      <c r="V81" s="92"/>
      <c r="W81" s="97"/>
      <c r="X81" s="88"/>
      <c r="Y81" s="88"/>
      <c r="Z81" s="91"/>
      <c r="AA81" s="92"/>
      <c r="AB81" s="97"/>
    </row>
  </sheetData>
  <sortState xmlns:xlrd2="http://schemas.microsoft.com/office/spreadsheetml/2017/richdata2" ref="A4:AA22">
    <sortCondition ref="G4:G22"/>
  </sortState>
  <mergeCells count="4">
    <mergeCell ref="H2:M2"/>
    <mergeCell ref="N2:R2"/>
    <mergeCell ref="S2:W2"/>
    <mergeCell ref="X2:AB2"/>
  </mergeCells>
  <conditionalFormatting sqref="F4:F22">
    <cfRule type="duplicateValues" dxfId="8" priority="1"/>
  </conditionalFormatting>
  <conditionalFormatting sqref="G4:G22">
    <cfRule type="cellIs" dxfId="7" priority="3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DF8E2-75DB-463E-BE87-BC8DEF1DC6D8}">
  <sheetPr>
    <pageSetUpPr fitToPage="1"/>
  </sheetPr>
  <dimension ref="A1:AB100"/>
  <sheetViews>
    <sheetView topLeftCell="A2" zoomScaleNormal="100" workbookViewId="0">
      <selection activeCell="A3" sqref="A3:AA33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9" customWidth="1"/>
    <col min="7" max="7" width="6.5546875" style="28" customWidth="1"/>
    <col min="8" max="8" width="5.44140625" style="78" bestFit="1" customWidth="1"/>
    <col min="9" max="9" width="5.6640625" style="78" bestFit="1" customWidth="1"/>
    <col min="10" max="10" width="5.66406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104" t="s">
        <v>278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542</v>
      </c>
      <c r="B4" t="str">
        <f>VLOOKUP($A4,'Diplomabestand individueel'!$A:$AC,B$1,FALSE)</f>
        <v>W3-B1</v>
      </c>
      <c r="C4" t="str">
        <f>VLOOKUP($A4,'Diplomabestand individueel'!$A:$AC,C$1,FALSE)</f>
        <v>Norah Hondius</v>
      </c>
      <c r="D4" t="str">
        <f>VLOOKUP($A4,'Diplomabestand individueel'!$A:$AC,D$1,FALSE)</f>
        <v>MB 5 Pup 2</v>
      </c>
      <c r="E4" t="str">
        <f>VLOOKUP($A4,'Diplomabestand individueel'!$A:$AC,E$1,FALSE)</f>
        <v>Turncentrum Waterland</v>
      </c>
      <c r="F4" s="44">
        <f>VLOOKUP($A4,'Diplomabestand individueel'!$A:$AC,F$1,FALSE)</f>
        <v>37.6</v>
      </c>
      <c r="G4" s="41" t="e">
        <f t="shared" ref="G4:G33" si="0">RANK(F4,F$4:F$33)</f>
        <v>#N/A</v>
      </c>
      <c r="H4" s="82">
        <f>VLOOKUP($A4,'Diplomabestand individueel'!$A:$AC,H$1,FALSE)</f>
        <v>3</v>
      </c>
      <c r="I4" s="82">
        <f>VLOOKUP($A4,'Diplomabestand individueel'!$A:$AC,I$1,FALSE)</f>
        <v>7.75</v>
      </c>
      <c r="J4" s="83">
        <f>VLOOKUP($A4,'Diplomabestand individueel'!$A:$AC,J$1,FALSE)</f>
        <v>0</v>
      </c>
      <c r="K4" s="82">
        <f>VLOOKUP($A4,'Diplomabestand individueel'!$A:$AC,K$1,FALSE)</f>
        <v>0.3</v>
      </c>
      <c r="L4" s="82">
        <f>VLOOKUP($A4,'Diplomabestand individueel'!$A:$AC,L$1,FALSE)</f>
        <v>11.05</v>
      </c>
      <c r="M4" s="41" t="e">
        <f t="shared" ref="M4:M33" si="1">RANK(L4,L$4:L$33)</f>
        <v>#N/A</v>
      </c>
      <c r="N4" s="82">
        <f>VLOOKUP($A4,'Diplomabestand individueel'!$A:$AC,N$1,FALSE)</f>
        <v>1.6</v>
      </c>
      <c r="O4" s="82">
        <f>VLOOKUP($A4,'Diplomabestand individueel'!$A:$AC,O$1,FALSE)</f>
        <v>7.35</v>
      </c>
      <c r="P4" s="82">
        <f>VLOOKUP($A4,'Diplomabestand individueel'!$A:$AC,P$1,FALSE)</f>
        <v>0</v>
      </c>
      <c r="Q4" s="82">
        <f>VLOOKUP($A4,'Diplomabestand individueel'!$A:$AC,Q$1,FALSE)</f>
        <v>8.9499999999999993</v>
      </c>
      <c r="R4" s="41" t="e">
        <f t="shared" ref="R4:R33" si="2">RANK(Q4,Q$4:Q$33)</f>
        <v>#N/A</v>
      </c>
      <c r="S4" s="82">
        <f>VLOOKUP($A4,'Diplomabestand individueel'!$A:$AC,S$1,FALSE)</f>
        <v>2.6</v>
      </c>
      <c r="T4" s="82">
        <f>VLOOKUP($A4,'Diplomabestand individueel'!$A:$AC,T$1,FALSE)</f>
        <v>5.75</v>
      </c>
      <c r="U4" s="82">
        <f>VLOOKUP($A4,'Diplomabestand individueel'!$A:$AC,U$1,FALSE)</f>
        <v>0</v>
      </c>
      <c r="V4" s="82">
        <f>VLOOKUP($A4,'Diplomabestand individueel'!$A:$AC,V$1,FALSE)</f>
        <v>8.35</v>
      </c>
      <c r="W4" s="41" t="e">
        <f t="shared" ref="W4:W33" si="3">RANK(V4,V$4:V$33)</f>
        <v>#N/A</v>
      </c>
      <c r="X4" s="82">
        <f>VLOOKUP($A4,'Diplomabestand individueel'!$A:$AC,X$1,FALSE)</f>
        <v>1.6</v>
      </c>
      <c r="Y4" s="82">
        <f>VLOOKUP($A4,'Diplomabestand individueel'!$A:$AC,Y$1,FALSE)</f>
        <v>7.65</v>
      </c>
      <c r="Z4" s="82">
        <f>VLOOKUP($A4,'Diplomabestand individueel'!$A:$AC,Z$1,FALSE)</f>
        <v>0</v>
      </c>
      <c r="AA4" s="82">
        <f>VLOOKUP($A4,'Diplomabestand individueel'!$A:$AC,AA$1,FALSE)</f>
        <v>9.25</v>
      </c>
      <c r="AB4" s="41" t="e">
        <f>RANK(AA4,AA$4:AA$33)</f>
        <v>#N/A</v>
      </c>
    </row>
    <row r="5" spans="1:28" x14ac:dyDescent="0.3">
      <c r="A5">
        <v>541</v>
      </c>
      <c r="B5" t="str">
        <f>VLOOKUP($A5,'Diplomabestand individueel'!$A:$AC,B$1,FALSE)</f>
        <v>W3-B1</v>
      </c>
      <c r="C5" t="str">
        <f>VLOOKUP($A5,'Diplomabestand individueel'!$A:$AC,C$1,FALSE)</f>
        <v>Leya Bel</v>
      </c>
      <c r="D5" t="str">
        <f>VLOOKUP($A5,'Diplomabestand individueel'!$A:$AC,D$1,FALSE)</f>
        <v>MB 5 Pup 2</v>
      </c>
      <c r="E5" t="str">
        <f>VLOOKUP($A5,'Diplomabestand individueel'!$A:$AC,E$1,FALSE)</f>
        <v>Turncentrum Waterland</v>
      </c>
      <c r="F5" s="44">
        <f>VLOOKUP($A5,'Diplomabestand individueel'!$A:$AC,F$1,FALSE)</f>
        <v>43.25</v>
      </c>
      <c r="G5" s="41" t="e">
        <f t="shared" si="0"/>
        <v>#N/A</v>
      </c>
      <c r="H5" s="82">
        <f>VLOOKUP($A5,'Diplomabestand individueel'!$A:$AC,H$1,FALSE)</f>
        <v>3.25</v>
      </c>
      <c r="I5" s="82">
        <f>VLOOKUP($A5,'Diplomabestand individueel'!$A:$AC,I$1,FALSE)</f>
        <v>8.6</v>
      </c>
      <c r="J5" s="83">
        <f>VLOOKUP($A5,'Diplomabestand individueel'!$A:$AC,J$1,FALSE)</f>
        <v>0</v>
      </c>
      <c r="K5" s="82">
        <f>VLOOKUP($A5,'Diplomabestand individueel'!$A:$AC,K$1,FALSE)</f>
        <v>0.3</v>
      </c>
      <c r="L5" s="82">
        <f>VLOOKUP($A5,'Diplomabestand individueel'!$A:$AC,L$1,FALSE)</f>
        <v>12.15</v>
      </c>
      <c r="M5" s="41" t="e">
        <f t="shared" si="1"/>
        <v>#N/A</v>
      </c>
      <c r="N5" s="82">
        <f>VLOOKUP($A5,'Diplomabestand individueel'!$A:$AC,N$1,FALSE)</f>
        <v>3.7</v>
      </c>
      <c r="O5" s="82">
        <f>VLOOKUP($A5,'Diplomabestand individueel'!$A:$AC,O$1,FALSE)</f>
        <v>6.4</v>
      </c>
      <c r="P5" s="82">
        <f>VLOOKUP($A5,'Diplomabestand individueel'!$A:$AC,P$1,FALSE)</f>
        <v>0</v>
      </c>
      <c r="Q5" s="82">
        <f>VLOOKUP($A5,'Diplomabestand individueel'!$A:$AC,Q$1,FALSE)</f>
        <v>10.1</v>
      </c>
      <c r="R5" s="41" t="e">
        <f t="shared" si="2"/>
        <v>#N/A</v>
      </c>
      <c r="S5" s="82">
        <f>VLOOKUP($A5,'Diplomabestand individueel'!$A:$AC,S$1,FALSE)</f>
        <v>2.6</v>
      </c>
      <c r="T5" s="82">
        <f>VLOOKUP($A5,'Diplomabestand individueel'!$A:$AC,T$1,FALSE)</f>
        <v>6.5</v>
      </c>
      <c r="U5" s="82">
        <f>VLOOKUP($A5,'Diplomabestand individueel'!$A:$AC,U$1,FALSE)</f>
        <v>0</v>
      </c>
      <c r="V5" s="82">
        <f>VLOOKUP($A5,'Diplomabestand individueel'!$A:$AC,V$1,FALSE)</f>
        <v>9.1</v>
      </c>
      <c r="W5" s="41" t="e">
        <f t="shared" si="3"/>
        <v>#N/A</v>
      </c>
      <c r="X5" s="82">
        <f>VLOOKUP($A5,'Diplomabestand individueel'!$A:$AC,X$1,FALSE)</f>
        <v>4</v>
      </c>
      <c r="Y5" s="82">
        <f>VLOOKUP($A5,'Diplomabestand individueel'!$A:$AC,Y$1,FALSE)</f>
        <v>7.9</v>
      </c>
      <c r="Z5" s="82">
        <f>VLOOKUP($A5,'Diplomabestand individueel'!$A:$AC,Z$1,FALSE)</f>
        <v>0</v>
      </c>
      <c r="AA5" s="82">
        <f>VLOOKUP($A5,'Diplomabestand individueel'!$A:$AC,AA$1,FALSE)</f>
        <v>11.9</v>
      </c>
      <c r="AB5" s="41" t="e">
        <f t="shared" ref="AB5:AB33" si="4">RANK(AA5,AA$4:AA$33)</f>
        <v>#N/A</v>
      </c>
    </row>
    <row r="6" spans="1:28" x14ac:dyDescent="0.3">
      <c r="A6">
        <v>548</v>
      </c>
      <c r="B6" t="e">
        <f>VLOOKUP($A6,'Diplomabestand individueel'!$A:$AC,B$1,FALSE)</f>
        <v>#N/A</v>
      </c>
      <c r="C6" t="e">
        <f>VLOOKUP($A6,'Diplomabestand individueel'!$A:$AC,C$1,FALSE)</f>
        <v>#N/A</v>
      </c>
      <c r="D6" t="e">
        <f>VLOOKUP($A6,'Diplomabestand individueel'!$A:$AC,D$1,FALSE)</f>
        <v>#N/A</v>
      </c>
      <c r="E6" t="e">
        <f>VLOOKUP($A6,'Diplomabestand individueel'!$A:$AC,E$1,FALSE)</f>
        <v>#N/A</v>
      </c>
      <c r="F6" s="44" t="e">
        <f>VLOOKUP($A6,'Diplomabestand individueel'!$A:$AC,F$1,FALSE)</f>
        <v>#N/A</v>
      </c>
      <c r="G6" s="41" t="e">
        <f t="shared" si="0"/>
        <v>#N/A</v>
      </c>
      <c r="H6" s="82" t="e">
        <f>VLOOKUP($A6,'Diplomabestand individueel'!$A:$AC,H$1,FALSE)</f>
        <v>#N/A</v>
      </c>
      <c r="I6" s="82" t="e">
        <f>VLOOKUP($A6,'Diplomabestand individueel'!$A:$AC,I$1,FALSE)</f>
        <v>#N/A</v>
      </c>
      <c r="J6" s="83" t="e">
        <f>VLOOKUP($A6,'Diplomabestand individueel'!$A:$AC,J$1,FALSE)</f>
        <v>#N/A</v>
      </c>
      <c r="K6" s="82" t="e">
        <f>VLOOKUP($A6,'Diplomabestand individueel'!$A:$AC,K$1,FALSE)</f>
        <v>#N/A</v>
      </c>
      <c r="L6" s="82" t="e">
        <f>VLOOKUP($A6,'Diplomabestand individueel'!$A:$AC,L$1,FALSE)</f>
        <v>#N/A</v>
      </c>
      <c r="M6" s="41" t="e">
        <f t="shared" si="1"/>
        <v>#N/A</v>
      </c>
      <c r="N6" s="82" t="e">
        <f>VLOOKUP($A6,'Diplomabestand individueel'!$A:$AC,N$1,FALSE)</f>
        <v>#N/A</v>
      </c>
      <c r="O6" s="82" t="e">
        <f>VLOOKUP($A6,'Diplomabestand individueel'!$A:$AC,O$1,FALSE)</f>
        <v>#N/A</v>
      </c>
      <c r="P6" s="82" t="e">
        <f>VLOOKUP($A6,'Diplomabestand individueel'!$A:$AC,P$1,FALSE)</f>
        <v>#N/A</v>
      </c>
      <c r="Q6" s="82" t="e">
        <f>VLOOKUP($A6,'Diplomabestand individueel'!$A:$AC,Q$1,FALSE)</f>
        <v>#N/A</v>
      </c>
      <c r="R6" s="41" t="e">
        <f t="shared" si="2"/>
        <v>#N/A</v>
      </c>
      <c r="S6" s="82" t="e">
        <f>VLOOKUP($A6,'Diplomabestand individueel'!$A:$AC,S$1,FALSE)</f>
        <v>#N/A</v>
      </c>
      <c r="T6" s="82" t="e">
        <f>VLOOKUP($A6,'Diplomabestand individueel'!$A:$AC,T$1,FALSE)</f>
        <v>#N/A</v>
      </c>
      <c r="U6" s="82" t="e">
        <f>VLOOKUP($A6,'Diplomabestand individueel'!$A:$AC,U$1,FALSE)</f>
        <v>#N/A</v>
      </c>
      <c r="V6" s="82" t="e">
        <f>VLOOKUP($A6,'Diplomabestand individueel'!$A:$AC,V$1,FALSE)</f>
        <v>#N/A</v>
      </c>
      <c r="W6" s="41" t="e">
        <f t="shared" si="3"/>
        <v>#N/A</v>
      </c>
      <c r="X6" s="82" t="e">
        <f>VLOOKUP($A6,'Diplomabestand individueel'!$A:$AC,X$1,FALSE)</f>
        <v>#N/A</v>
      </c>
      <c r="Y6" s="82" t="e">
        <f>VLOOKUP($A6,'Diplomabestand individueel'!$A:$AC,Y$1,FALSE)</f>
        <v>#N/A</v>
      </c>
      <c r="Z6" s="82" t="e">
        <f>VLOOKUP($A6,'Diplomabestand individueel'!$A:$AC,Z$1,FALSE)</f>
        <v>#N/A</v>
      </c>
      <c r="AA6" s="82" t="e">
        <f>VLOOKUP($A6,'Diplomabestand individueel'!$A:$AC,AA$1,FALSE)</f>
        <v>#N/A</v>
      </c>
      <c r="AB6" s="41" t="e">
        <f t="shared" si="4"/>
        <v>#N/A</v>
      </c>
    </row>
    <row r="7" spans="1:28" x14ac:dyDescent="0.3">
      <c r="A7">
        <v>442</v>
      </c>
      <c r="B7" t="e">
        <f>VLOOKUP($A7,'Diplomabestand individueel'!$A:$AC,B$1,FALSE)</f>
        <v>#N/A</v>
      </c>
      <c r="C7" t="e">
        <f>VLOOKUP($A7,'Diplomabestand individueel'!$A:$AC,C$1,FALSE)</f>
        <v>#N/A</v>
      </c>
      <c r="D7" t="e">
        <f>VLOOKUP($A7,'Diplomabestand individueel'!$A:$AC,D$1,FALSE)</f>
        <v>#N/A</v>
      </c>
      <c r="E7" t="e">
        <f>VLOOKUP($A7,'Diplomabestand individueel'!$A:$AC,E$1,FALSE)</f>
        <v>#N/A</v>
      </c>
      <c r="F7" s="44" t="e">
        <f>VLOOKUP($A7,'Diplomabestand individueel'!$A:$AC,F$1,FALSE)</f>
        <v>#N/A</v>
      </c>
      <c r="G7" s="41" t="e">
        <f t="shared" si="0"/>
        <v>#N/A</v>
      </c>
      <c r="H7" s="82" t="e">
        <f>VLOOKUP($A7,'Diplomabestand individueel'!$A:$AC,H$1,FALSE)</f>
        <v>#N/A</v>
      </c>
      <c r="I7" s="82" t="e">
        <f>VLOOKUP($A7,'Diplomabestand individueel'!$A:$AC,I$1,FALSE)</f>
        <v>#N/A</v>
      </c>
      <c r="J7" s="83" t="e">
        <f>VLOOKUP($A7,'Diplomabestand individueel'!$A:$AC,J$1,FALSE)</f>
        <v>#N/A</v>
      </c>
      <c r="K7" s="82" t="e">
        <f>VLOOKUP($A7,'Diplomabestand individueel'!$A:$AC,K$1,FALSE)</f>
        <v>#N/A</v>
      </c>
      <c r="L7" s="82" t="e">
        <f>VLOOKUP($A7,'Diplomabestand individueel'!$A:$AC,L$1,FALSE)</f>
        <v>#N/A</v>
      </c>
      <c r="M7" s="41" t="e">
        <f t="shared" si="1"/>
        <v>#N/A</v>
      </c>
      <c r="N7" s="82" t="e">
        <f>VLOOKUP($A7,'Diplomabestand individueel'!$A:$AC,N$1,FALSE)</f>
        <v>#N/A</v>
      </c>
      <c r="O7" s="82" t="e">
        <f>VLOOKUP($A7,'Diplomabestand individueel'!$A:$AC,O$1,FALSE)</f>
        <v>#N/A</v>
      </c>
      <c r="P7" s="82" t="e">
        <f>VLOOKUP($A7,'Diplomabestand individueel'!$A:$AC,P$1,FALSE)</f>
        <v>#N/A</v>
      </c>
      <c r="Q7" s="82" t="e">
        <f>VLOOKUP($A7,'Diplomabestand individueel'!$A:$AC,Q$1,FALSE)</f>
        <v>#N/A</v>
      </c>
      <c r="R7" s="41" t="e">
        <f t="shared" si="2"/>
        <v>#N/A</v>
      </c>
      <c r="S7" s="82" t="e">
        <f>VLOOKUP($A7,'Diplomabestand individueel'!$A:$AC,S$1,FALSE)</f>
        <v>#N/A</v>
      </c>
      <c r="T7" s="82" t="e">
        <f>VLOOKUP($A7,'Diplomabestand individueel'!$A:$AC,T$1,FALSE)</f>
        <v>#N/A</v>
      </c>
      <c r="U7" s="82" t="e">
        <f>VLOOKUP($A7,'Diplomabestand individueel'!$A:$AC,U$1,FALSE)</f>
        <v>#N/A</v>
      </c>
      <c r="V7" s="82" t="e">
        <f>VLOOKUP($A7,'Diplomabestand individueel'!$A:$AC,V$1,FALSE)</f>
        <v>#N/A</v>
      </c>
      <c r="W7" s="41" t="e">
        <f t="shared" si="3"/>
        <v>#N/A</v>
      </c>
      <c r="X7" s="82" t="e">
        <f>VLOOKUP($A7,'Diplomabestand individueel'!$A:$AC,X$1,FALSE)</f>
        <v>#N/A</v>
      </c>
      <c r="Y7" s="82" t="e">
        <f>VLOOKUP($A7,'Diplomabestand individueel'!$A:$AC,Y$1,FALSE)</f>
        <v>#N/A</v>
      </c>
      <c r="Z7" s="82" t="e">
        <f>VLOOKUP($A7,'Diplomabestand individueel'!$A:$AC,Z$1,FALSE)</f>
        <v>#N/A</v>
      </c>
      <c r="AA7" s="82" t="e">
        <f>VLOOKUP($A7,'Diplomabestand individueel'!$A:$AC,AA$1,FALSE)</f>
        <v>#N/A</v>
      </c>
      <c r="AB7" s="41" t="e">
        <f t="shared" si="4"/>
        <v>#N/A</v>
      </c>
    </row>
    <row r="8" spans="1:28" x14ac:dyDescent="0.3">
      <c r="A8">
        <v>639</v>
      </c>
      <c r="B8" t="e">
        <f>VLOOKUP($A8,'Diplomabestand individueel'!$A:$AC,B$1,FALSE)</f>
        <v>#N/A</v>
      </c>
      <c r="C8" t="e">
        <f>VLOOKUP($A8,'Diplomabestand individueel'!$A:$AC,C$1,FALSE)</f>
        <v>#N/A</v>
      </c>
      <c r="D8" t="e">
        <f>VLOOKUP($A8,'Diplomabestand individueel'!$A:$AC,D$1,FALSE)</f>
        <v>#N/A</v>
      </c>
      <c r="E8" t="e">
        <f>VLOOKUP($A8,'Diplomabestand individueel'!$A:$AC,E$1,FALSE)</f>
        <v>#N/A</v>
      </c>
      <c r="F8" s="44" t="e">
        <f>VLOOKUP($A8,'Diplomabestand individueel'!$A:$AC,F$1,FALSE)</f>
        <v>#N/A</v>
      </c>
      <c r="G8" s="41" t="e">
        <f t="shared" si="0"/>
        <v>#N/A</v>
      </c>
      <c r="H8" s="82" t="e">
        <f>VLOOKUP($A8,'Diplomabestand individueel'!$A:$AC,H$1,FALSE)</f>
        <v>#N/A</v>
      </c>
      <c r="I8" s="82" t="e">
        <f>VLOOKUP($A8,'Diplomabestand individueel'!$A:$AC,I$1,FALSE)</f>
        <v>#N/A</v>
      </c>
      <c r="J8" s="83" t="e">
        <f>VLOOKUP($A8,'Diplomabestand individueel'!$A:$AC,J$1,FALSE)</f>
        <v>#N/A</v>
      </c>
      <c r="K8" s="82" t="e">
        <f>VLOOKUP($A8,'Diplomabestand individueel'!$A:$AC,K$1,FALSE)</f>
        <v>#N/A</v>
      </c>
      <c r="L8" s="82" t="e">
        <f>VLOOKUP($A8,'Diplomabestand individueel'!$A:$AC,L$1,FALSE)</f>
        <v>#N/A</v>
      </c>
      <c r="M8" s="41" t="e">
        <f t="shared" si="1"/>
        <v>#N/A</v>
      </c>
      <c r="N8" s="82" t="e">
        <f>VLOOKUP($A8,'Diplomabestand individueel'!$A:$AC,N$1,FALSE)</f>
        <v>#N/A</v>
      </c>
      <c r="O8" s="82" t="e">
        <f>VLOOKUP($A8,'Diplomabestand individueel'!$A:$AC,O$1,FALSE)</f>
        <v>#N/A</v>
      </c>
      <c r="P8" s="82" t="e">
        <f>VLOOKUP($A8,'Diplomabestand individueel'!$A:$AC,P$1,FALSE)</f>
        <v>#N/A</v>
      </c>
      <c r="Q8" s="82" t="e">
        <f>VLOOKUP($A8,'Diplomabestand individueel'!$A:$AC,Q$1,FALSE)</f>
        <v>#N/A</v>
      </c>
      <c r="R8" s="41" t="e">
        <f t="shared" si="2"/>
        <v>#N/A</v>
      </c>
      <c r="S8" s="82" t="e">
        <f>VLOOKUP($A8,'Diplomabestand individueel'!$A:$AC,S$1,FALSE)</f>
        <v>#N/A</v>
      </c>
      <c r="T8" s="82" t="e">
        <f>VLOOKUP($A8,'Diplomabestand individueel'!$A:$AC,T$1,FALSE)</f>
        <v>#N/A</v>
      </c>
      <c r="U8" s="82" t="e">
        <f>VLOOKUP($A8,'Diplomabestand individueel'!$A:$AC,U$1,FALSE)</f>
        <v>#N/A</v>
      </c>
      <c r="V8" s="82" t="e">
        <f>VLOOKUP($A8,'Diplomabestand individueel'!$A:$AC,V$1,FALSE)</f>
        <v>#N/A</v>
      </c>
      <c r="W8" s="41" t="e">
        <f t="shared" si="3"/>
        <v>#N/A</v>
      </c>
      <c r="X8" s="82" t="e">
        <f>VLOOKUP($A8,'Diplomabestand individueel'!$A:$AC,X$1,FALSE)</f>
        <v>#N/A</v>
      </c>
      <c r="Y8" s="82" t="e">
        <f>VLOOKUP($A8,'Diplomabestand individueel'!$A:$AC,Y$1,FALSE)</f>
        <v>#N/A</v>
      </c>
      <c r="Z8" s="82" t="e">
        <f>VLOOKUP($A8,'Diplomabestand individueel'!$A:$AC,Z$1,FALSE)</f>
        <v>#N/A</v>
      </c>
      <c r="AA8" s="82" t="e">
        <f>VLOOKUP($A8,'Diplomabestand individueel'!$A:$AC,AA$1,FALSE)</f>
        <v>#N/A</v>
      </c>
      <c r="AB8" s="41" t="e">
        <f t="shared" si="4"/>
        <v>#N/A</v>
      </c>
    </row>
    <row r="9" spans="1:28" x14ac:dyDescent="0.3">
      <c r="A9">
        <v>499</v>
      </c>
      <c r="B9" t="str">
        <f>VLOOKUP($A9,'Diplomabestand individueel'!$A:$AC,B$1,FALSE)</f>
        <v>W3-B1</v>
      </c>
      <c r="C9" t="str">
        <f>VLOOKUP($A9,'Diplomabestand individueel'!$A:$AC,C$1,FALSE)</f>
        <v>Lisa Schoen</v>
      </c>
      <c r="D9" t="str">
        <f>VLOOKUP($A9,'Diplomabestand individueel'!$A:$AC,D$1,FALSE)</f>
        <v>MB 5 Pup 3</v>
      </c>
      <c r="E9" t="str">
        <f>VLOOKUP($A9,'Diplomabestand individueel'!$A:$AC,E$1,FALSE)</f>
        <v>K&amp;V</v>
      </c>
      <c r="F9" s="44">
        <f>VLOOKUP($A9,'Diplomabestand individueel'!$A:$AC,F$1,FALSE)</f>
        <v>42.15</v>
      </c>
      <c r="G9" s="41" t="e">
        <f t="shared" si="0"/>
        <v>#N/A</v>
      </c>
      <c r="H9" s="82">
        <f>VLOOKUP($A9,'Diplomabestand individueel'!$A:$AC,H$1,FALSE)</f>
        <v>3</v>
      </c>
      <c r="I9" s="82">
        <f>VLOOKUP($A9,'Diplomabestand individueel'!$A:$AC,I$1,FALSE)</f>
        <v>8.0500000000000007</v>
      </c>
      <c r="J9" s="83">
        <f>VLOOKUP($A9,'Diplomabestand individueel'!$A:$AC,J$1,FALSE)</f>
        <v>0</v>
      </c>
      <c r="K9" s="82">
        <f>VLOOKUP($A9,'Diplomabestand individueel'!$A:$AC,K$1,FALSE)</f>
        <v>0</v>
      </c>
      <c r="L9" s="82">
        <f>VLOOKUP($A9,'Diplomabestand individueel'!$A:$AC,L$1,FALSE)</f>
        <v>11.05</v>
      </c>
      <c r="M9" s="41" t="e">
        <f t="shared" si="1"/>
        <v>#N/A</v>
      </c>
      <c r="N9" s="82">
        <f>VLOOKUP($A9,'Diplomabestand individueel'!$A:$AC,N$1,FALSE)</f>
        <v>3.2</v>
      </c>
      <c r="O9" s="82">
        <f>VLOOKUP($A9,'Diplomabestand individueel'!$A:$AC,O$1,FALSE)</f>
        <v>7.4</v>
      </c>
      <c r="P9" s="82">
        <f>VLOOKUP($A9,'Diplomabestand individueel'!$A:$AC,P$1,FALSE)</f>
        <v>0</v>
      </c>
      <c r="Q9" s="82">
        <f>VLOOKUP($A9,'Diplomabestand individueel'!$A:$AC,Q$1,FALSE)</f>
        <v>10.6</v>
      </c>
      <c r="R9" s="41" t="e">
        <f t="shared" si="2"/>
        <v>#N/A</v>
      </c>
      <c r="S9" s="82">
        <f>VLOOKUP($A9,'Diplomabestand individueel'!$A:$AC,S$1,FALSE)</f>
        <v>2.6</v>
      </c>
      <c r="T9" s="82">
        <f>VLOOKUP($A9,'Diplomabestand individueel'!$A:$AC,T$1,FALSE)</f>
        <v>5.95</v>
      </c>
      <c r="U9" s="82">
        <f>VLOOKUP($A9,'Diplomabestand individueel'!$A:$AC,U$1,FALSE)</f>
        <v>0</v>
      </c>
      <c r="V9" s="82">
        <f>VLOOKUP($A9,'Diplomabestand individueel'!$A:$AC,V$1,FALSE)</f>
        <v>8.5500000000000007</v>
      </c>
      <c r="W9" s="41" t="e">
        <f t="shared" si="3"/>
        <v>#N/A</v>
      </c>
      <c r="X9" s="82">
        <f>VLOOKUP($A9,'Diplomabestand individueel'!$A:$AC,X$1,FALSE)</f>
        <v>3.2</v>
      </c>
      <c r="Y9" s="82">
        <f>VLOOKUP($A9,'Diplomabestand individueel'!$A:$AC,Y$1,FALSE)</f>
        <v>8.75</v>
      </c>
      <c r="Z9" s="82">
        <f>VLOOKUP($A9,'Diplomabestand individueel'!$A:$AC,Z$1,FALSE)</f>
        <v>0</v>
      </c>
      <c r="AA9" s="82">
        <f>VLOOKUP($A9,'Diplomabestand individueel'!$A:$AC,AA$1,FALSE)</f>
        <v>11.95</v>
      </c>
      <c r="AB9" s="41" t="e">
        <f t="shared" si="4"/>
        <v>#N/A</v>
      </c>
    </row>
    <row r="10" spans="1:28" x14ac:dyDescent="0.3">
      <c r="A10">
        <v>641</v>
      </c>
      <c r="B10" t="e">
        <f>VLOOKUP($A10,'Diplomabestand individueel'!$A:$AC,B$1,FALSE)</f>
        <v>#N/A</v>
      </c>
      <c r="C10" t="e">
        <f>VLOOKUP($A10,'Diplomabestand individueel'!$A:$AC,C$1,FALSE)</f>
        <v>#N/A</v>
      </c>
      <c r="D10" t="e">
        <f>VLOOKUP($A10,'Diplomabestand individueel'!$A:$AC,D$1,FALSE)</f>
        <v>#N/A</v>
      </c>
      <c r="E10" t="e">
        <f>VLOOKUP($A10,'Diplomabestand individueel'!$A:$AC,E$1,FALSE)</f>
        <v>#N/A</v>
      </c>
      <c r="F10" s="44" t="e">
        <f>VLOOKUP($A10,'Diplomabestand individueel'!$A:$AC,F$1,FALSE)</f>
        <v>#N/A</v>
      </c>
      <c r="G10" s="41" t="e">
        <f t="shared" si="0"/>
        <v>#N/A</v>
      </c>
      <c r="H10" s="82" t="e">
        <f>VLOOKUP($A10,'Diplomabestand individueel'!$A:$AC,H$1,FALSE)</f>
        <v>#N/A</v>
      </c>
      <c r="I10" s="82" t="e">
        <f>VLOOKUP($A10,'Diplomabestand individueel'!$A:$AC,I$1,FALSE)</f>
        <v>#N/A</v>
      </c>
      <c r="J10" s="83" t="e">
        <f>VLOOKUP($A10,'Diplomabestand individueel'!$A:$AC,J$1,FALSE)</f>
        <v>#N/A</v>
      </c>
      <c r="K10" s="82" t="e">
        <f>VLOOKUP($A10,'Diplomabestand individueel'!$A:$AC,K$1,FALSE)</f>
        <v>#N/A</v>
      </c>
      <c r="L10" s="82" t="e">
        <f>VLOOKUP($A10,'Diplomabestand individueel'!$A:$AC,L$1,FALSE)</f>
        <v>#N/A</v>
      </c>
      <c r="M10" s="41" t="e">
        <f t="shared" si="1"/>
        <v>#N/A</v>
      </c>
      <c r="N10" s="82" t="e">
        <f>VLOOKUP($A10,'Diplomabestand individueel'!$A:$AC,N$1,FALSE)</f>
        <v>#N/A</v>
      </c>
      <c r="O10" s="82" t="e">
        <f>VLOOKUP($A10,'Diplomabestand individueel'!$A:$AC,O$1,FALSE)</f>
        <v>#N/A</v>
      </c>
      <c r="P10" s="82" t="e">
        <f>VLOOKUP($A10,'Diplomabestand individueel'!$A:$AC,P$1,FALSE)</f>
        <v>#N/A</v>
      </c>
      <c r="Q10" s="82" t="e">
        <f>VLOOKUP($A10,'Diplomabestand individueel'!$A:$AC,Q$1,FALSE)</f>
        <v>#N/A</v>
      </c>
      <c r="R10" s="41" t="e">
        <f t="shared" si="2"/>
        <v>#N/A</v>
      </c>
      <c r="S10" s="82" t="e">
        <f>VLOOKUP($A10,'Diplomabestand individueel'!$A:$AC,S$1,FALSE)</f>
        <v>#N/A</v>
      </c>
      <c r="T10" s="82" t="e">
        <f>VLOOKUP($A10,'Diplomabestand individueel'!$A:$AC,T$1,FALSE)</f>
        <v>#N/A</v>
      </c>
      <c r="U10" s="82" t="e">
        <f>VLOOKUP($A10,'Diplomabestand individueel'!$A:$AC,U$1,FALSE)</f>
        <v>#N/A</v>
      </c>
      <c r="V10" s="82" t="e">
        <f>VLOOKUP($A10,'Diplomabestand individueel'!$A:$AC,V$1,FALSE)</f>
        <v>#N/A</v>
      </c>
      <c r="W10" s="41" t="e">
        <f t="shared" si="3"/>
        <v>#N/A</v>
      </c>
      <c r="X10" s="82" t="e">
        <f>VLOOKUP($A10,'Diplomabestand individueel'!$A:$AC,X$1,FALSE)</f>
        <v>#N/A</v>
      </c>
      <c r="Y10" s="82" t="e">
        <f>VLOOKUP($A10,'Diplomabestand individueel'!$A:$AC,Y$1,FALSE)</f>
        <v>#N/A</v>
      </c>
      <c r="Z10" s="82" t="e">
        <f>VLOOKUP($A10,'Diplomabestand individueel'!$A:$AC,Z$1,FALSE)</f>
        <v>#N/A</v>
      </c>
      <c r="AA10" s="82" t="e">
        <f>VLOOKUP($A10,'Diplomabestand individueel'!$A:$AC,AA$1,FALSE)</f>
        <v>#N/A</v>
      </c>
      <c r="AB10" s="41" t="e">
        <f t="shared" si="4"/>
        <v>#N/A</v>
      </c>
    </row>
    <row r="11" spans="1:28" x14ac:dyDescent="0.3">
      <c r="A11">
        <v>632</v>
      </c>
      <c r="B11" t="str">
        <f>VLOOKUP($A11,'Diplomabestand individueel'!$A:$AC,B$1,FALSE)</f>
        <v>W4-B1</v>
      </c>
      <c r="C11" t="str">
        <f>VLOOKUP($A11,'Diplomabestand individueel'!$A:$AC,C$1,FALSE)</f>
        <v>Jaylani Gulraj</v>
      </c>
      <c r="D11" t="str">
        <f>VLOOKUP($A11,'Diplomabestand individueel'!$A:$AC,D$1,FALSE)</f>
        <v>MB 5 Pup 1</v>
      </c>
      <c r="E11" t="str">
        <f>VLOOKUP($A11,'Diplomabestand individueel'!$A:$AC,E$1,FALSE)</f>
        <v>Turncademy</v>
      </c>
      <c r="F11" s="44">
        <f>VLOOKUP($A11,'Diplomabestand individueel'!$A:$AC,F$1,FALSE)</f>
        <v>48.35</v>
      </c>
      <c r="G11" s="41" t="e">
        <f t="shared" si="0"/>
        <v>#N/A</v>
      </c>
      <c r="H11" s="82">
        <f>VLOOKUP($A11,'Diplomabestand individueel'!$A:$AC,H$1,FALSE)</f>
        <v>3.25</v>
      </c>
      <c r="I11" s="82">
        <f>VLOOKUP($A11,'Diplomabestand individueel'!$A:$AC,I$1,FALSE)</f>
        <v>8.6</v>
      </c>
      <c r="J11" s="83">
        <f>VLOOKUP($A11,'Diplomabestand individueel'!$A:$AC,J$1,FALSE)</f>
        <v>0</v>
      </c>
      <c r="K11" s="82">
        <f>VLOOKUP($A11,'Diplomabestand individueel'!$A:$AC,K$1,FALSE)</f>
        <v>0.3</v>
      </c>
      <c r="L11" s="82">
        <f>VLOOKUP($A11,'Diplomabestand individueel'!$A:$AC,L$1,FALSE)</f>
        <v>12.15</v>
      </c>
      <c r="M11" s="41" t="e">
        <f t="shared" si="1"/>
        <v>#N/A</v>
      </c>
      <c r="N11" s="82">
        <f>VLOOKUP($A11,'Diplomabestand individueel'!$A:$AC,N$1,FALSE)</f>
        <v>3.5</v>
      </c>
      <c r="O11" s="82">
        <f>VLOOKUP($A11,'Diplomabestand individueel'!$A:$AC,O$1,FALSE)</f>
        <v>8.1</v>
      </c>
      <c r="P11" s="82">
        <f>VLOOKUP($A11,'Diplomabestand individueel'!$A:$AC,P$1,FALSE)</f>
        <v>0</v>
      </c>
      <c r="Q11" s="82">
        <f>VLOOKUP($A11,'Diplomabestand individueel'!$A:$AC,Q$1,FALSE)</f>
        <v>11.6</v>
      </c>
      <c r="R11" s="41" t="e">
        <f t="shared" si="2"/>
        <v>#N/A</v>
      </c>
      <c r="S11" s="82">
        <f>VLOOKUP($A11,'Diplomabestand individueel'!$A:$AC,S$1,FALSE)</f>
        <v>3.7</v>
      </c>
      <c r="T11" s="82">
        <f>VLOOKUP($A11,'Diplomabestand individueel'!$A:$AC,T$1,FALSE)</f>
        <v>8.25</v>
      </c>
      <c r="U11" s="82">
        <f>VLOOKUP($A11,'Diplomabestand individueel'!$A:$AC,U$1,FALSE)</f>
        <v>0</v>
      </c>
      <c r="V11" s="82">
        <f>VLOOKUP($A11,'Diplomabestand individueel'!$A:$AC,V$1,FALSE)</f>
        <v>11.95</v>
      </c>
      <c r="W11" s="41" t="e">
        <f t="shared" si="3"/>
        <v>#N/A</v>
      </c>
      <c r="X11" s="82">
        <f>VLOOKUP($A11,'Diplomabestand individueel'!$A:$AC,X$1,FALSE)</f>
        <v>4.3</v>
      </c>
      <c r="Y11" s="82">
        <f>VLOOKUP($A11,'Diplomabestand individueel'!$A:$AC,Y$1,FALSE)</f>
        <v>8.35</v>
      </c>
      <c r="Z11" s="82">
        <f>VLOOKUP($A11,'Diplomabestand individueel'!$A:$AC,Z$1,FALSE)</f>
        <v>0</v>
      </c>
      <c r="AA11" s="82">
        <f>VLOOKUP($A11,'Diplomabestand individueel'!$A:$AC,AA$1,FALSE)</f>
        <v>12.65</v>
      </c>
      <c r="AB11" s="41" t="e">
        <f t="shared" si="4"/>
        <v>#N/A</v>
      </c>
    </row>
    <row r="12" spans="1:28" x14ac:dyDescent="0.3">
      <c r="A12">
        <v>543</v>
      </c>
      <c r="B12" t="e">
        <f>VLOOKUP($A12,'Diplomabestand individueel'!$A:$AC,B$1,FALSE)</f>
        <v>#N/A</v>
      </c>
      <c r="C12" t="e">
        <f>VLOOKUP($A12,'Diplomabestand individueel'!$A:$AC,C$1,FALSE)</f>
        <v>#N/A</v>
      </c>
      <c r="D12" t="e">
        <f>VLOOKUP($A12,'Diplomabestand individueel'!$A:$AC,D$1,FALSE)</f>
        <v>#N/A</v>
      </c>
      <c r="E12" t="e">
        <f>VLOOKUP($A12,'Diplomabestand individueel'!$A:$AC,E$1,FALSE)</f>
        <v>#N/A</v>
      </c>
      <c r="F12" s="44" t="e">
        <f>VLOOKUP($A12,'Diplomabestand individueel'!$A:$AC,F$1,FALSE)</f>
        <v>#N/A</v>
      </c>
      <c r="G12" s="41" t="e">
        <f t="shared" si="0"/>
        <v>#N/A</v>
      </c>
      <c r="H12" s="82" t="e">
        <f>VLOOKUP($A12,'Diplomabestand individueel'!$A:$AC,H$1,FALSE)</f>
        <v>#N/A</v>
      </c>
      <c r="I12" s="82" t="e">
        <f>VLOOKUP($A12,'Diplomabestand individueel'!$A:$AC,I$1,FALSE)</f>
        <v>#N/A</v>
      </c>
      <c r="J12" s="83" t="e">
        <f>VLOOKUP($A12,'Diplomabestand individueel'!$A:$AC,J$1,FALSE)</f>
        <v>#N/A</v>
      </c>
      <c r="K12" s="82" t="e">
        <f>VLOOKUP($A12,'Diplomabestand individueel'!$A:$AC,K$1,FALSE)</f>
        <v>#N/A</v>
      </c>
      <c r="L12" s="82" t="e">
        <f>VLOOKUP($A12,'Diplomabestand individueel'!$A:$AC,L$1,FALSE)</f>
        <v>#N/A</v>
      </c>
      <c r="M12" s="41" t="e">
        <f t="shared" si="1"/>
        <v>#N/A</v>
      </c>
      <c r="N12" s="82" t="e">
        <f>VLOOKUP($A12,'Diplomabestand individueel'!$A:$AC,N$1,FALSE)</f>
        <v>#N/A</v>
      </c>
      <c r="O12" s="82" t="e">
        <f>VLOOKUP($A12,'Diplomabestand individueel'!$A:$AC,O$1,FALSE)</f>
        <v>#N/A</v>
      </c>
      <c r="P12" s="82" t="e">
        <f>VLOOKUP($A12,'Diplomabestand individueel'!$A:$AC,P$1,FALSE)</f>
        <v>#N/A</v>
      </c>
      <c r="Q12" s="82" t="e">
        <f>VLOOKUP($A12,'Diplomabestand individueel'!$A:$AC,Q$1,FALSE)</f>
        <v>#N/A</v>
      </c>
      <c r="R12" s="41" t="e">
        <f t="shared" si="2"/>
        <v>#N/A</v>
      </c>
      <c r="S12" s="82" t="e">
        <f>VLOOKUP($A12,'Diplomabestand individueel'!$A:$AC,S$1,FALSE)</f>
        <v>#N/A</v>
      </c>
      <c r="T12" s="82" t="e">
        <f>VLOOKUP($A12,'Diplomabestand individueel'!$A:$AC,T$1,FALSE)</f>
        <v>#N/A</v>
      </c>
      <c r="U12" s="82" t="e">
        <f>VLOOKUP($A12,'Diplomabestand individueel'!$A:$AC,U$1,FALSE)</f>
        <v>#N/A</v>
      </c>
      <c r="V12" s="82" t="e">
        <f>VLOOKUP($A12,'Diplomabestand individueel'!$A:$AC,V$1,FALSE)</f>
        <v>#N/A</v>
      </c>
      <c r="W12" s="41" t="e">
        <f t="shared" si="3"/>
        <v>#N/A</v>
      </c>
      <c r="X12" s="82" t="e">
        <f>VLOOKUP($A12,'Diplomabestand individueel'!$A:$AC,X$1,FALSE)</f>
        <v>#N/A</v>
      </c>
      <c r="Y12" s="82" t="e">
        <f>VLOOKUP($A12,'Diplomabestand individueel'!$A:$AC,Y$1,FALSE)</f>
        <v>#N/A</v>
      </c>
      <c r="Z12" s="82" t="e">
        <f>VLOOKUP($A12,'Diplomabestand individueel'!$A:$AC,Z$1,FALSE)</f>
        <v>#N/A</v>
      </c>
      <c r="AA12" s="82" t="e">
        <f>VLOOKUP($A12,'Diplomabestand individueel'!$A:$AC,AA$1,FALSE)</f>
        <v>#N/A</v>
      </c>
      <c r="AB12" s="41" t="e">
        <f t="shared" si="4"/>
        <v>#N/A</v>
      </c>
    </row>
    <row r="13" spans="1:28" x14ac:dyDescent="0.3">
      <c r="A13">
        <v>549</v>
      </c>
      <c r="B13" t="e">
        <f>VLOOKUP($A13,'Diplomabestand individueel'!$A:$AC,B$1,FALSE)</f>
        <v>#N/A</v>
      </c>
      <c r="C13" t="e">
        <f>VLOOKUP($A13,'Diplomabestand individueel'!$A:$AC,C$1,FALSE)</f>
        <v>#N/A</v>
      </c>
      <c r="D13" t="e">
        <f>VLOOKUP($A13,'Diplomabestand individueel'!$A:$AC,D$1,FALSE)</f>
        <v>#N/A</v>
      </c>
      <c r="E13" t="e">
        <f>VLOOKUP($A13,'Diplomabestand individueel'!$A:$AC,E$1,FALSE)</f>
        <v>#N/A</v>
      </c>
      <c r="F13" s="44" t="e">
        <f>VLOOKUP($A13,'Diplomabestand individueel'!$A:$AC,F$1,FALSE)</f>
        <v>#N/A</v>
      </c>
      <c r="G13" s="41" t="e">
        <f t="shared" si="0"/>
        <v>#N/A</v>
      </c>
      <c r="H13" s="82" t="e">
        <f>VLOOKUP($A13,'Diplomabestand individueel'!$A:$AC,H$1,FALSE)</f>
        <v>#N/A</v>
      </c>
      <c r="I13" s="82" t="e">
        <f>VLOOKUP($A13,'Diplomabestand individueel'!$A:$AC,I$1,FALSE)</f>
        <v>#N/A</v>
      </c>
      <c r="J13" s="83" t="e">
        <f>VLOOKUP($A13,'Diplomabestand individueel'!$A:$AC,J$1,FALSE)</f>
        <v>#N/A</v>
      </c>
      <c r="K13" s="82" t="e">
        <f>VLOOKUP($A13,'Diplomabestand individueel'!$A:$AC,K$1,FALSE)</f>
        <v>#N/A</v>
      </c>
      <c r="L13" s="82" t="e">
        <f>VLOOKUP($A13,'Diplomabestand individueel'!$A:$AC,L$1,FALSE)</f>
        <v>#N/A</v>
      </c>
      <c r="M13" s="41" t="e">
        <f t="shared" si="1"/>
        <v>#N/A</v>
      </c>
      <c r="N13" s="82" t="e">
        <f>VLOOKUP($A13,'Diplomabestand individueel'!$A:$AC,N$1,FALSE)</f>
        <v>#N/A</v>
      </c>
      <c r="O13" s="82" t="e">
        <f>VLOOKUP($A13,'Diplomabestand individueel'!$A:$AC,O$1,FALSE)</f>
        <v>#N/A</v>
      </c>
      <c r="P13" s="82" t="e">
        <f>VLOOKUP($A13,'Diplomabestand individueel'!$A:$AC,P$1,FALSE)</f>
        <v>#N/A</v>
      </c>
      <c r="Q13" s="82" t="e">
        <f>VLOOKUP($A13,'Diplomabestand individueel'!$A:$AC,Q$1,FALSE)</f>
        <v>#N/A</v>
      </c>
      <c r="R13" s="41" t="e">
        <f t="shared" si="2"/>
        <v>#N/A</v>
      </c>
      <c r="S13" s="82" t="e">
        <f>VLOOKUP($A13,'Diplomabestand individueel'!$A:$AC,S$1,FALSE)</f>
        <v>#N/A</v>
      </c>
      <c r="T13" s="82" t="e">
        <f>VLOOKUP($A13,'Diplomabestand individueel'!$A:$AC,T$1,FALSE)</f>
        <v>#N/A</v>
      </c>
      <c r="U13" s="82" t="e">
        <f>VLOOKUP($A13,'Diplomabestand individueel'!$A:$AC,U$1,FALSE)</f>
        <v>#N/A</v>
      </c>
      <c r="V13" s="82" t="e">
        <f>VLOOKUP($A13,'Diplomabestand individueel'!$A:$AC,V$1,FALSE)</f>
        <v>#N/A</v>
      </c>
      <c r="W13" s="41" t="e">
        <f t="shared" si="3"/>
        <v>#N/A</v>
      </c>
      <c r="X13" s="82" t="e">
        <f>VLOOKUP($A13,'Diplomabestand individueel'!$A:$AC,X$1,FALSE)</f>
        <v>#N/A</v>
      </c>
      <c r="Y13" s="82" t="e">
        <f>VLOOKUP($A13,'Diplomabestand individueel'!$A:$AC,Y$1,FALSE)</f>
        <v>#N/A</v>
      </c>
      <c r="Z13" s="82" t="e">
        <f>VLOOKUP($A13,'Diplomabestand individueel'!$A:$AC,Z$1,FALSE)</f>
        <v>#N/A</v>
      </c>
      <c r="AA13" s="82" t="e">
        <f>VLOOKUP($A13,'Diplomabestand individueel'!$A:$AC,AA$1,FALSE)</f>
        <v>#N/A</v>
      </c>
      <c r="AB13" s="41" t="e">
        <f t="shared" si="4"/>
        <v>#N/A</v>
      </c>
    </row>
    <row r="14" spans="1:28" x14ac:dyDescent="0.3">
      <c r="A14">
        <v>631</v>
      </c>
      <c r="B14" t="str">
        <f>VLOOKUP($A14,'Diplomabestand individueel'!$A:$AC,B$1,FALSE)</f>
        <v>W4-B1</v>
      </c>
      <c r="C14" t="str">
        <f>VLOOKUP($A14,'Diplomabestand individueel'!$A:$AC,C$1,FALSE)</f>
        <v>Lynn Wijk</v>
      </c>
      <c r="D14" t="str">
        <f>VLOOKUP($A14,'Diplomabestand individueel'!$A:$AC,D$1,FALSE)</f>
        <v>MB 5 Pup 1</v>
      </c>
      <c r="E14" t="str">
        <f>VLOOKUP($A14,'Diplomabestand individueel'!$A:$AC,E$1,FALSE)</f>
        <v>Turncademy</v>
      </c>
      <c r="F14" s="44">
        <f>VLOOKUP($A14,'Diplomabestand individueel'!$A:$AC,F$1,FALSE)</f>
        <v>42.7</v>
      </c>
      <c r="G14" s="41" t="e">
        <f t="shared" si="0"/>
        <v>#N/A</v>
      </c>
      <c r="H14" s="82">
        <f>VLOOKUP($A14,'Diplomabestand individueel'!$A:$AC,H$1,FALSE)</f>
        <v>3</v>
      </c>
      <c r="I14" s="82">
        <f>VLOOKUP($A14,'Diplomabestand individueel'!$A:$AC,I$1,FALSE)</f>
        <v>8.25</v>
      </c>
      <c r="J14" s="83">
        <f>VLOOKUP($A14,'Diplomabestand individueel'!$A:$AC,J$1,FALSE)</f>
        <v>0</v>
      </c>
      <c r="K14" s="82">
        <f>VLOOKUP($A14,'Diplomabestand individueel'!$A:$AC,K$1,FALSE)</f>
        <v>0.3</v>
      </c>
      <c r="L14" s="82">
        <f>VLOOKUP($A14,'Diplomabestand individueel'!$A:$AC,L$1,FALSE)</f>
        <v>11.55</v>
      </c>
      <c r="M14" s="41" t="e">
        <f t="shared" si="1"/>
        <v>#N/A</v>
      </c>
      <c r="N14" s="82">
        <f>VLOOKUP($A14,'Diplomabestand individueel'!$A:$AC,N$1,FALSE)</f>
        <v>2</v>
      </c>
      <c r="O14" s="82">
        <f>VLOOKUP($A14,'Diplomabestand individueel'!$A:$AC,O$1,FALSE)</f>
        <v>7.25</v>
      </c>
      <c r="P14" s="82">
        <f>VLOOKUP($A14,'Diplomabestand individueel'!$A:$AC,P$1,FALSE)</f>
        <v>0</v>
      </c>
      <c r="Q14" s="82">
        <f>VLOOKUP($A14,'Diplomabestand individueel'!$A:$AC,Q$1,FALSE)</f>
        <v>9.25</v>
      </c>
      <c r="R14" s="41" t="e">
        <f t="shared" si="2"/>
        <v>#N/A</v>
      </c>
      <c r="S14" s="82">
        <f>VLOOKUP($A14,'Diplomabestand individueel'!$A:$AC,S$1,FALSE)</f>
        <v>2.9</v>
      </c>
      <c r="T14" s="82">
        <f>VLOOKUP($A14,'Diplomabestand individueel'!$A:$AC,T$1,FALSE)</f>
        <v>7.45</v>
      </c>
      <c r="U14" s="82">
        <f>VLOOKUP($A14,'Diplomabestand individueel'!$A:$AC,U$1,FALSE)</f>
        <v>0</v>
      </c>
      <c r="V14" s="82">
        <f>VLOOKUP($A14,'Diplomabestand individueel'!$A:$AC,V$1,FALSE)</f>
        <v>10.35</v>
      </c>
      <c r="W14" s="41" t="e">
        <f t="shared" si="3"/>
        <v>#N/A</v>
      </c>
      <c r="X14" s="82">
        <f>VLOOKUP($A14,'Diplomabestand individueel'!$A:$AC,X$1,FALSE)</f>
        <v>3.4</v>
      </c>
      <c r="Y14" s="82">
        <f>VLOOKUP($A14,'Diplomabestand individueel'!$A:$AC,Y$1,FALSE)</f>
        <v>8.15</v>
      </c>
      <c r="Z14" s="82">
        <f>VLOOKUP($A14,'Diplomabestand individueel'!$A:$AC,Z$1,FALSE)</f>
        <v>0</v>
      </c>
      <c r="AA14" s="82">
        <f>VLOOKUP($A14,'Diplomabestand individueel'!$A:$AC,AA$1,FALSE)</f>
        <v>11.55</v>
      </c>
      <c r="AB14" s="41" t="e">
        <f t="shared" si="4"/>
        <v>#N/A</v>
      </c>
    </row>
    <row r="15" spans="1:28" x14ac:dyDescent="0.3">
      <c r="A15">
        <v>630</v>
      </c>
      <c r="B15" t="str">
        <f>VLOOKUP($A15,'Diplomabestand individueel'!$A:$AC,B$1,FALSE)</f>
        <v>W3-B1</v>
      </c>
      <c r="C15" t="str">
        <f>VLOOKUP($A15,'Diplomabestand individueel'!$A:$AC,C$1,FALSE)</f>
        <v>Amy Bond</v>
      </c>
      <c r="D15" t="str">
        <f>VLOOKUP($A15,'Diplomabestand individueel'!$A:$AC,D$1,FALSE)</f>
        <v>MB 5 Pup 1</v>
      </c>
      <c r="E15" t="str">
        <f>VLOOKUP($A15,'Diplomabestand individueel'!$A:$AC,E$1,FALSE)</f>
        <v>Sint Mauritius</v>
      </c>
      <c r="F15" s="44">
        <f>VLOOKUP($A15,'Diplomabestand individueel'!$A:$AC,F$1,FALSE)</f>
        <v>0</v>
      </c>
      <c r="G15" s="41" t="e">
        <f t="shared" si="0"/>
        <v>#N/A</v>
      </c>
      <c r="H15" s="82">
        <f>VLOOKUP($A15,'Diplomabestand individueel'!$A:$AC,H$1,FALSE)</f>
        <v>0</v>
      </c>
      <c r="I15" s="82">
        <f>VLOOKUP($A15,'Diplomabestand individueel'!$A:$AC,I$1,FALSE)</f>
        <v>0</v>
      </c>
      <c r="J15" s="83">
        <f>VLOOKUP($A15,'Diplomabestand individueel'!$A:$AC,J$1,FALSE)</f>
        <v>0</v>
      </c>
      <c r="K15" s="82">
        <f>VLOOKUP($A15,'Diplomabestand individueel'!$A:$AC,K$1,FALSE)</f>
        <v>0</v>
      </c>
      <c r="L15" s="82">
        <f>VLOOKUP($A15,'Diplomabestand individueel'!$A:$AC,L$1,FALSE)</f>
        <v>0</v>
      </c>
      <c r="M15" s="41" t="e">
        <f t="shared" si="1"/>
        <v>#N/A</v>
      </c>
      <c r="N15" s="82">
        <f>VLOOKUP($A15,'Diplomabestand individueel'!$A:$AC,N$1,FALSE)</f>
        <v>0</v>
      </c>
      <c r="O15" s="82">
        <f>VLOOKUP($A15,'Diplomabestand individueel'!$A:$AC,O$1,FALSE)</f>
        <v>0</v>
      </c>
      <c r="P15" s="82">
        <f>VLOOKUP($A15,'Diplomabestand individueel'!$A:$AC,P$1,FALSE)</f>
        <v>0</v>
      </c>
      <c r="Q15" s="82">
        <f>VLOOKUP($A15,'Diplomabestand individueel'!$A:$AC,Q$1,FALSE)</f>
        <v>0</v>
      </c>
      <c r="R15" s="41" t="e">
        <f t="shared" si="2"/>
        <v>#N/A</v>
      </c>
      <c r="S15" s="82">
        <f>VLOOKUP($A15,'Diplomabestand individueel'!$A:$AC,S$1,FALSE)</f>
        <v>0</v>
      </c>
      <c r="T15" s="82">
        <f>VLOOKUP($A15,'Diplomabestand individueel'!$A:$AC,T$1,FALSE)</f>
        <v>0</v>
      </c>
      <c r="U15" s="82">
        <f>VLOOKUP($A15,'Diplomabestand individueel'!$A:$AC,U$1,FALSE)</f>
        <v>0</v>
      </c>
      <c r="V15" s="82">
        <f>VLOOKUP($A15,'Diplomabestand individueel'!$A:$AC,V$1,FALSE)</f>
        <v>0</v>
      </c>
      <c r="W15" s="41" t="e">
        <f t="shared" si="3"/>
        <v>#N/A</v>
      </c>
      <c r="X15" s="82">
        <f>VLOOKUP($A15,'Diplomabestand individueel'!$A:$AC,X$1,FALSE)</f>
        <v>0</v>
      </c>
      <c r="Y15" s="82">
        <f>VLOOKUP($A15,'Diplomabestand individueel'!$A:$AC,Y$1,FALSE)</f>
        <v>0</v>
      </c>
      <c r="Z15" s="82">
        <f>VLOOKUP($A15,'Diplomabestand individueel'!$A:$AC,Z$1,FALSE)</f>
        <v>0</v>
      </c>
      <c r="AA15" s="82">
        <f>VLOOKUP($A15,'Diplomabestand individueel'!$A:$AC,AA$1,FALSE)</f>
        <v>0</v>
      </c>
      <c r="AB15" s="41" t="e">
        <f t="shared" si="4"/>
        <v>#N/A</v>
      </c>
    </row>
    <row r="16" spans="1:28" x14ac:dyDescent="0.3">
      <c r="A16">
        <v>629</v>
      </c>
      <c r="B16" t="str">
        <f>VLOOKUP($A16,'Diplomabestand individueel'!$A:$AC,B$1,FALSE)</f>
        <v>W3-B1</v>
      </c>
      <c r="C16" t="str">
        <f>VLOOKUP($A16,'Diplomabestand individueel'!$A:$AC,C$1,FALSE)</f>
        <v>Lynn Zwarthoed</v>
      </c>
      <c r="D16" t="str">
        <f>VLOOKUP($A16,'Diplomabestand individueel'!$A:$AC,D$1,FALSE)</f>
        <v>MB 5 Pup 1</v>
      </c>
      <c r="E16" t="str">
        <f>VLOOKUP($A16,'Diplomabestand individueel'!$A:$AC,E$1,FALSE)</f>
        <v>Sint Mauritius</v>
      </c>
      <c r="F16" s="44">
        <f>VLOOKUP($A16,'Diplomabestand individueel'!$A:$AC,F$1,FALSE)</f>
        <v>44.825000000000003</v>
      </c>
      <c r="G16" s="41" t="e">
        <f t="shared" si="0"/>
        <v>#N/A</v>
      </c>
      <c r="H16" s="82">
        <f>VLOOKUP($A16,'Diplomabestand individueel'!$A:$AC,H$1,FALSE)</f>
        <v>3</v>
      </c>
      <c r="I16" s="82">
        <f>VLOOKUP($A16,'Diplomabestand individueel'!$A:$AC,I$1,FALSE)</f>
        <v>8.625</v>
      </c>
      <c r="J16" s="83">
        <f>VLOOKUP($A16,'Diplomabestand individueel'!$A:$AC,J$1,FALSE)</f>
        <v>0</v>
      </c>
      <c r="K16" s="82">
        <f>VLOOKUP($A16,'Diplomabestand individueel'!$A:$AC,K$1,FALSE)</f>
        <v>0.3</v>
      </c>
      <c r="L16" s="82">
        <f>VLOOKUP($A16,'Diplomabestand individueel'!$A:$AC,L$1,FALSE)</f>
        <v>11.925000000000001</v>
      </c>
      <c r="M16" s="41" t="e">
        <f t="shared" si="1"/>
        <v>#N/A</v>
      </c>
      <c r="N16" s="82">
        <f>VLOOKUP($A16,'Diplomabestand individueel'!$A:$AC,N$1,FALSE)</f>
        <v>3.7</v>
      </c>
      <c r="O16" s="82">
        <f>VLOOKUP($A16,'Diplomabestand individueel'!$A:$AC,O$1,FALSE)</f>
        <v>7.9</v>
      </c>
      <c r="P16" s="82">
        <f>VLOOKUP($A16,'Diplomabestand individueel'!$A:$AC,P$1,FALSE)</f>
        <v>0</v>
      </c>
      <c r="Q16" s="82">
        <f>VLOOKUP($A16,'Diplomabestand individueel'!$A:$AC,Q$1,FALSE)</f>
        <v>11.6</v>
      </c>
      <c r="R16" s="41" t="e">
        <f t="shared" si="2"/>
        <v>#N/A</v>
      </c>
      <c r="S16" s="82">
        <f>VLOOKUP($A16,'Diplomabestand individueel'!$A:$AC,S$1,FALSE)</f>
        <v>4.3</v>
      </c>
      <c r="T16" s="82">
        <f>VLOOKUP($A16,'Diplomabestand individueel'!$A:$AC,T$1,FALSE)</f>
        <v>6.25</v>
      </c>
      <c r="U16" s="82">
        <f>VLOOKUP($A16,'Diplomabestand individueel'!$A:$AC,U$1,FALSE)</f>
        <v>0</v>
      </c>
      <c r="V16" s="82">
        <f>VLOOKUP($A16,'Diplomabestand individueel'!$A:$AC,V$1,FALSE)</f>
        <v>10.55</v>
      </c>
      <c r="W16" s="41" t="e">
        <f t="shared" si="3"/>
        <v>#N/A</v>
      </c>
      <c r="X16" s="82">
        <f>VLOOKUP($A16,'Diplomabestand individueel'!$A:$AC,X$1,FALSE)</f>
        <v>2.7</v>
      </c>
      <c r="Y16" s="82">
        <f>VLOOKUP($A16,'Diplomabestand individueel'!$A:$AC,Y$1,FALSE)</f>
        <v>8.0500000000000007</v>
      </c>
      <c r="Z16" s="82">
        <f>VLOOKUP($A16,'Diplomabestand individueel'!$A:$AC,Z$1,FALSE)</f>
        <v>0</v>
      </c>
      <c r="AA16" s="82">
        <f>VLOOKUP($A16,'Diplomabestand individueel'!$A:$AC,AA$1,FALSE)</f>
        <v>10.75</v>
      </c>
      <c r="AB16" s="41" t="e">
        <f t="shared" si="4"/>
        <v>#N/A</v>
      </c>
    </row>
    <row r="17" spans="1:28" x14ac:dyDescent="0.3">
      <c r="A17">
        <v>547</v>
      </c>
      <c r="B17" t="e">
        <f>VLOOKUP($A17,'Diplomabestand individueel'!$A:$AC,B$1,FALSE)</f>
        <v>#N/A</v>
      </c>
      <c r="C17" t="e">
        <f>VLOOKUP($A17,'Diplomabestand individueel'!$A:$AC,C$1,FALSE)</f>
        <v>#N/A</v>
      </c>
      <c r="D17" t="e">
        <f>VLOOKUP($A17,'Diplomabestand individueel'!$A:$AC,D$1,FALSE)</f>
        <v>#N/A</v>
      </c>
      <c r="E17" t="e">
        <f>VLOOKUP($A17,'Diplomabestand individueel'!$A:$AC,E$1,FALSE)</f>
        <v>#N/A</v>
      </c>
      <c r="F17" s="44" t="e">
        <f>VLOOKUP($A17,'Diplomabestand individueel'!$A:$AC,F$1,FALSE)</f>
        <v>#N/A</v>
      </c>
      <c r="G17" s="41" t="e">
        <f t="shared" si="0"/>
        <v>#N/A</v>
      </c>
      <c r="H17" s="82" t="e">
        <f>VLOOKUP($A17,'Diplomabestand individueel'!$A:$AC,H$1,FALSE)</f>
        <v>#N/A</v>
      </c>
      <c r="I17" s="82" t="e">
        <f>VLOOKUP($A17,'Diplomabestand individueel'!$A:$AC,I$1,FALSE)</f>
        <v>#N/A</v>
      </c>
      <c r="J17" s="83" t="e">
        <f>VLOOKUP($A17,'Diplomabestand individueel'!$A:$AC,J$1,FALSE)</f>
        <v>#N/A</v>
      </c>
      <c r="K17" s="82" t="e">
        <f>VLOOKUP($A17,'Diplomabestand individueel'!$A:$AC,K$1,FALSE)</f>
        <v>#N/A</v>
      </c>
      <c r="L17" s="82" t="e">
        <f>VLOOKUP($A17,'Diplomabestand individueel'!$A:$AC,L$1,FALSE)</f>
        <v>#N/A</v>
      </c>
      <c r="M17" s="41" t="e">
        <f t="shared" si="1"/>
        <v>#N/A</v>
      </c>
      <c r="N17" s="82" t="e">
        <f>VLOOKUP($A17,'Diplomabestand individueel'!$A:$AC,N$1,FALSE)</f>
        <v>#N/A</v>
      </c>
      <c r="O17" s="82" t="e">
        <f>VLOOKUP($A17,'Diplomabestand individueel'!$A:$AC,O$1,FALSE)</f>
        <v>#N/A</v>
      </c>
      <c r="P17" s="82" t="e">
        <f>VLOOKUP($A17,'Diplomabestand individueel'!$A:$AC,P$1,FALSE)</f>
        <v>#N/A</v>
      </c>
      <c r="Q17" s="82" t="e">
        <f>VLOOKUP($A17,'Diplomabestand individueel'!$A:$AC,Q$1,FALSE)</f>
        <v>#N/A</v>
      </c>
      <c r="R17" s="41" t="e">
        <f t="shared" si="2"/>
        <v>#N/A</v>
      </c>
      <c r="S17" s="82" t="e">
        <f>VLOOKUP($A17,'Diplomabestand individueel'!$A:$AC,S$1,FALSE)</f>
        <v>#N/A</v>
      </c>
      <c r="T17" s="82" t="e">
        <f>VLOOKUP($A17,'Diplomabestand individueel'!$A:$AC,T$1,FALSE)</f>
        <v>#N/A</v>
      </c>
      <c r="U17" s="82" t="e">
        <f>VLOOKUP($A17,'Diplomabestand individueel'!$A:$AC,U$1,FALSE)</f>
        <v>#N/A</v>
      </c>
      <c r="V17" s="82" t="e">
        <f>VLOOKUP($A17,'Diplomabestand individueel'!$A:$AC,V$1,FALSE)</f>
        <v>#N/A</v>
      </c>
      <c r="W17" s="41" t="e">
        <f t="shared" si="3"/>
        <v>#N/A</v>
      </c>
      <c r="X17" s="82" t="e">
        <f>VLOOKUP($A17,'Diplomabestand individueel'!$A:$AC,X$1,FALSE)</f>
        <v>#N/A</v>
      </c>
      <c r="Y17" s="82" t="e">
        <f>VLOOKUP($A17,'Diplomabestand individueel'!$A:$AC,Y$1,FALSE)</f>
        <v>#N/A</v>
      </c>
      <c r="Z17" s="82" t="e">
        <f>VLOOKUP($A17,'Diplomabestand individueel'!$A:$AC,Z$1,FALSE)</f>
        <v>#N/A</v>
      </c>
      <c r="AA17" s="82" t="e">
        <f>VLOOKUP($A17,'Diplomabestand individueel'!$A:$AC,AA$1,FALSE)</f>
        <v>#N/A</v>
      </c>
      <c r="AB17" s="41" t="e">
        <f t="shared" ref="AB17:AB18" si="5">RANK(AA17,AA$4:AA$33)</f>
        <v>#N/A</v>
      </c>
    </row>
    <row r="18" spans="1:28" x14ac:dyDescent="0.3">
      <c r="A18">
        <v>637</v>
      </c>
      <c r="B18" t="e">
        <f>VLOOKUP($A18,'Diplomabestand individueel'!$A:$AC,B$1,FALSE)</f>
        <v>#N/A</v>
      </c>
      <c r="C18" t="e">
        <f>VLOOKUP($A18,'Diplomabestand individueel'!$A:$AC,C$1,FALSE)</f>
        <v>#N/A</v>
      </c>
      <c r="D18" t="e">
        <f>VLOOKUP($A18,'Diplomabestand individueel'!$A:$AC,D$1,FALSE)</f>
        <v>#N/A</v>
      </c>
      <c r="E18" t="e">
        <f>VLOOKUP($A18,'Diplomabestand individueel'!$A:$AC,E$1,FALSE)</f>
        <v>#N/A</v>
      </c>
      <c r="F18" s="44" t="e">
        <f>VLOOKUP($A18,'Diplomabestand individueel'!$A:$AC,F$1,FALSE)</f>
        <v>#N/A</v>
      </c>
      <c r="G18" s="41" t="e">
        <f t="shared" si="0"/>
        <v>#N/A</v>
      </c>
      <c r="H18" s="82" t="e">
        <f>VLOOKUP($A18,'Diplomabestand individueel'!$A:$AC,H$1,FALSE)</f>
        <v>#N/A</v>
      </c>
      <c r="I18" s="82" t="e">
        <f>VLOOKUP($A18,'Diplomabestand individueel'!$A:$AC,I$1,FALSE)</f>
        <v>#N/A</v>
      </c>
      <c r="J18" s="83" t="e">
        <f>VLOOKUP($A18,'Diplomabestand individueel'!$A:$AC,J$1,FALSE)</f>
        <v>#N/A</v>
      </c>
      <c r="K18" s="82" t="e">
        <f>VLOOKUP($A18,'Diplomabestand individueel'!$A:$AC,K$1,FALSE)</f>
        <v>#N/A</v>
      </c>
      <c r="L18" s="82" t="e">
        <f>VLOOKUP($A18,'Diplomabestand individueel'!$A:$AC,L$1,FALSE)</f>
        <v>#N/A</v>
      </c>
      <c r="M18" s="41" t="e">
        <f t="shared" si="1"/>
        <v>#N/A</v>
      </c>
      <c r="N18" s="82" t="e">
        <f>VLOOKUP($A18,'Diplomabestand individueel'!$A:$AC,N$1,FALSE)</f>
        <v>#N/A</v>
      </c>
      <c r="O18" s="82" t="e">
        <f>VLOOKUP($A18,'Diplomabestand individueel'!$A:$AC,O$1,FALSE)</f>
        <v>#N/A</v>
      </c>
      <c r="P18" s="82" t="e">
        <f>VLOOKUP($A18,'Diplomabestand individueel'!$A:$AC,P$1,FALSE)</f>
        <v>#N/A</v>
      </c>
      <c r="Q18" s="82" t="e">
        <f>VLOOKUP($A18,'Diplomabestand individueel'!$A:$AC,Q$1,FALSE)</f>
        <v>#N/A</v>
      </c>
      <c r="R18" s="41" t="e">
        <f t="shared" si="2"/>
        <v>#N/A</v>
      </c>
      <c r="S18" s="82" t="e">
        <f>VLOOKUP($A18,'Diplomabestand individueel'!$A:$AC,S$1,FALSE)</f>
        <v>#N/A</v>
      </c>
      <c r="T18" s="82" t="e">
        <f>VLOOKUP($A18,'Diplomabestand individueel'!$A:$AC,T$1,FALSE)</f>
        <v>#N/A</v>
      </c>
      <c r="U18" s="82" t="e">
        <f>VLOOKUP($A18,'Diplomabestand individueel'!$A:$AC,U$1,FALSE)</f>
        <v>#N/A</v>
      </c>
      <c r="V18" s="82" t="e">
        <f>VLOOKUP($A18,'Diplomabestand individueel'!$A:$AC,V$1,FALSE)</f>
        <v>#N/A</v>
      </c>
      <c r="W18" s="41" t="e">
        <f t="shared" si="3"/>
        <v>#N/A</v>
      </c>
      <c r="X18" s="82" t="e">
        <f>VLOOKUP($A18,'Diplomabestand individueel'!$A:$AC,X$1,FALSE)</f>
        <v>#N/A</v>
      </c>
      <c r="Y18" s="82" t="e">
        <f>VLOOKUP($A18,'Diplomabestand individueel'!$A:$AC,Y$1,FALSE)</f>
        <v>#N/A</v>
      </c>
      <c r="Z18" s="82" t="e">
        <f>VLOOKUP($A18,'Diplomabestand individueel'!$A:$AC,Z$1,FALSE)</f>
        <v>#N/A</v>
      </c>
      <c r="AA18" s="82" t="e">
        <f>VLOOKUP($A18,'Diplomabestand individueel'!$A:$AC,AA$1,FALSE)</f>
        <v>#N/A</v>
      </c>
      <c r="AB18" s="41" t="e">
        <f t="shared" si="5"/>
        <v>#N/A</v>
      </c>
    </row>
    <row r="19" spans="1:28" x14ac:dyDescent="0.3">
      <c r="A19">
        <v>544</v>
      </c>
      <c r="B19" t="e">
        <f>VLOOKUP($A19,'Diplomabestand individueel'!$A:$AC,B$1,FALSE)</f>
        <v>#N/A</v>
      </c>
      <c r="C19" t="e">
        <f>VLOOKUP($A19,'Diplomabestand individueel'!$A:$AC,C$1,FALSE)</f>
        <v>#N/A</v>
      </c>
      <c r="D19" t="e">
        <f>VLOOKUP($A19,'Diplomabestand individueel'!$A:$AC,D$1,FALSE)</f>
        <v>#N/A</v>
      </c>
      <c r="E19" t="e">
        <f>VLOOKUP($A19,'Diplomabestand individueel'!$A:$AC,E$1,FALSE)</f>
        <v>#N/A</v>
      </c>
      <c r="F19" s="44" t="e">
        <f>VLOOKUP($A19,'Diplomabestand individueel'!$A:$AC,F$1,FALSE)</f>
        <v>#N/A</v>
      </c>
      <c r="G19" s="41" t="e">
        <f t="shared" si="0"/>
        <v>#N/A</v>
      </c>
      <c r="H19" s="82" t="e">
        <f>VLOOKUP($A19,'Diplomabestand individueel'!$A:$AC,H$1,FALSE)</f>
        <v>#N/A</v>
      </c>
      <c r="I19" s="82" t="e">
        <f>VLOOKUP($A19,'Diplomabestand individueel'!$A:$AC,I$1,FALSE)</f>
        <v>#N/A</v>
      </c>
      <c r="J19" s="83" t="e">
        <f>VLOOKUP($A19,'Diplomabestand individueel'!$A:$AC,J$1,FALSE)</f>
        <v>#N/A</v>
      </c>
      <c r="K19" s="82" t="e">
        <f>VLOOKUP($A19,'Diplomabestand individueel'!$A:$AC,K$1,FALSE)</f>
        <v>#N/A</v>
      </c>
      <c r="L19" s="82" t="e">
        <f>VLOOKUP($A19,'Diplomabestand individueel'!$A:$AC,L$1,FALSE)</f>
        <v>#N/A</v>
      </c>
      <c r="M19" s="41" t="e">
        <f t="shared" si="1"/>
        <v>#N/A</v>
      </c>
      <c r="N19" s="82" t="e">
        <f>VLOOKUP($A19,'Diplomabestand individueel'!$A:$AC,N$1,FALSE)</f>
        <v>#N/A</v>
      </c>
      <c r="O19" s="82" t="e">
        <f>VLOOKUP($A19,'Diplomabestand individueel'!$A:$AC,O$1,FALSE)</f>
        <v>#N/A</v>
      </c>
      <c r="P19" s="82" t="e">
        <f>VLOOKUP($A19,'Diplomabestand individueel'!$A:$AC,P$1,FALSE)</f>
        <v>#N/A</v>
      </c>
      <c r="Q19" s="82" t="e">
        <f>VLOOKUP($A19,'Diplomabestand individueel'!$A:$AC,Q$1,FALSE)</f>
        <v>#N/A</v>
      </c>
      <c r="R19" s="41" t="e">
        <f t="shared" si="2"/>
        <v>#N/A</v>
      </c>
      <c r="S19" s="82" t="e">
        <f>VLOOKUP($A19,'Diplomabestand individueel'!$A:$AC,S$1,FALSE)</f>
        <v>#N/A</v>
      </c>
      <c r="T19" s="82" t="e">
        <f>VLOOKUP($A19,'Diplomabestand individueel'!$A:$AC,T$1,FALSE)</f>
        <v>#N/A</v>
      </c>
      <c r="U19" s="82" t="e">
        <f>VLOOKUP($A19,'Diplomabestand individueel'!$A:$AC,U$1,FALSE)</f>
        <v>#N/A</v>
      </c>
      <c r="V19" s="82" t="e">
        <f>VLOOKUP($A19,'Diplomabestand individueel'!$A:$AC,V$1,FALSE)</f>
        <v>#N/A</v>
      </c>
      <c r="W19" s="41" t="e">
        <f t="shared" si="3"/>
        <v>#N/A</v>
      </c>
      <c r="X19" s="82" t="e">
        <f>VLOOKUP($A19,'Diplomabestand individueel'!$A:$AC,X$1,FALSE)</f>
        <v>#N/A</v>
      </c>
      <c r="Y19" s="82" t="e">
        <f>VLOOKUP($A19,'Diplomabestand individueel'!$A:$AC,Y$1,FALSE)</f>
        <v>#N/A</v>
      </c>
      <c r="Z19" s="82" t="e">
        <f>VLOOKUP($A19,'Diplomabestand individueel'!$A:$AC,Z$1,FALSE)</f>
        <v>#N/A</v>
      </c>
      <c r="AA19" s="82" t="e">
        <f>VLOOKUP($A19,'Diplomabestand individueel'!$A:$AC,AA$1,FALSE)</f>
        <v>#N/A</v>
      </c>
      <c r="AB19" s="41" t="e">
        <f t="shared" si="4"/>
        <v>#N/A</v>
      </c>
    </row>
    <row r="20" spans="1:28" x14ac:dyDescent="0.3">
      <c r="A20">
        <v>636</v>
      </c>
      <c r="B20" t="e">
        <f>VLOOKUP($A20,'Diplomabestand individueel'!$A:$AC,B$1,FALSE)</f>
        <v>#N/A</v>
      </c>
      <c r="C20" t="e">
        <f>VLOOKUP($A20,'Diplomabestand individueel'!$A:$AC,C$1,FALSE)</f>
        <v>#N/A</v>
      </c>
      <c r="D20" t="e">
        <f>VLOOKUP($A20,'Diplomabestand individueel'!$A:$AC,D$1,FALSE)</f>
        <v>#N/A</v>
      </c>
      <c r="E20" t="e">
        <f>VLOOKUP($A20,'Diplomabestand individueel'!$A:$AC,E$1,FALSE)</f>
        <v>#N/A</v>
      </c>
      <c r="F20" s="44" t="e">
        <f>VLOOKUP($A20,'Diplomabestand individueel'!$A:$AC,F$1,FALSE)</f>
        <v>#N/A</v>
      </c>
      <c r="G20" s="41" t="e">
        <f t="shared" si="0"/>
        <v>#N/A</v>
      </c>
      <c r="H20" s="82" t="e">
        <f>VLOOKUP($A20,'Diplomabestand individueel'!$A:$AC,H$1,FALSE)</f>
        <v>#N/A</v>
      </c>
      <c r="I20" s="82" t="e">
        <f>VLOOKUP($A20,'Diplomabestand individueel'!$A:$AC,I$1,FALSE)</f>
        <v>#N/A</v>
      </c>
      <c r="J20" s="83" t="e">
        <f>VLOOKUP($A20,'Diplomabestand individueel'!$A:$AC,J$1,FALSE)</f>
        <v>#N/A</v>
      </c>
      <c r="K20" s="82" t="e">
        <f>VLOOKUP($A20,'Diplomabestand individueel'!$A:$AC,K$1,FALSE)</f>
        <v>#N/A</v>
      </c>
      <c r="L20" s="82" t="e">
        <f>VLOOKUP($A20,'Diplomabestand individueel'!$A:$AC,L$1,FALSE)</f>
        <v>#N/A</v>
      </c>
      <c r="M20" s="41" t="e">
        <f t="shared" si="1"/>
        <v>#N/A</v>
      </c>
      <c r="N20" s="82" t="e">
        <f>VLOOKUP($A20,'Diplomabestand individueel'!$A:$AC,N$1,FALSE)</f>
        <v>#N/A</v>
      </c>
      <c r="O20" s="82" t="e">
        <f>VLOOKUP($A20,'Diplomabestand individueel'!$A:$AC,O$1,FALSE)</f>
        <v>#N/A</v>
      </c>
      <c r="P20" s="82" t="e">
        <f>VLOOKUP($A20,'Diplomabestand individueel'!$A:$AC,P$1,FALSE)</f>
        <v>#N/A</v>
      </c>
      <c r="Q20" s="82" t="e">
        <f>VLOOKUP($A20,'Diplomabestand individueel'!$A:$AC,Q$1,FALSE)</f>
        <v>#N/A</v>
      </c>
      <c r="R20" s="41" t="e">
        <f t="shared" si="2"/>
        <v>#N/A</v>
      </c>
      <c r="S20" s="82" t="e">
        <f>VLOOKUP($A20,'Diplomabestand individueel'!$A:$AC,S$1,FALSE)</f>
        <v>#N/A</v>
      </c>
      <c r="T20" s="82" t="e">
        <f>VLOOKUP($A20,'Diplomabestand individueel'!$A:$AC,T$1,FALSE)</f>
        <v>#N/A</v>
      </c>
      <c r="U20" s="82" t="e">
        <f>VLOOKUP($A20,'Diplomabestand individueel'!$A:$AC,U$1,FALSE)</f>
        <v>#N/A</v>
      </c>
      <c r="V20" s="82" t="e">
        <f>VLOOKUP($A20,'Diplomabestand individueel'!$A:$AC,V$1,FALSE)</f>
        <v>#N/A</v>
      </c>
      <c r="W20" s="41" t="e">
        <f t="shared" si="3"/>
        <v>#N/A</v>
      </c>
      <c r="X20" s="82" t="e">
        <f>VLOOKUP($A20,'Diplomabestand individueel'!$A:$AC,X$1,FALSE)</f>
        <v>#N/A</v>
      </c>
      <c r="Y20" s="82" t="e">
        <f>VLOOKUP($A20,'Diplomabestand individueel'!$A:$AC,Y$1,FALSE)</f>
        <v>#N/A</v>
      </c>
      <c r="Z20" s="82" t="e">
        <f>VLOOKUP($A20,'Diplomabestand individueel'!$A:$AC,Z$1,FALSE)</f>
        <v>#N/A</v>
      </c>
      <c r="AA20" s="82" t="e">
        <f>VLOOKUP($A20,'Diplomabestand individueel'!$A:$AC,AA$1,FALSE)</f>
        <v>#N/A</v>
      </c>
      <c r="AB20" s="41" t="e">
        <f t="shared" si="4"/>
        <v>#N/A</v>
      </c>
    </row>
    <row r="21" spans="1:28" x14ac:dyDescent="0.3">
      <c r="A21">
        <v>638</v>
      </c>
      <c r="B21" t="e">
        <f>VLOOKUP($A21,'Diplomabestand individueel'!$A:$AC,B$1,FALSE)</f>
        <v>#N/A</v>
      </c>
      <c r="C21" t="e">
        <f>VLOOKUP($A21,'Diplomabestand individueel'!$A:$AC,C$1,FALSE)</f>
        <v>#N/A</v>
      </c>
      <c r="D21" t="e">
        <f>VLOOKUP($A21,'Diplomabestand individueel'!$A:$AC,D$1,FALSE)</f>
        <v>#N/A</v>
      </c>
      <c r="E21" t="e">
        <f>VLOOKUP($A21,'Diplomabestand individueel'!$A:$AC,E$1,FALSE)</f>
        <v>#N/A</v>
      </c>
      <c r="F21" s="44" t="e">
        <f>VLOOKUP($A21,'Diplomabestand individueel'!$A:$AC,F$1,FALSE)</f>
        <v>#N/A</v>
      </c>
      <c r="G21" s="41" t="e">
        <f t="shared" si="0"/>
        <v>#N/A</v>
      </c>
      <c r="H21" s="82" t="e">
        <f>VLOOKUP($A21,'Diplomabestand individueel'!$A:$AC,H$1,FALSE)</f>
        <v>#N/A</v>
      </c>
      <c r="I21" s="82" t="e">
        <f>VLOOKUP($A21,'Diplomabestand individueel'!$A:$AC,I$1,FALSE)</f>
        <v>#N/A</v>
      </c>
      <c r="J21" s="83" t="e">
        <f>VLOOKUP($A21,'Diplomabestand individueel'!$A:$AC,J$1,FALSE)</f>
        <v>#N/A</v>
      </c>
      <c r="K21" s="82" t="e">
        <f>VLOOKUP($A21,'Diplomabestand individueel'!$A:$AC,K$1,FALSE)</f>
        <v>#N/A</v>
      </c>
      <c r="L21" s="82" t="e">
        <f>VLOOKUP($A21,'Diplomabestand individueel'!$A:$AC,L$1,FALSE)</f>
        <v>#N/A</v>
      </c>
      <c r="M21" s="41" t="e">
        <f t="shared" si="1"/>
        <v>#N/A</v>
      </c>
      <c r="N21" s="82" t="e">
        <f>VLOOKUP($A21,'Diplomabestand individueel'!$A:$AC,N$1,FALSE)</f>
        <v>#N/A</v>
      </c>
      <c r="O21" s="82" t="e">
        <f>VLOOKUP($A21,'Diplomabestand individueel'!$A:$AC,O$1,FALSE)</f>
        <v>#N/A</v>
      </c>
      <c r="P21" s="82" t="e">
        <f>VLOOKUP($A21,'Diplomabestand individueel'!$A:$AC,P$1,FALSE)</f>
        <v>#N/A</v>
      </c>
      <c r="Q21" s="82" t="e">
        <f>VLOOKUP($A21,'Diplomabestand individueel'!$A:$AC,Q$1,FALSE)</f>
        <v>#N/A</v>
      </c>
      <c r="R21" s="41" t="e">
        <f t="shared" si="2"/>
        <v>#N/A</v>
      </c>
      <c r="S21" s="82" t="e">
        <f>VLOOKUP($A21,'Diplomabestand individueel'!$A:$AC,S$1,FALSE)</f>
        <v>#N/A</v>
      </c>
      <c r="T21" s="82" t="e">
        <f>VLOOKUP($A21,'Diplomabestand individueel'!$A:$AC,T$1,FALSE)</f>
        <v>#N/A</v>
      </c>
      <c r="U21" s="82" t="e">
        <f>VLOOKUP($A21,'Diplomabestand individueel'!$A:$AC,U$1,FALSE)</f>
        <v>#N/A</v>
      </c>
      <c r="V21" s="82" t="e">
        <f>VLOOKUP($A21,'Diplomabestand individueel'!$A:$AC,V$1,FALSE)</f>
        <v>#N/A</v>
      </c>
      <c r="W21" s="41" t="e">
        <f t="shared" si="3"/>
        <v>#N/A</v>
      </c>
      <c r="X21" s="82" t="e">
        <f>VLOOKUP($A21,'Diplomabestand individueel'!$A:$AC,X$1,FALSE)</f>
        <v>#N/A</v>
      </c>
      <c r="Y21" s="82" t="e">
        <f>VLOOKUP($A21,'Diplomabestand individueel'!$A:$AC,Y$1,FALSE)</f>
        <v>#N/A</v>
      </c>
      <c r="Z21" s="82" t="e">
        <f>VLOOKUP($A21,'Diplomabestand individueel'!$A:$AC,Z$1,FALSE)</f>
        <v>#N/A</v>
      </c>
      <c r="AA21" s="82" t="e">
        <f>VLOOKUP($A21,'Diplomabestand individueel'!$A:$AC,AA$1,FALSE)</f>
        <v>#N/A</v>
      </c>
      <c r="AB21" s="41" t="e">
        <f t="shared" si="4"/>
        <v>#N/A</v>
      </c>
    </row>
    <row r="22" spans="1:28" x14ac:dyDescent="0.3">
      <c r="A22">
        <v>642</v>
      </c>
      <c r="B22" t="e">
        <f>VLOOKUP($A22,'Diplomabestand individueel'!$A:$AC,B$1,FALSE)</f>
        <v>#N/A</v>
      </c>
      <c r="C22" t="e">
        <f>VLOOKUP($A22,'Diplomabestand individueel'!$A:$AC,C$1,FALSE)</f>
        <v>#N/A</v>
      </c>
      <c r="D22" t="e">
        <f>VLOOKUP($A22,'Diplomabestand individueel'!$A:$AC,D$1,FALSE)</f>
        <v>#N/A</v>
      </c>
      <c r="E22" t="e">
        <f>VLOOKUP($A22,'Diplomabestand individueel'!$A:$AC,E$1,FALSE)</f>
        <v>#N/A</v>
      </c>
      <c r="F22" s="44" t="e">
        <f>VLOOKUP($A22,'Diplomabestand individueel'!$A:$AC,F$1,FALSE)</f>
        <v>#N/A</v>
      </c>
      <c r="G22" s="41" t="e">
        <f t="shared" si="0"/>
        <v>#N/A</v>
      </c>
      <c r="H22" s="82" t="e">
        <f>VLOOKUP($A22,'Diplomabestand individueel'!$A:$AC,H$1,FALSE)</f>
        <v>#N/A</v>
      </c>
      <c r="I22" s="82" t="e">
        <f>VLOOKUP($A22,'Diplomabestand individueel'!$A:$AC,I$1,FALSE)</f>
        <v>#N/A</v>
      </c>
      <c r="J22" s="83" t="e">
        <f>VLOOKUP($A22,'Diplomabestand individueel'!$A:$AC,J$1,FALSE)</f>
        <v>#N/A</v>
      </c>
      <c r="K22" s="82" t="e">
        <f>VLOOKUP($A22,'Diplomabestand individueel'!$A:$AC,K$1,FALSE)</f>
        <v>#N/A</v>
      </c>
      <c r="L22" s="82" t="e">
        <f>VLOOKUP($A22,'Diplomabestand individueel'!$A:$AC,L$1,FALSE)</f>
        <v>#N/A</v>
      </c>
      <c r="M22" s="41" t="e">
        <f t="shared" si="1"/>
        <v>#N/A</v>
      </c>
      <c r="N22" s="82" t="e">
        <f>VLOOKUP($A22,'Diplomabestand individueel'!$A:$AC,N$1,FALSE)</f>
        <v>#N/A</v>
      </c>
      <c r="O22" s="82" t="e">
        <f>VLOOKUP($A22,'Diplomabestand individueel'!$A:$AC,O$1,FALSE)</f>
        <v>#N/A</v>
      </c>
      <c r="P22" s="82" t="e">
        <f>VLOOKUP($A22,'Diplomabestand individueel'!$A:$AC,P$1,FALSE)</f>
        <v>#N/A</v>
      </c>
      <c r="Q22" s="82" t="e">
        <f>VLOOKUP($A22,'Diplomabestand individueel'!$A:$AC,Q$1,FALSE)</f>
        <v>#N/A</v>
      </c>
      <c r="R22" s="41" t="e">
        <f t="shared" si="2"/>
        <v>#N/A</v>
      </c>
      <c r="S22" s="82" t="e">
        <f>VLOOKUP($A22,'Diplomabestand individueel'!$A:$AC,S$1,FALSE)</f>
        <v>#N/A</v>
      </c>
      <c r="T22" s="82" t="e">
        <f>VLOOKUP($A22,'Diplomabestand individueel'!$A:$AC,T$1,FALSE)</f>
        <v>#N/A</v>
      </c>
      <c r="U22" s="82" t="e">
        <f>VLOOKUP($A22,'Diplomabestand individueel'!$A:$AC,U$1,FALSE)</f>
        <v>#N/A</v>
      </c>
      <c r="V22" s="82" t="e">
        <f>VLOOKUP($A22,'Diplomabestand individueel'!$A:$AC,V$1,FALSE)</f>
        <v>#N/A</v>
      </c>
      <c r="W22" s="41" t="e">
        <f t="shared" si="3"/>
        <v>#N/A</v>
      </c>
      <c r="X22" s="82" t="e">
        <f>VLOOKUP($A22,'Diplomabestand individueel'!$A:$AC,X$1,FALSE)</f>
        <v>#N/A</v>
      </c>
      <c r="Y22" s="82" t="e">
        <f>VLOOKUP($A22,'Diplomabestand individueel'!$A:$AC,Y$1,FALSE)</f>
        <v>#N/A</v>
      </c>
      <c r="Z22" s="82" t="e">
        <f>VLOOKUP($A22,'Diplomabestand individueel'!$A:$AC,Z$1,FALSE)</f>
        <v>#N/A</v>
      </c>
      <c r="AA22" s="82" t="e">
        <f>VLOOKUP($A22,'Diplomabestand individueel'!$A:$AC,AA$1,FALSE)</f>
        <v>#N/A</v>
      </c>
      <c r="AB22" s="41" t="e">
        <f t="shared" si="4"/>
        <v>#N/A</v>
      </c>
    </row>
    <row r="23" spans="1:28" x14ac:dyDescent="0.3">
      <c r="A23">
        <v>628</v>
      </c>
      <c r="B23" t="str">
        <f>VLOOKUP($A23,'Diplomabestand individueel'!$A:$AC,B$1,FALSE)</f>
        <v>W3-B1</v>
      </c>
      <c r="C23" t="str">
        <f>VLOOKUP($A23,'Diplomabestand individueel'!$A:$AC,C$1,FALSE)</f>
        <v>Fem Karregat</v>
      </c>
      <c r="D23" t="str">
        <f>VLOOKUP($A23,'Diplomabestand individueel'!$A:$AC,D$1,FALSE)</f>
        <v>MB 5 Pup 1</v>
      </c>
      <c r="E23" t="str">
        <f>VLOOKUP($A23,'Diplomabestand individueel'!$A:$AC,E$1,FALSE)</f>
        <v>Sint Mauritius</v>
      </c>
      <c r="F23" s="44">
        <f>VLOOKUP($A23,'Diplomabestand individueel'!$A:$AC,F$1,FALSE)</f>
        <v>0</v>
      </c>
      <c r="G23" s="41" t="e">
        <f t="shared" si="0"/>
        <v>#N/A</v>
      </c>
      <c r="H23" s="82">
        <f>VLOOKUP($A23,'Diplomabestand individueel'!$A:$AC,H$1,FALSE)</f>
        <v>0</v>
      </c>
      <c r="I23" s="82">
        <f>VLOOKUP($A23,'Diplomabestand individueel'!$A:$AC,I$1,FALSE)</f>
        <v>0</v>
      </c>
      <c r="J23" s="83">
        <f>VLOOKUP($A23,'Diplomabestand individueel'!$A:$AC,J$1,FALSE)</f>
        <v>0</v>
      </c>
      <c r="K23" s="82">
        <f>VLOOKUP($A23,'Diplomabestand individueel'!$A:$AC,K$1,FALSE)</f>
        <v>0</v>
      </c>
      <c r="L23" s="82">
        <f>VLOOKUP($A23,'Diplomabestand individueel'!$A:$AC,L$1,FALSE)</f>
        <v>0</v>
      </c>
      <c r="M23" s="41" t="e">
        <f t="shared" si="1"/>
        <v>#N/A</v>
      </c>
      <c r="N23" s="82">
        <f>VLOOKUP($A23,'Diplomabestand individueel'!$A:$AC,N$1,FALSE)</f>
        <v>0</v>
      </c>
      <c r="O23" s="82">
        <f>VLOOKUP($A23,'Diplomabestand individueel'!$A:$AC,O$1,FALSE)</f>
        <v>0</v>
      </c>
      <c r="P23" s="82">
        <f>VLOOKUP($A23,'Diplomabestand individueel'!$A:$AC,P$1,FALSE)</f>
        <v>0</v>
      </c>
      <c r="Q23" s="82">
        <f>VLOOKUP($A23,'Diplomabestand individueel'!$A:$AC,Q$1,FALSE)</f>
        <v>0</v>
      </c>
      <c r="R23" s="41" t="e">
        <f t="shared" si="2"/>
        <v>#N/A</v>
      </c>
      <c r="S23" s="82">
        <f>VLOOKUP($A23,'Diplomabestand individueel'!$A:$AC,S$1,FALSE)</f>
        <v>0</v>
      </c>
      <c r="T23" s="82">
        <f>VLOOKUP($A23,'Diplomabestand individueel'!$A:$AC,T$1,FALSE)</f>
        <v>0</v>
      </c>
      <c r="U23" s="82">
        <f>VLOOKUP($A23,'Diplomabestand individueel'!$A:$AC,U$1,FALSE)</f>
        <v>0</v>
      </c>
      <c r="V23" s="82">
        <f>VLOOKUP($A23,'Diplomabestand individueel'!$A:$AC,V$1,FALSE)</f>
        <v>0</v>
      </c>
      <c r="W23" s="41" t="e">
        <f t="shared" si="3"/>
        <v>#N/A</v>
      </c>
      <c r="X23" s="82">
        <f>VLOOKUP($A23,'Diplomabestand individueel'!$A:$AC,X$1,FALSE)</f>
        <v>0</v>
      </c>
      <c r="Y23" s="82">
        <f>VLOOKUP($A23,'Diplomabestand individueel'!$A:$AC,Y$1,FALSE)</f>
        <v>0</v>
      </c>
      <c r="Z23" s="82">
        <f>VLOOKUP($A23,'Diplomabestand individueel'!$A:$AC,Z$1,FALSE)</f>
        <v>0</v>
      </c>
      <c r="AA23" s="82">
        <f>VLOOKUP($A23,'Diplomabestand individueel'!$A:$AC,AA$1,FALSE)</f>
        <v>0</v>
      </c>
      <c r="AB23" s="41" t="e">
        <f t="shared" si="4"/>
        <v>#N/A</v>
      </c>
    </row>
    <row r="24" spans="1:28" x14ac:dyDescent="0.3">
      <c r="A24">
        <v>633</v>
      </c>
      <c r="B24" t="str">
        <f>VLOOKUP($A24,'Diplomabestand individueel'!$A:$AC,B$1,FALSE)</f>
        <v>W4-B1</v>
      </c>
      <c r="C24" t="str">
        <f>VLOOKUP($A24,'Diplomabestand individueel'!$A:$AC,C$1,FALSE)</f>
        <v>Benthe Stolker</v>
      </c>
      <c r="D24" t="str">
        <f>VLOOKUP($A24,'Diplomabestand individueel'!$A:$AC,D$1,FALSE)</f>
        <v>MB 5 Pup 1</v>
      </c>
      <c r="E24" t="str">
        <f>VLOOKUP($A24,'Diplomabestand individueel'!$A:$AC,E$1,FALSE)</f>
        <v>Turncademy</v>
      </c>
      <c r="F24" s="44">
        <f>VLOOKUP($A24,'Diplomabestand individueel'!$A:$AC,F$1,FALSE)</f>
        <v>46.174999999999997</v>
      </c>
      <c r="G24" s="41" t="e">
        <f t="shared" si="0"/>
        <v>#N/A</v>
      </c>
      <c r="H24" s="82">
        <f>VLOOKUP($A24,'Diplomabestand individueel'!$A:$AC,H$1,FALSE)</f>
        <v>3</v>
      </c>
      <c r="I24" s="82">
        <f>VLOOKUP($A24,'Diplomabestand individueel'!$A:$AC,I$1,FALSE)</f>
        <v>8.9250000000000007</v>
      </c>
      <c r="J24" s="83">
        <f>VLOOKUP($A24,'Diplomabestand individueel'!$A:$AC,J$1,FALSE)</f>
        <v>0</v>
      </c>
      <c r="K24" s="82">
        <f>VLOOKUP($A24,'Diplomabestand individueel'!$A:$AC,K$1,FALSE)</f>
        <v>0.3</v>
      </c>
      <c r="L24" s="82">
        <f>VLOOKUP($A24,'Diplomabestand individueel'!$A:$AC,L$1,FALSE)</f>
        <v>12.225</v>
      </c>
      <c r="M24" s="41" t="e">
        <f t="shared" si="1"/>
        <v>#N/A</v>
      </c>
      <c r="N24" s="82">
        <f>VLOOKUP($A24,'Diplomabestand individueel'!$A:$AC,N$1,FALSE)</f>
        <v>3.5</v>
      </c>
      <c r="O24" s="82">
        <f>VLOOKUP($A24,'Diplomabestand individueel'!$A:$AC,O$1,FALSE)</f>
        <v>8.8000000000000007</v>
      </c>
      <c r="P24" s="82">
        <f>VLOOKUP($A24,'Diplomabestand individueel'!$A:$AC,P$1,FALSE)</f>
        <v>0</v>
      </c>
      <c r="Q24" s="82">
        <f>VLOOKUP($A24,'Diplomabestand individueel'!$A:$AC,Q$1,FALSE)</f>
        <v>12.3</v>
      </c>
      <c r="R24" s="41" t="e">
        <f t="shared" si="2"/>
        <v>#N/A</v>
      </c>
      <c r="S24" s="82">
        <f>VLOOKUP($A24,'Diplomabestand individueel'!$A:$AC,S$1,FALSE)</f>
        <v>2.9</v>
      </c>
      <c r="T24" s="82">
        <f>VLOOKUP($A24,'Diplomabestand individueel'!$A:$AC,T$1,FALSE)</f>
        <v>6.95</v>
      </c>
      <c r="U24" s="82">
        <f>VLOOKUP($A24,'Diplomabestand individueel'!$A:$AC,U$1,FALSE)</f>
        <v>0</v>
      </c>
      <c r="V24" s="82">
        <f>VLOOKUP($A24,'Diplomabestand individueel'!$A:$AC,V$1,FALSE)</f>
        <v>9.85</v>
      </c>
      <c r="W24" s="41" t="e">
        <f t="shared" si="3"/>
        <v>#N/A</v>
      </c>
      <c r="X24" s="82">
        <f>VLOOKUP($A24,'Diplomabestand individueel'!$A:$AC,X$1,FALSE)</f>
        <v>3.7</v>
      </c>
      <c r="Y24" s="82">
        <f>VLOOKUP($A24,'Diplomabestand individueel'!$A:$AC,Y$1,FALSE)</f>
        <v>8.1</v>
      </c>
      <c r="Z24" s="82">
        <f>VLOOKUP($A24,'Diplomabestand individueel'!$A:$AC,Z$1,FALSE)</f>
        <v>0</v>
      </c>
      <c r="AA24" s="82">
        <f>VLOOKUP($A24,'Diplomabestand individueel'!$A:$AC,AA$1,FALSE)</f>
        <v>11.8</v>
      </c>
      <c r="AB24" s="41" t="e">
        <f t="shared" si="4"/>
        <v>#N/A</v>
      </c>
    </row>
    <row r="25" spans="1:28" x14ac:dyDescent="0.3">
      <c r="A25">
        <v>546</v>
      </c>
      <c r="B25" t="e">
        <f>VLOOKUP($A25,'Diplomabestand individueel'!$A:$AC,B$1,FALSE)</f>
        <v>#N/A</v>
      </c>
      <c r="C25" t="e">
        <f>VLOOKUP($A25,'Diplomabestand individueel'!$A:$AC,C$1,FALSE)</f>
        <v>#N/A</v>
      </c>
      <c r="D25" t="e">
        <f>VLOOKUP($A25,'Diplomabestand individueel'!$A:$AC,D$1,FALSE)</f>
        <v>#N/A</v>
      </c>
      <c r="E25" t="e">
        <f>VLOOKUP($A25,'Diplomabestand individueel'!$A:$AC,E$1,FALSE)</f>
        <v>#N/A</v>
      </c>
      <c r="F25" s="44" t="e">
        <f>VLOOKUP($A25,'Diplomabestand individueel'!$A:$AC,F$1,FALSE)</f>
        <v>#N/A</v>
      </c>
      <c r="G25" s="41" t="e">
        <f t="shared" si="0"/>
        <v>#N/A</v>
      </c>
      <c r="H25" s="82" t="e">
        <f>VLOOKUP($A25,'Diplomabestand individueel'!$A:$AC,H$1,FALSE)</f>
        <v>#N/A</v>
      </c>
      <c r="I25" s="82" t="e">
        <f>VLOOKUP($A25,'Diplomabestand individueel'!$A:$AC,I$1,FALSE)</f>
        <v>#N/A</v>
      </c>
      <c r="J25" s="83" t="e">
        <f>VLOOKUP($A25,'Diplomabestand individueel'!$A:$AC,J$1,FALSE)</f>
        <v>#N/A</v>
      </c>
      <c r="K25" s="82" t="e">
        <f>VLOOKUP($A25,'Diplomabestand individueel'!$A:$AC,K$1,FALSE)</f>
        <v>#N/A</v>
      </c>
      <c r="L25" s="82" t="e">
        <f>VLOOKUP($A25,'Diplomabestand individueel'!$A:$AC,L$1,FALSE)</f>
        <v>#N/A</v>
      </c>
      <c r="M25" s="41" t="e">
        <f t="shared" si="1"/>
        <v>#N/A</v>
      </c>
      <c r="N25" s="82" t="e">
        <f>VLOOKUP($A25,'Diplomabestand individueel'!$A:$AC,N$1,FALSE)</f>
        <v>#N/A</v>
      </c>
      <c r="O25" s="82" t="e">
        <f>VLOOKUP($A25,'Diplomabestand individueel'!$A:$AC,O$1,FALSE)</f>
        <v>#N/A</v>
      </c>
      <c r="P25" s="82" t="e">
        <f>VLOOKUP($A25,'Diplomabestand individueel'!$A:$AC,P$1,FALSE)</f>
        <v>#N/A</v>
      </c>
      <c r="Q25" s="82" t="e">
        <f>VLOOKUP($A25,'Diplomabestand individueel'!$A:$AC,Q$1,FALSE)</f>
        <v>#N/A</v>
      </c>
      <c r="R25" s="41" t="e">
        <f t="shared" si="2"/>
        <v>#N/A</v>
      </c>
      <c r="S25" s="82" t="e">
        <f>VLOOKUP($A25,'Diplomabestand individueel'!$A:$AC,S$1,FALSE)</f>
        <v>#N/A</v>
      </c>
      <c r="T25" s="82" t="e">
        <f>VLOOKUP($A25,'Diplomabestand individueel'!$A:$AC,T$1,FALSE)</f>
        <v>#N/A</v>
      </c>
      <c r="U25" s="82" t="e">
        <f>VLOOKUP($A25,'Diplomabestand individueel'!$A:$AC,U$1,FALSE)</f>
        <v>#N/A</v>
      </c>
      <c r="V25" s="82" t="e">
        <f>VLOOKUP($A25,'Diplomabestand individueel'!$A:$AC,V$1,FALSE)</f>
        <v>#N/A</v>
      </c>
      <c r="W25" s="41" t="e">
        <f t="shared" si="3"/>
        <v>#N/A</v>
      </c>
      <c r="X25" s="82" t="e">
        <f>VLOOKUP($A25,'Diplomabestand individueel'!$A:$AC,X$1,FALSE)</f>
        <v>#N/A</v>
      </c>
      <c r="Y25" s="82" t="e">
        <f>VLOOKUP($A25,'Diplomabestand individueel'!$A:$AC,Y$1,FALSE)</f>
        <v>#N/A</v>
      </c>
      <c r="Z25" s="82" t="e">
        <f>VLOOKUP($A25,'Diplomabestand individueel'!$A:$AC,Z$1,FALSE)</f>
        <v>#N/A</v>
      </c>
      <c r="AA25" s="82" t="e">
        <f>VLOOKUP($A25,'Diplomabestand individueel'!$A:$AC,AA$1,FALSE)</f>
        <v>#N/A</v>
      </c>
      <c r="AB25" s="41" t="e">
        <f t="shared" si="4"/>
        <v>#N/A</v>
      </c>
    </row>
    <row r="26" spans="1:28" x14ac:dyDescent="0.3">
      <c r="A26">
        <v>635</v>
      </c>
      <c r="B26" t="str">
        <f>VLOOKUP($A26,'Diplomabestand individueel'!$A:$AC,B$1,FALSE)</f>
        <v>W4-B1</v>
      </c>
      <c r="C26" t="str">
        <f>VLOOKUP($A26,'Diplomabestand individueel'!$A:$AC,C$1,FALSE)</f>
        <v>Tess Conijn</v>
      </c>
      <c r="D26" t="str">
        <f>VLOOKUP($A26,'Diplomabestand individueel'!$A:$AC,D$1,FALSE)</f>
        <v>MB 5 Pup 1</v>
      </c>
      <c r="E26" t="str">
        <f>VLOOKUP($A26,'Diplomabestand individueel'!$A:$AC,E$1,FALSE)</f>
        <v>Turncademy</v>
      </c>
      <c r="F26" s="44">
        <f>VLOOKUP($A26,'Diplomabestand individueel'!$A:$AC,F$1,FALSE)</f>
        <v>41.524999999999999</v>
      </c>
      <c r="G26" s="41" t="e">
        <f t="shared" si="0"/>
        <v>#N/A</v>
      </c>
      <c r="H26" s="82">
        <f>VLOOKUP($A26,'Diplomabestand individueel'!$A:$AC,H$1,FALSE)</f>
        <v>3</v>
      </c>
      <c r="I26" s="82">
        <f>VLOOKUP($A26,'Diplomabestand individueel'!$A:$AC,I$1,FALSE)</f>
        <v>8.3249999999999993</v>
      </c>
      <c r="J26" s="83">
        <f>VLOOKUP($A26,'Diplomabestand individueel'!$A:$AC,J$1,FALSE)</f>
        <v>0</v>
      </c>
      <c r="K26" s="82">
        <f>VLOOKUP($A26,'Diplomabestand individueel'!$A:$AC,K$1,FALSE)</f>
        <v>0</v>
      </c>
      <c r="L26" s="82">
        <f>VLOOKUP($A26,'Diplomabestand individueel'!$A:$AC,L$1,FALSE)</f>
        <v>11.324999999999999</v>
      </c>
      <c r="M26" s="41" t="e">
        <f t="shared" si="1"/>
        <v>#N/A</v>
      </c>
      <c r="N26" s="82">
        <f>VLOOKUP($A26,'Diplomabestand individueel'!$A:$AC,N$1,FALSE)</f>
        <v>3.2</v>
      </c>
      <c r="O26" s="82">
        <f>VLOOKUP($A26,'Diplomabestand individueel'!$A:$AC,O$1,FALSE)</f>
        <v>6.15</v>
      </c>
      <c r="P26" s="82">
        <f>VLOOKUP($A26,'Diplomabestand individueel'!$A:$AC,P$1,FALSE)</f>
        <v>0</v>
      </c>
      <c r="Q26" s="82">
        <f>VLOOKUP($A26,'Diplomabestand individueel'!$A:$AC,Q$1,FALSE)</f>
        <v>9.35</v>
      </c>
      <c r="R26" s="41" t="e">
        <f t="shared" si="2"/>
        <v>#N/A</v>
      </c>
      <c r="S26" s="82">
        <f>VLOOKUP($A26,'Diplomabestand individueel'!$A:$AC,S$1,FALSE)</f>
        <v>2.4</v>
      </c>
      <c r="T26" s="82">
        <f>VLOOKUP($A26,'Diplomabestand individueel'!$A:$AC,T$1,FALSE)</f>
        <v>8.0500000000000007</v>
      </c>
      <c r="U26" s="82">
        <f>VLOOKUP($A26,'Diplomabestand individueel'!$A:$AC,U$1,FALSE)</f>
        <v>0</v>
      </c>
      <c r="V26" s="82">
        <f>VLOOKUP($A26,'Diplomabestand individueel'!$A:$AC,V$1,FALSE)</f>
        <v>10.45</v>
      </c>
      <c r="W26" s="41" t="e">
        <f t="shared" si="3"/>
        <v>#N/A</v>
      </c>
      <c r="X26" s="82">
        <f>VLOOKUP($A26,'Diplomabestand individueel'!$A:$AC,X$1,FALSE)</f>
        <v>2.6</v>
      </c>
      <c r="Y26" s="82">
        <f>VLOOKUP($A26,'Diplomabestand individueel'!$A:$AC,Y$1,FALSE)</f>
        <v>7.8</v>
      </c>
      <c r="Z26" s="82">
        <f>VLOOKUP($A26,'Diplomabestand individueel'!$A:$AC,Z$1,FALSE)</f>
        <v>0</v>
      </c>
      <c r="AA26" s="82">
        <f>VLOOKUP($A26,'Diplomabestand individueel'!$A:$AC,AA$1,FALSE)</f>
        <v>10.4</v>
      </c>
      <c r="AB26" s="41" t="e">
        <f t="shared" si="4"/>
        <v>#N/A</v>
      </c>
    </row>
    <row r="27" spans="1:28" x14ac:dyDescent="0.3">
      <c r="A27">
        <v>441</v>
      </c>
      <c r="B27" t="e">
        <f>VLOOKUP($A27,'Diplomabestand individueel'!$A:$AC,B$1,FALSE)</f>
        <v>#N/A</v>
      </c>
      <c r="C27" t="e">
        <f>VLOOKUP($A27,'Diplomabestand individueel'!$A:$AC,C$1,FALSE)</f>
        <v>#N/A</v>
      </c>
      <c r="D27" t="e">
        <f>VLOOKUP($A27,'Diplomabestand individueel'!$A:$AC,D$1,FALSE)</f>
        <v>#N/A</v>
      </c>
      <c r="E27" t="e">
        <f>VLOOKUP($A27,'Diplomabestand individueel'!$A:$AC,E$1,FALSE)</f>
        <v>#N/A</v>
      </c>
      <c r="F27" s="44" t="e">
        <f>VLOOKUP($A27,'Diplomabestand individueel'!$A:$AC,F$1,FALSE)</f>
        <v>#N/A</v>
      </c>
      <c r="G27" s="41" t="e">
        <f t="shared" si="0"/>
        <v>#N/A</v>
      </c>
      <c r="H27" s="82" t="e">
        <f>VLOOKUP($A27,'Diplomabestand individueel'!$A:$AC,H$1,FALSE)</f>
        <v>#N/A</v>
      </c>
      <c r="I27" s="82" t="e">
        <f>VLOOKUP($A27,'Diplomabestand individueel'!$A:$AC,I$1,FALSE)</f>
        <v>#N/A</v>
      </c>
      <c r="J27" s="83" t="e">
        <f>VLOOKUP($A27,'Diplomabestand individueel'!$A:$AC,J$1,FALSE)</f>
        <v>#N/A</v>
      </c>
      <c r="K27" s="82" t="e">
        <f>VLOOKUP($A27,'Diplomabestand individueel'!$A:$AC,K$1,FALSE)</f>
        <v>#N/A</v>
      </c>
      <c r="L27" s="82" t="e">
        <f>VLOOKUP($A27,'Diplomabestand individueel'!$A:$AC,L$1,FALSE)</f>
        <v>#N/A</v>
      </c>
      <c r="M27" s="41" t="e">
        <f t="shared" si="1"/>
        <v>#N/A</v>
      </c>
      <c r="N27" s="82" t="e">
        <f>VLOOKUP($A27,'Diplomabestand individueel'!$A:$AC,N$1,FALSE)</f>
        <v>#N/A</v>
      </c>
      <c r="O27" s="82" t="e">
        <f>VLOOKUP($A27,'Diplomabestand individueel'!$A:$AC,O$1,FALSE)</f>
        <v>#N/A</v>
      </c>
      <c r="P27" s="82" t="e">
        <f>VLOOKUP($A27,'Diplomabestand individueel'!$A:$AC,P$1,FALSE)</f>
        <v>#N/A</v>
      </c>
      <c r="Q27" s="82" t="e">
        <f>VLOOKUP($A27,'Diplomabestand individueel'!$A:$AC,Q$1,FALSE)</f>
        <v>#N/A</v>
      </c>
      <c r="R27" s="41" t="e">
        <f t="shared" si="2"/>
        <v>#N/A</v>
      </c>
      <c r="S27" s="82" t="e">
        <f>VLOOKUP($A27,'Diplomabestand individueel'!$A:$AC,S$1,FALSE)</f>
        <v>#N/A</v>
      </c>
      <c r="T27" s="82" t="e">
        <f>VLOOKUP($A27,'Diplomabestand individueel'!$A:$AC,T$1,FALSE)</f>
        <v>#N/A</v>
      </c>
      <c r="U27" s="82" t="e">
        <f>VLOOKUP($A27,'Diplomabestand individueel'!$A:$AC,U$1,FALSE)</f>
        <v>#N/A</v>
      </c>
      <c r="V27" s="82" t="e">
        <f>VLOOKUP($A27,'Diplomabestand individueel'!$A:$AC,V$1,FALSE)</f>
        <v>#N/A</v>
      </c>
      <c r="W27" s="41" t="e">
        <f t="shared" si="3"/>
        <v>#N/A</v>
      </c>
      <c r="X27" s="82" t="e">
        <f>VLOOKUP($A27,'Diplomabestand individueel'!$A:$AC,X$1,FALSE)</f>
        <v>#N/A</v>
      </c>
      <c r="Y27" s="82" t="e">
        <f>VLOOKUP($A27,'Diplomabestand individueel'!$A:$AC,Y$1,FALSE)</f>
        <v>#N/A</v>
      </c>
      <c r="Z27" s="82" t="e">
        <f>VLOOKUP($A27,'Diplomabestand individueel'!$A:$AC,Z$1,FALSE)</f>
        <v>#N/A</v>
      </c>
      <c r="AA27" s="82" t="e">
        <f>VLOOKUP($A27,'Diplomabestand individueel'!$A:$AC,AA$1,FALSE)</f>
        <v>#N/A</v>
      </c>
      <c r="AB27" s="41" t="e">
        <f t="shared" si="4"/>
        <v>#N/A</v>
      </c>
    </row>
    <row r="28" spans="1:28" x14ac:dyDescent="0.3">
      <c r="A28">
        <v>540</v>
      </c>
      <c r="B28" t="str">
        <f>VLOOKUP($A28,'Diplomabestand individueel'!$A:$AC,B$1,FALSE)</f>
        <v>W3-B1</v>
      </c>
      <c r="C28" t="str">
        <f>VLOOKUP($A28,'Diplomabestand individueel'!$A:$AC,C$1,FALSE)</f>
        <v>Hannah Aprako</v>
      </c>
      <c r="D28" t="str">
        <f>VLOOKUP($A28,'Diplomabestand individueel'!$A:$AC,D$1,FALSE)</f>
        <v>MB 5 Pup 2</v>
      </c>
      <c r="E28" t="str">
        <f>VLOOKUP($A28,'Diplomabestand individueel'!$A:$AC,E$1,FALSE)</f>
        <v>Turncentrum Waterland</v>
      </c>
      <c r="F28" s="44">
        <f>VLOOKUP($A28,'Diplomabestand individueel'!$A:$AC,F$1,FALSE)</f>
        <v>43.4</v>
      </c>
      <c r="G28" s="41" t="e">
        <f t="shared" si="0"/>
        <v>#N/A</v>
      </c>
      <c r="H28" s="82">
        <f>VLOOKUP($A28,'Diplomabestand individueel'!$A:$AC,H$1,FALSE)</f>
        <v>3.25</v>
      </c>
      <c r="I28" s="82">
        <f>VLOOKUP($A28,'Diplomabestand individueel'!$A:$AC,I$1,FALSE)</f>
        <v>8.4499999999999993</v>
      </c>
      <c r="J28" s="83">
        <f>VLOOKUP($A28,'Diplomabestand individueel'!$A:$AC,J$1,FALSE)</f>
        <v>0</v>
      </c>
      <c r="K28" s="82">
        <f>VLOOKUP($A28,'Diplomabestand individueel'!$A:$AC,K$1,FALSE)</f>
        <v>0.3</v>
      </c>
      <c r="L28" s="82">
        <f>VLOOKUP($A28,'Diplomabestand individueel'!$A:$AC,L$1,FALSE)</f>
        <v>12</v>
      </c>
      <c r="M28" s="41" t="e">
        <f t="shared" si="1"/>
        <v>#N/A</v>
      </c>
      <c r="N28" s="82">
        <f>VLOOKUP($A28,'Diplomabestand individueel'!$A:$AC,N$1,FALSE)</f>
        <v>2.4</v>
      </c>
      <c r="O28" s="82">
        <f>VLOOKUP($A28,'Diplomabestand individueel'!$A:$AC,O$1,FALSE)</f>
        <v>7.65</v>
      </c>
      <c r="P28" s="82">
        <f>VLOOKUP($A28,'Diplomabestand individueel'!$A:$AC,P$1,FALSE)</f>
        <v>0</v>
      </c>
      <c r="Q28" s="82">
        <f>VLOOKUP($A28,'Diplomabestand individueel'!$A:$AC,Q$1,FALSE)</f>
        <v>10.050000000000001</v>
      </c>
      <c r="R28" s="41" t="e">
        <f t="shared" si="2"/>
        <v>#N/A</v>
      </c>
      <c r="S28" s="82">
        <f>VLOOKUP($A28,'Diplomabestand individueel'!$A:$AC,S$1,FALSE)</f>
        <v>3.4</v>
      </c>
      <c r="T28" s="82">
        <f>VLOOKUP($A28,'Diplomabestand individueel'!$A:$AC,T$1,FALSE)</f>
        <v>6.7</v>
      </c>
      <c r="U28" s="82">
        <f>VLOOKUP($A28,'Diplomabestand individueel'!$A:$AC,U$1,FALSE)</f>
        <v>0</v>
      </c>
      <c r="V28" s="82">
        <f>VLOOKUP($A28,'Diplomabestand individueel'!$A:$AC,V$1,FALSE)</f>
        <v>10.1</v>
      </c>
      <c r="W28" s="41" t="e">
        <f t="shared" si="3"/>
        <v>#N/A</v>
      </c>
      <c r="X28" s="82">
        <f>VLOOKUP($A28,'Diplomabestand individueel'!$A:$AC,X$1,FALSE)</f>
        <v>4</v>
      </c>
      <c r="Y28" s="82">
        <f>VLOOKUP($A28,'Diplomabestand individueel'!$A:$AC,Y$1,FALSE)</f>
        <v>7.25</v>
      </c>
      <c r="Z28" s="82">
        <f>VLOOKUP($A28,'Diplomabestand individueel'!$A:$AC,Z$1,FALSE)</f>
        <v>0</v>
      </c>
      <c r="AA28" s="82">
        <f>VLOOKUP($A28,'Diplomabestand individueel'!$A:$AC,AA$1,FALSE)</f>
        <v>11.25</v>
      </c>
      <c r="AB28" s="41" t="e">
        <f t="shared" si="4"/>
        <v>#N/A</v>
      </c>
    </row>
    <row r="29" spans="1:28" x14ac:dyDescent="0.3">
      <c r="A29">
        <v>634</v>
      </c>
      <c r="B29" t="str">
        <f>VLOOKUP($A29,'Diplomabestand individueel'!$A:$AC,B$1,FALSE)</f>
        <v>W4-B1</v>
      </c>
      <c r="C29" t="str">
        <f>VLOOKUP($A29,'Diplomabestand individueel'!$A:$AC,C$1,FALSE)</f>
        <v>Lilly Jennekens</v>
      </c>
      <c r="D29" t="str">
        <f>VLOOKUP($A29,'Diplomabestand individueel'!$A:$AC,D$1,FALSE)</f>
        <v>MB 5 Pup 1</v>
      </c>
      <c r="E29" t="str">
        <f>VLOOKUP($A29,'Diplomabestand individueel'!$A:$AC,E$1,FALSE)</f>
        <v>Turncademy</v>
      </c>
      <c r="F29" s="44">
        <f>VLOOKUP($A29,'Diplomabestand individueel'!$A:$AC,F$1,FALSE)</f>
        <v>49.125</v>
      </c>
      <c r="G29" s="41" t="e">
        <f t="shared" si="0"/>
        <v>#N/A</v>
      </c>
      <c r="H29" s="82">
        <f>VLOOKUP($A29,'Diplomabestand individueel'!$A:$AC,H$1,FALSE)</f>
        <v>3</v>
      </c>
      <c r="I29" s="82">
        <f>VLOOKUP($A29,'Diplomabestand individueel'!$A:$AC,I$1,FALSE)</f>
        <v>8.8249999999999993</v>
      </c>
      <c r="J29" s="83">
        <f>VLOOKUP($A29,'Diplomabestand individueel'!$A:$AC,J$1,FALSE)</f>
        <v>0</v>
      </c>
      <c r="K29" s="82">
        <f>VLOOKUP($A29,'Diplomabestand individueel'!$A:$AC,K$1,FALSE)</f>
        <v>0.3</v>
      </c>
      <c r="L29" s="82">
        <f>VLOOKUP($A29,'Diplomabestand individueel'!$A:$AC,L$1,FALSE)</f>
        <v>12.125</v>
      </c>
      <c r="M29" s="41" t="e">
        <f t="shared" si="1"/>
        <v>#N/A</v>
      </c>
      <c r="N29" s="82">
        <f>VLOOKUP($A29,'Diplomabestand individueel'!$A:$AC,N$1,FALSE)</f>
        <v>4.3</v>
      </c>
      <c r="O29" s="82">
        <f>VLOOKUP($A29,'Diplomabestand individueel'!$A:$AC,O$1,FALSE)</f>
        <v>9.1999999999999993</v>
      </c>
      <c r="P29" s="82">
        <f>VLOOKUP($A29,'Diplomabestand individueel'!$A:$AC,P$1,FALSE)</f>
        <v>0</v>
      </c>
      <c r="Q29" s="82">
        <f>VLOOKUP($A29,'Diplomabestand individueel'!$A:$AC,Q$1,FALSE)</f>
        <v>13.5</v>
      </c>
      <c r="R29" s="41" t="e">
        <f t="shared" si="2"/>
        <v>#N/A</v>
      </c>
      <c r="S29" s="82">
        <f>VLOOKUP($A29,'Diplomabestand individueel'!$A:$AC,S$1,FALSE)</f>
        <v>4</v>
      </c>
      <c r="T29" s="82">
        <f>VLOOKUP($A29,'Diplomabestand individueel'!$A:$AC,T$1,FALSE)</f>
        <v>6.75</v>
      </c>
      <c r="U29" s="82">
        <f>VLOOKUP($A29,'Diplomabestand individueel'!$A:$AC,U$1,FALSE)</f>
        <v>0</v>
      </c>
      <c r="V29" s="82">
        <f>VLOOKUP($A29,'Diplomabestand individueel'!$A:$AC,V$1,FALSE)</f>
        <v>10.75</v>
      </c>
      <c r="W29" s="41" t="e">
        <f t="shared" si="3"/>
        <v>#N/A</v>
      </c>
      <c r="X29" s="82">
        <f>VLOOKUP($A29,'Diplomabestand individueel'!$A:$AC,X$1,FALSE)</f>
        <v>4.3</v>
      </c>
      <c r="Y29" s="82">
        <f>VLOOKUP($A29,'Diplomabestand individueel'!$A:$AC,Y$1,FALSE)</f>
        <v>8.4499999999999993</v>
      </c>
      <c r="Z29" s="82">
        <f>VLOOKUP($A29,'Diplomabestand individueel'!$A:$AC,Z$1,FALSE)</f>
        <v>0</v>
      </c>
      <c r="AA29" s="82">
        <f>VLOOKUP($A29,'Diplomabestand individueel'!$A:$AC,AA$1,FALSE)</f>
        <v>12.75</v>
      </c>
      <c r="AB29" s="41" t="e">
        <f t="shared" si="4"/>
        <v>#N/A</v>
      </c>
    </row>
    <row r="30" spans="1:28" x14ac:dyDescent="0.3">
      <c r="A30">
        <v>627</v>
      </c>
      <c r="B30" t="str">
        <f>VLOOKUP($A30,'Diplomabestand individueel'!$A:$AC,B$1,FALSE)</f>
        <v>W3-B1</v>
      </c>
      <c r="C30" t="str">
        <f>VLOOKUP($A30,'Diplomabestand individueel'!$A:$AC,C$1,FALSE)</f>
        <v>Pip van Gestel</v>
      </c>
      <c r="D30" t="str">
        <f>VLOOKUP($A30,'Diplomabestand individueel'!$A:$AC,D$1,FALSE)</f>
        <v>MB 5 Pup 1</v>
      </c>
      <c r="E30" t="str">
        <f>VLOOKUP($A30,'Diplomabestand individueel'!$A:$AC,E$1,FALSE)</f>
        <v>LH</v>
      </c>
      <c r="F30" s="44">
        <f>VLOOKUP($A30,'Diplomabestand individueel'!$A:$AC,F$1,FALSE)</f>
        <v>45.2</v>
      </c>
      <c r="G30" s="41" t="e">
        <f t="shared" si="0"/>
        <v>#N/A</v>
      </c>
      <c r="H30" s="82">
        <f>VLOOKUP($A30,'Diplomabestand individueel'!$A:$AC,H$1,FALSE)</f>
        <v>3</v>
      </c>
      <c r="I30" s="82">
        <f>VLOOKUP($A30,'Diplomabestand individueel'!$A:$AC,I$1,FALSE)</f>
        <v>8.75</v>
      </c>
      <c r="J30" s="83">
        <f>VLOOKUP($A30,'Diplomabestand individueel'!$A:$AC,J$1,FALSE)</f>
        <v>0</v>
      </c>
      <c r="K30" s="82">
        <f>VLOOKUP($A30,'Diplomabestand individueel'!$A:$AC,K$1,FALSE)</f>
        <v>0.3</v>
      </c>
      <c r="L30" s="82">
        <f>VLOOKUP($A30,'Diplomabestand individueel'!$A:$AC,L$1,FALSE)</f>
        <v>12.05</v>
      </c>
      <c r="M30" s="41" t="e">
        <f t="shared" si="1"/>
        <v>#N/A</v>
      </c>
      <c r="N30" s="82">
        <f>VLOOKUP($A30,'Diplomabestand individueel'!$A:$AC,N$1,FALSE)</f>
        <v>2.4</v>
      </c>
      <c r="O30" s="82">
        <f>VLOOKUP($A30,'Diplomabestand individueel'!$A:$AC,O$1,FALSE)</f>
        <v>7.35</v>
      </c>
      <c r="P30" s="82">
        <f>VLOOKUP($A30,'Diplomabestand individueel'!$A:$AC,P$1,FALSE)</f>
        <v>0</v>
      </c>
      <c r="Q30" s="82">
        <f>VLOOKUP($A30,'Diplomabestand individueel'!$A:$AC,Q$1,FALSE)</f>
        <v>9.75</v>
      </c>
      <c r="R30" s="41" t="e">
        <f t="shared" si="2"/>
        <v>#N/A</v>
      </c>
      <c r="S30" s="82">
        <f>VLOOKUP($A30,'Diplomabestand individueel'!$A:$AC,S$1,FALSE)</f>
        <v>3.7</v>
      </c>
      <c r="T30" s="82">
        <f>VLOOKUP($A30,'Diplomabestand individueel'!$A:$AC,T$1,FALSE)</f>
        <v>7.3</v>
      </c>
      <c r="U30" s="82">
        <f>VLOOKUP($A30,'Diplomabestand individueel'!$A:$AC,U$1,FALSE)</f>
        <v>0</v>
      </c>
      <c r="V30" s="82">
        <f>VLOOKUP($A30,'Diplomabestand individueel'!$A:$AC,V$1,FALSE)</f>
        <v>11</v>
      </c>
      <c r="W30" s="41" t="e">
        <f t="shared" si="3"/>
        <v>#N/A</v>
      </c>
      <c r="X30" s="82">
        <f>VLOOKUP($A30,'Diplomabestand individueel'!$A:$AC,X$1,FALSE)</f>
        <v>4.3</v>
      </c>
      <c r="Y30" s="82">
        <f>VLOOKUP($A30,'Diplomabestand individueel'!$A:$AC,Y$1,FALSE)</f>
        <v>8.1</v>
      </c>
      <c r="Z30" s="82">
        <f>VLOOKUP($A30,'Diplomabestand individueel'!$A:$AC,Z$1,FALSE)</f>
        <v>0</v>
      </c>
      <c r="AA30" s="82">
        <f>VLOOKUP($A30,'Diplomabestand individueel'!$A:$AC,AA$1,FALSE)</f>
        <v>12.4</v>
      </c>
      <c r="AB30" s="41" t="e">
        <f t="shared" si="4"/>
        <v>#N/A</v>
      </c>
    </row>
    <row r="31" spans="1:28" x14ac:dyDescent="0.3">
      <c r="A31">
        <v>440</v>
      </c>
      <c r="B31" t="e">
        <f>VLOOKUP($A31,'Diplomabestand individueel'!$A:$AC,B$1,FALSE)</f>
        <v>#N/A</v>
      </c>
      <c r="C31" t="e">
        <f>VLOOKUP($A31,'Diplomabestand individueel'!$A:$AC,C$1,FALSE)</f>
        <v>#N/A</v>
      </c>
      <c r="D31" t="e">
        <f>VLOOKUP($A31,'Diplomabestand individueel'!$A:$AC,D$1,FALSE)</f>
        <v>#N/A</v>
      </c>
      <c r="E31" t="e">
        <f>VLOOKUP($A31,'Diplomabestand individueel'!$A:$AC,E$1,FALSE)</f>
        <v>#N/A</v>
      </c>
      <c r="F31" s="44" t="e">
        <f>VLOOKUP($A31,'Diplomabestand individueel'!$A:$AC,F$1,FALSE)</f>
        <v>#N/A</v>
      </c>
      <c r="G31" s="41" t="e">
        <f t="shared" si="0"/>
        <v>#N/A</v>
      </c>
      <c r="H31" s="82" t="e">
        <f>VLOOKUP($A31,'Diplomabestand individueel'!$A:$AC,H$1,FALSE)</f>
        <v>#N/A</v>
      </c>
      <c r="I31" s="82" t="e">
        <f>VLOOKUP($A31,'Diplomabestand individueel'!$A:$AC,I$1,FALSE)</f>
        <v>#N/A</v>
      </c>
      <c r="J31" s="83" t="e">
        <f>VLOOKUP($A31,'Diplomabestand individueel'!$A:$AC,J$1,FALSE)</f>
        <v>#N/A</v>
      </c>
      <c r="K31" s="82" t="e">
        <f>VLOOKUP($A31,'Diplomabestand individueel'!$A:$AC,K$1,FALSE)</f>
        <v>#N/A</v>
      </c>
      <c r="L31" s="82" t="e">
        <f>VLOOKUP($A31,'Diplomabestand individueel'!$A:$AC,L$1,FALSE)</f>
        <v>#N/A</v>
      </c>
      <c r="M31" s="41" t="e">
        <f t="shared" si="1"/>
        <v>#N/A</v>
      </c>
      <c r="N31" s="82" t="e">
        <f>VLOOKUP($A31,'Diplomabestand individueel'!$A:$AC,N$1,FALSE)</f>
        <v>#N/A</v>
      </c>
      <c r="O31" s="82" t="e">
        <f>VLOOKUP($A31,'Diplomabestand individueel'!$A:$AC,O$1,FALSE)</f>
        <v>#N/A</v>
      </c>
      <c r="P31" s="82" t="e">
        <f>VLOOKUP($A31,'Diplomabestand individueel'!$A:$AC,P$1,FALSE)</f>
        <v>#N/A</v>
      </c>
      <c r="Q31" s="82" t="e">
        <f>VLOOKUP($A31,'Diplomabestand individueel'!$A:$AC,Q$1,FALSE)</f>
        <v>#N/A</v>
      </c>
      <c r="R31" s="41" t="e">
        <f t="shared" si="2"/>
        <v>#N/A</v>
      </c>
      <c r="S31" s="82" t="e">
        <f>VLOOKUP($A31,'Diplomabestand individueel'!$A:$AC,S$1,FALSE)</f>
        <v>#N/A</v>
      </c>
      <c r="T31" s="82" t="e">
        <f>VLOOKUP($A31,'Diplomabestand individueel'!$A:$AC,T$1,FALSE)</f>
        <v>#N/A</v>
      </c>
      <c r="U31" s="82" t="e">
        <f>VLOOKUP($A31,'Diplomabestand individueel'!$A:$AC,U$1,FALSE)</f>
        <v>#N/A</v>
      </c>
      <c r="V31" s="82" t="e">
        <f>VLOOKUP($A31,'Diplomabestand individueel'!$A:$AC,V$1,FALSE)</f>
        <v>#N/A</v>
      </c>
      <c r="W31" s="41" t="e">
        <f t="shared" si="3"/>
        <v>#N/A</v>
      </c>
      <c r="X31" s="82" t="e">
        <f>VLOOKUP($A31,'Diplomabestand individueel'!$A:$AC,X$1,FALSE)</f>
        <v>#N/A</v>
      </c>
      <c r="Y31" s="82" t="e">
        <f>VLOOKUP($A31,'Diplomabestand individueel'!$A:$AC,Y$1,FALSE)</f>
        <v>#N/A</v>
      </c>
      <c r="Z31" s="82" t="e">
        <f>VLOOKUP($A31,'Diplomabestand individueel'!$A:$AC,Z$1,FALSE)</f>
        <v>#N/A</v>
      </c>
      <c r="AA31" s="82" t="e">
        <f>VLOOKUP($A31,'Diplomabestand individueel'!$A:$AC,AA$1,FALSE)</f>
        <v>#N/A</v>
      </c>
      <c r="AB31" s="41" t="e">
        <f t="shared" si="4"/>
        <v>#N/A</v>
      </c>
    </row>
    <row r="32" spans="1:28" x14ac:dyDescent="0.3">
      <c r="A32">
        <v>545</v>
      </c>
      <c r="B32" t="e">
        <f>VLOOKUP($A32,'Diplomabestand individueel'!$A:$AC,B$1,FALSE)</f>
        <v>#N/A</v>
      </c>
      <c r="C32" t="e">
        <f>VLOOKUP($A32,'Diplomabestand individueel'!$A:$AC,C$1,FALSE)</f>
        <v>#N/A</v>
      </c>
      <c r="D32" t="e">
        <f>VLOOKUP($A32,'Diplomabestand individueel'!$A:$AC,D$1,FALSE)</f>
        <v>#N/A</v>
      </c>
      <c r="E32" t="e">
        <f>VLOOKUP($A32,'Diplomabestand individueel'!$A:$AC,E$1,FALSE)</f>
        <v>#N/A</v>
      </c>
      <c r="F32" s="44" t="e">
        <f>VLOOKUP($A32,'Diplomabestand individueel'!$A:$AC,F$1,FALSE)</f>
        <v>#N/A</v>
      </c>
      <c r="G32" s="41" t="e">
        <f t="shared" si="0"/>
        <v>#N/A</v>
      </c>
      <c r="H32" s="82" t="e">
        <f>VLOOKUP($A32,'Diplomabestand individueel'!$A:$AC,H$1,FALSE)</f>
        <v>#N/A</v>
      </c>
      <c r="I32" s="82" t="e">
        <f>VLOOKUP($A32,'Diplomabestand individueel'!$A:$AC,I$1,FALSE)</f>
        <v>#N/A</v>
      </c>
      <c r="J32" s="83" t="e">
        <f>VLOOKUP($A32,'Diplomabestand individueel'!$A:$AC,J$1,FALSE)</f>
        <v>#N/A</v>
      </c>
      <c r="K32" s="82" t="e">
        <f>VLOOKUP($A32,'Diplomabestand individueel'!$A:$AC,K$1,FALSE)</f>
        <v>#N/A</v>
      </c>
      <c r="L32" s="82" t="e">
        <f>VLOOKUP($A32,'Diplomabestand individueel'!$A:$AC,L$1,FALSE)</f>
        <v>#N/A</v>
      </c>
      <c r="M32" s="41" t="e">
        <f t="shared" si="1"/>
        <v>#N/A</v>
      </c>
      <c r="N32" s="82" t="e">
        <f>VLOOKUP($A32,'Diplomabestand individueel'!$A:$AC,N$1,FALSE)</f>
        <v>#N/A</v>
      </c>
      <c r="O32" s="82" t="e">
        <f>VLOOKUP($A32,'Diplomabestand individueel'!$A:$AC,O$1,FALSE)</f>
        <v>#N/A</v>
      </c>
      <c r="P32" s="82" t="e">
        <f>VLOOKUP($A32,'Diplomabestand individueel'!$A:$AC,P$1,FALSE)</f>
        <v>#N/A</v>
      </c>
      <c r="Q32" s="82" t="e">
        <f>VLOOKUP($A32,'Diplomabestand individueel'!$A:$AC,Q$1,FALSE)</f>
        <v>#N/A</v>
      </c>
      <c r="R32" s="41" t="e">
        <f t="shared" si="2"/>
        <v>#N/A</v>
      </c>
      <c r="S32" s="82" t="e">
        <f>VLOOKUP($A32,'Diplomabestand individueel'!$A:$AC,S$1,FALSE)</f>
        <v>#N/A</v>
      </c>
      <c r="T32" s="82" t="e">
        <f>VLOOKUP($A32,'Diplomabestand individueel'!$A:$AC,T$1,FALSE)</f>
        <v>#N/A</v>
      </c>
      <c r="U32" s="82" t="e">
        <f>VLOOKUP($A32,'Diplomabestand individueel'!$A:$AC,U$1,FALSE)</f>
        <v>#N/A</v>
      </c>
      <c r="V32" s="82" t="e">
        <f>VLOOKUP($A32,'Diplomabestand individueel'!$A:$AC,V$1,FALSE)</f>
        <v>#N/A</v>
      </c>
      <c r="W32" s="41" t="e">
        <f t="shared" si="3"/>
        <v>#N/A</v>
      </c>
      <c r="X32" s="82" t="e">
        <f>VLOOKUP($A32,'Diplomabestand individueel'!$A:$AC,X$1,FALSE)</f>
        <v>#N/A</v>
      </c>
      <c r="Y32" s="82" t="e">
        <f>VLOOKUP($A32,'Diplomabestand individueel'!$A:$AC,Y$1,FALSE)</f>
        <v>#N/A</v>
      </c>
      <c r="Z32" s="82" t="e">
        <f>VLOOKUP($A32,'Diplomabestand individueel'!$A:$AC,Z$1,FALSE)</f>
        <v>#N/A</v>
      </c>
      <c r="AA32" s="82" t="e">
        <f>VLOOKUP($A32,'Diplomabestand individueel'!$A:$AC,AA$1,FALSE)</f>
        <v>#N/A</v>
      </c>
      <c r="AB32" s="41" t="e">
        <f t="shared" si="4"/>
        <v>#N/A</v>
      </c>
    </row>
    <row r="33" spans="1:28" x14ac:dyDescent="0.3">
      <c r="A33">
        <v>640</v>
      </c>
      <c r="B33" t="e">
        <f>VLOOKUP($A33,'Diplomabestand individueel'!$A:$AC,B$1,FALSE)</f>
        <v>#N/A</v>
      </c>
      <c r="C33" t="e">
        <f>VLOOKUP($A33,'Diplomabestand individueel'!$A:$AC,C$1,FALSE)</f>
        <v>#N/A</v>
      </c>
      <c r="D33" t="e">
        <f>VLOOKUP($A33,'Diplomabestand individueel'!$A:$AC,D$1,FALSE)</f>
        <v>#N/A</v>
      </c>
      <c r="E33" t="e">
        <f>VLOOKUP($A33,'Diplomabestand individueel'!$A:$AC,E$1,FALSE)</f>
        <v>#N/A</v>
      </c>
      <c r="F33" s="44" t="e">
        <f>VLOOKUP($A33,'Diplomabestand individueel'!$A:$AC,F$1,FALSE)</f>
        <v>#N/A</v>
      </c>
      <c r="G33" s="41" t="e">
        <f t="shared" si="0"/>
        <v>#N/A</v>
      </c>
      <c r="H33" s="82" t="e">
        <f>VLOOKUP($A33,'Diplomabestand individueel'!$A:$AC,H$1,FALSE)</f>
        <v>#N/A</v>
      </c>
      <c r="I33" s="82" t="e">
        <f>VLOOKUP($A33,'Diplomabestand individueel'!$A:$AC,I$1,FALSE)</f>
        <v>#N/A</v>
      </c>
      <c r="J33" s="83" t="e">
        <f>VLOOKUP($A33,'Diplomabestand individueel'!$A:$AC,J$1,FALSE)</f>
        <v>#N/A</v>
      </c>
      <c r="K33" s="82" t="e">
        <f>VLOOKUP($A33,'Diplomabestand individueel'!$A:$AC,K$1,FALSE)</f>
        <v>#N/A</v>
      </c>
      <c r="L33" s="82" t="e">
        <f>VLOOKUP($A33,'Diplomabestand individueel'!$A:$AC,L$1,FALSE)</f>
        <v>#N/A</v>
      </c>
      <c r="M33" s="41" t="e">
        <f t="shared" si="1"/>
        <v>#N/A</v>
      </c>
      <c r="N33" s="82" t="e">
        <f>VLOOKUP($A33,'Diplomabestand individueel'!$A:$AC,N$1,FALSE)</f>
        <v>#N/A</v>
      </c>
      <c r="O33" s="82" t="e">
        <f>VLOOKUP($A33,'Diplomabestand individueel'!$A:$AC,O$1,FALSE)</f>
        <v>#N/A</v>
      </c>
      <c r="P33" s="82" t="e">
        <f>VLOOKUP($A33,'Diplomabestand individueel'!$A:$AC,P$1,FALSE)</f>
        <v>#N/A</v>
      </c>
      <c r="Q33" s="82" t="e">
        <f>VLOOKUP($A33,'Diplomabestand individueel'!$A:$AC,Q$1,FALSE)</f>
        <v>#N/A</v>
      </c>
      <c r="R33" s="41" t="e">
        <f t="shared" si="2"/>
        <v>#N/A</v>
      </c>
      <c r="S33" s="82" t="e">
        <f>VLOOKUP($A33,'Diplomabestand individueel'!$A:$AC,S$1,FALSE)</f>
        <v>#N/A</v>
      </c>
      <c r="T33" s="82" t="e">
        <f>VLOOKUP($A33,'Diplomabestand individueel'!$A:$AC,T$1,FALSE)</f>
        <v>#N/A</v>
      </c>
      <c r="U33" s="82" t="e">
        <f>VLOOKUP($A33,'Diplomabestand individueel'!$A:$AC,U$1,FALSE)</f>
        <v>#N/A</v>
      </c>
      <c r="V33" s="82" t="e">
        <f>VLOOKUP($A33,'Diplomabestand individueel'!$A:$AC,V$1,FALSE)</f>
        <v>#N/A</v>
      </c>
      <c r="W33" s="41" t="e">
        <f t="shared" si="3"/>
        <v>#N/A</v>
      </c>
      <c r="X33" s="82" t="e">
        <f>VLOOKUP($A33,'Diplomabestand individueel'!$A:$AC,X$1,FALSE)</f>
        <v>#N/A</v>
      </c>
      <c r="Y33" s="82" t="e">
        <f>VLOOKUP($A33,'Diplomabestand individueel'!$A:$AC,Y$1,FALSE)</f>
        <v>#N/A</v>
      </c>
      <c r="Z33" s="82" t="e">
        <f>VLOOKUP($A33,'Diplomabestand individueel'!$A:$AC,Z$1,FALSE)</f>
        <v>#N/A</v>
      </c>
      <c r="AA33" s="82" t="e">
        <f>VLOOKUP($A33,'Diplomabestand individueel'!$A:$AC,AA$1,FALSE)</f>
        <v>#N/A</v>
      </c>
      <c r="AB33" s="41" t="e">
        <f t="shared" si="4"/>
        <v>#N/A</v>
      </c>
    </row>
    <row r="34" spans="1:28" x14ac:dyDescent="0.3">
      <c r="A34" s="33"/>
      <c r="F34" s="42"/>
      <c r="G34" s="39"/>
      <c r="H34" s="84"/>
      <c r="I34" s="84"/>
      <c r="J34" s="85"/>
      <c r="K34" s="84"/>
      <c r="L34" s="86"/>
      <c r="M34" s="96"/>
      <c r="N34" s="84"/>
      <c r="O34" s="84"/>
      <c r="P34" s="84"/>
      <c r="Q34" s="86"/>
      <c r="R34" s="96"/>
      <c r="S34" s="84"/>
      <c r="T34" s="84"/>
      <c r="U34" s="84"/>
      <c r="V34" s="86"/>
      <c r="W34" s="96"/>
      <c r="X34" s="84"/>
      <c r="Y34" s="84"/>
      <c r="Z34" s="87"/>
      <c r="AA34" s="86"/>
      <c r="AB34" s="29"/>
    </row>
    <row r="35" spans="1:28" x14ac:dyDescent="0.3">
      <c r="F35" s="42"/>
      <c r="G35" s="39"/>
      <c r="H35" s="84"/>
      <c r="I35" s="84"/>
      <c r="J35" s="85"/>
      <c r="K35" s="84"/>
      <c r="L35" s="86"/>
      <c r="M35" s="96"/>
      <c r="N35" s="84"/>
      <c r="O35" s="84"/>
      <c r="P35" s="84"/>
      <c r="Q35" s="86"/>
      <c r="R35" s="96"/>
      <c r="S35" s="84"/>
      <c r="T35" s="84"/>
      <c r="U35" s="84"/>
      <c r="V35" s="86"/>
      <c r="W35" s="96"/>
      <c r="X35" s="84"/>
      <c r="Y35" s="84"/>
      <c r="Z35" s="87"/>
      <c r="AA35" s="86"/>
      <c r="AB35" s="29"/>
    </row>
    <row r="36" spans="1:28" x14ac:dyDescent="0.3">
      <c r="F36" s="42"/>
      <c r="G36" s="39"/>
      <c r="H36" s="84"/>
      <c r="I36" s="84"/>
      <c r="J36" s="85"/>
      <c r="K36" s="84"/>
      <c r="L36" s="86"/>
      <c r="M36" s="96"/>
      <c r="N36" s="84"/>
      <c r="O36" s="84"/>
      <c r="P36" s="84"/>
      <c r="Q36" s="86"/>
      <c r="R36" s="96"/>
      <c r="S36" s="84"/>
      <c r="T36" s="84"/>
      <c r="U36" s="84"/>
      <c r="V36" s="86"/>
      <c r="W36" s="96"/>
      <c r="X36" s="84"/>
      <c r="Y36" s="84"/>
      <c r="Z36" s="87"/>
      <c r="AA36" s="86"/>
      <c r="AB36" s="29"/>
    </row>
    <row r="37" spans="1:28" x14ac:dyDescent="0.3">
      <c r="F37" s="42"/>
      <c r="G37" s="39"/>
      <c r="H37" s="84"/>
      <c r="I37" s="84"/>
      <c r="J37" s="85"/>
      <c r="K37" s="84"/>
      <c r="L37" s="86"/>
      <c r="M37" s="96"/>
      <c r="N37" s="84"/>
      <c r="O37" s="84"/>
      <c r="P37" s="84"/>
      <c r="Q37" s="86"/>
      <c r="R37" s="96"/>
      <c r="S37" s="84"/>
      <c r="T37" s="84"/>
      <c r="U37" s="84"/>
      <c r="V37" s="86"/>
      <c r="W37" s="96"/>
      <c r="X37" s="84"/>
      <c r="Y37" s="84"/>
      <c r="Z37" s="87"/>
      <c r="AA37" s="86"/>
      <c r="AB37" s="29"/>
    </row>
    <row r="38" spans="1:28" x14ac:dyDescent="0.3">
      <c r="A38" s="33"/>
      <c r="F38" s="42"/>
      <c r="G38" s="39"/>
      <c r="H38" s="84"/>
      <c r="I38" s="84"/>
      <c r="J38" s="85"/>
      <c r="K38" s="84"/>
      <c r="L38" s="86"/>
      <c r="M38" s="96"/>
      <c r="N38" s="84"/>
      <c r="O38" s="84"/>
      <c r="P38" s="84"/>
      <c r="Q38" s="86"/>
      <c r="R38" s="96"/>
      <c r="S38" s="84"/>
      <c r="T38" s="84"/>
      <c r="U38" s="84"/>
      <c r="V38" s="86"/>
      <c r="W38" s="96"/>
      <c r="X38" s="84"/>
      <c r="Y38" s="84"/>
      <c r="Z38" s="87"/>
      <c r="AA38" s="86"/>
      <c r="AB38" s="29"/>
    </row>
    <row r="39" spans="1:28" x14ac:dyDescent="0.3">
      <c r="A39" s="33"/>
      <c r="F39" s="42"/>
      <c r="G39" s="39"/>
      <c r="H39" s="84"/>
      <c r="I39" s="84"/>
      <c r="J39" s="85"/>
      <c r="K39" s="84"/>
      <c r="L39" s="86"/>
      <c r="M39" s="96"/>
      <c r="N39" s="84"/>
      <c r="O39" s="84"/>
      <c r="P39" s="84"/>
      <c r="Q39" s="86"/>
      <c r="R39" s="96"/>
      <c r="S39" s="84"/>
      <c r="T39" s="84"/>
      <c r="U39" s="84"/>
      <c r="V39" s="86"/>
      <c r="W39" s="96"/>
      <c r="X39" s="84"/>
      <c r="Y39" s="84"/>
      <c r="Z39" s="87"/>
      <c r="AA39" s="86"/>
      <c r="AB39" s="29"/>
    </row>
    <row r="40" spans="1:28" x14ac:dyDescent="0.3">
      <c r="F40" s="42"/>
      <c r="G40" s="39"/>
      <c r="H40" s="84"/>
      <c r="I40" s="84"/>
      <c r="J40" s="85"/>
      <c r="K40" s="84"/>
      <c r="L40" s="86"/>
      <c r="M40" s="96"/>
      <c r="N40" s="84"/>
      <c r="O40" s="84"/>
      <c r="P40" s="84"/>
      <c r="Q40" s="86"/>
      <c r="R40" s="96"/>
      <c r="S40" s="84"/>
      <c r="T40" s="84"/>
      <c r="U40" s="84"/>
      <c r="V40" s="86"/>
      <c r="W40" s="96"/>
      <c r="X40" s="84"/>
      <c r="Y40" s="84"/>
      <c r="Z40" s="87"/>
      <c r="AA40" s="86"/>
      <c r="AB40" s="29"/>
    </row>
    <row r="41" spans="1:28" x14ac:dyDescent="0.3">
      <c r="A41" s="33"/>
      <c r="F41" s="42"/>
      <c r="G41" s="39"/>
      <c r="H41" s="84"/>
      <c r="I41" s="84"/>
      <c r="J41" s="85"/>
      <c r="K41" s="84"/>
      <c r="L41" s="86"/>
      <c r="M41" s="96"/>
      <c r="N41" s="84"/>
      <c r="O41" s="84"/>
      <c r="P41" s="84"/>
      <c r="Q41" s="86"/>
      <c r="R41" s="96"/>
      <c r="S41" s="84"/>
      <c r="T41" s="84"/>
      <c r="U41" s="84"/>
      <c r="V41" s="86"/>
      <c r="W41" s="96"/>
      <c r="X41" s="84"/>
      <c r="Y41" s="84"/>
      <c r="Z41" s="87"/>
      <c r="AA41" s="86"/>
      <c r="AB41" s="33"/>
    </row>
    <row r="42" spans="1:28" x14ac:dyDescent="0.3">
      <c r="F42" s="42"/>
      <c r="G42" s="39"/>
      <c r="H42" s="84"/>
      <c r="I42" s="84"/>
      <c r="J42" s="85"/>
      <c r="K42" s="84"/>
      <c r="L42" s="86"/>
      <c r="M42" s="96"/>
      <c r="N42" s="84"/>
      <c r="O42" s="84"/>
      <c r="P42" s="84"/>
      <c r="Q42" s="86"/>
      <c r="R42" s="96"/>
      <c r="S42" s="84"/>
      <c r="T42" s="84"/>
      <c r="U42" s="84"/>
      <c r="V42" s="86"/>
      <c r="W42" s="96"/>
      <c r="X42" s="84"/>
      <c r="Y42" s="84"/>
      <c r="Z42" s="87"/>
      <c r="AA42" s="86"/>
      <c r="AB42" s="33"/>
    </row>
    <row r="43" spans="1:28" x14ac:dyDescent="0.3">
      <c r="F43" s="42"/>
      <c r="G43" s="39"/>
      <c r="H43" s="84"/>
      <c r="I43" s="84"/>
      <c r="J43" s="85"/>
      <c r="K43" s="84"/>
      <c r="L43" s="86"/>
      <c r="M43" s="96"/>
      <c r="N43" s="84"/>
      <c r="O43" s="84"/>
      <c r="P43" s="84"/>
      <c r="Q43" s="86"/>
      <c r="R43" s="96"/>
      <c r="S43" s="84"/>
      <c r="T43" s="84"/>
      <c r="U43" s="84"/>
      <c r="V43" s="86"/>
      <c r="W43" s="96"/>
      <c r="X43" s="84"/>
      <c r="Y43" s="84"/>
      <c r="Z43" s="87"/>
      <c r="AA43" s="86"/>
      <c r="AB43" s="33"/>
    </row>
    <row r="44" spans="1:28" x14ac:dyDescent="0.3">
      <c r="F44" s="42"/>
      <c r="G44" s="39"/>
      <c r="H44" s="84"/>
      <c r="I44" s="84"/>
      <c r="J44" s="85"/>
      <c r="K44" s="84"/>
      <c r="L44" s="86"/>
      <c r="M44" s="96"/>
      <c r="N44" s="84"/>
      <c r="O44" s="84"/>
      <c r="P44" s="84"/>
      <c r="Q44" s="86"/>
      <c r="R44" s="96"/>
      <c r="S44" s="84"/>
      <c r="T44" s="84"/>
      <c r="U44" s="84"/>
      <c r="V44" s="86"/>
      <c r="W44" s="96"/>
      <c r="X44" s="84"/>
      <c r="Y44" s="84"/>
      <c r="Z44" s="87"/>
      <c r="AA44" s="86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4"/>
      <c r="G71" s="35"/>
      <c r="H71" s="88"/>
      <c r="I71" s="88"/>
      <c r="J71" s="89"/>
      <c r="K71" s="88"/>
      <c r="L71" s="90"/>
      <c r="M71" s="33"/>
      <c r="N71" s="88"/>
      <c r="O71" s="88"/>
      <c r="P71" s="88"/>
      <c r="Q71" s="90"/>
      <c r="R71" s="33"/>
      <c r="S71" s="88"/>
      <c r="T71" s="88"/>
      <c r="U71" s="88"/>
      <c r="V71" s="90"/>
      <c r="W71" s="33"/>
      <c r="X71" s="88"/>
      <c r="Y71" s="88"/>
      <c r="Z71" s="91"/>
      <c r="AA71" s="90"/>
      <c r="AB71" s="33"/>
    </row>
    <row r="72" spans="1:28" x14ac:dyDescent="0.3">
      <c r="A72" s="33"/>
      <c r="B72" s="33"/>
      <c r="C72" s="32"/>
      <c r="D72" s="32"/>
      <c r="E72" s="32"/>
      <c r="F72" s="34"/>
      <c r="G72" s="35"/>
      <c r="H72" s="88"/>
      <c r="I72" s="88"/>
      <c r="J72" s="89"/>
      <c r="K72" s="88"/>
      <c r="L72" s="90"/>
      <c r="M72" s="33"/>
      <c r="N72" s="88"/>
      <c r="O72" s="88"/>
      <c r="P72" s="88"/>
      <c r="Q72" s="90"/>
      <c r="R72" s="33"/>
      <c r="S72" s="88"/>
      <c r="T72" s="88"/>
      <c r="U72" s="88"/>
      <c r="V72" s="90"/>
      <c r="W72" s="33"/>
      <c r="X72" s="88"/>
      <c r="Y72" s="88"/>
      <c r="Z72" s="91"/>
      <c r="AA72" s="90"/>
      <c r="AB72" s="33"/>
    </row>
    <row r="73" spans="1:28" x14ac:dyDescent="0.3">
      <c r="A73" s="33"/>
      <c r="B73" s="33"/>
      <c r="C73" s="32"/>
      <c r="D73" s="32"/>
      <c r="E73" s="32"/>
      <c r="F73" s="34"/>
      <c r="G73" s="35"/>
      <c r="H73" s="88"/>
      <c r="I73" s="88"/>
      <c r="J73" s="89"/>
      <c r="K73" s="88"/>
      <c r="L73" s="90"/>
      <c r="M73" s="33"/>
      <c r="N73" s="88"/>
      <c r="O73" s="88"/>
      <c r="P73" s="88"/>
      <c r="Q73" s="90"/>
      <c r="R73" s="33"/>
      <c r="S73" s="88"/>
      <c r="T73" s="88"/>
      <c r="U73" s="88"/>
      <c r="V73" s="90"/>
      <c r="W73" s="33"/>
      <c r="X73" s="88"/>
      <c r="Y73" s="88"/>
      <c r="Z73" s="91"/>
      <c r="AA73" s="90"/>
      <c r="AB73" s="33"/>
    </row>
    <row r="74" spans="1:28" x14ac:dyDescent="0.3">
      <c r="A74" s="33"/>
      <c r="B74" s="33"/>
      <c r="C74" s="32"/>
      <c r="D74" s="32"/>
      <c r="E74" s="32"/>
      <c r="F74" s="34"/>
      <c r="G74" s="35"/>
      <c r="H74" s="88"/>
      <c r="I74" s="88"/>
      <c r="J74" s="89"/>
      <c r="K74" s="88"/>
      <c r="L74" s="90"/>
      <c r="M74" s="33"/>
      <c r="N74" s="88"/>
      <c r="O74" s="88"/>
      <c r="P74" s="88"/>
      <c r="Q74" s="90"/>
      <c r="R74" s="33"/>
      <c r="S74" s="88"/>
      <c r="T74" s="88"/>
      <c r="U74" s="88"/>
      <c r="V74" s="90"/>
      <c r="W74" s="33"/>
      <c r="X74" s="88"/>
      <c r="Y74" s="88"/>
      <c r="Z74" s="91"/>
      <c r="AA74" s="90"/>
      <c r="AB74" s="33"/>
    </row>
    <row r="75" spans="1:28" x14ac:dyDescent="0.3">
      <c r="A75" s="33"/>
      <c r="B75" s="33"/>
      <c r="C75" s="32"/>
      <c r="D75" s="32"/>
      <c r="E75" s="32"/>
      <c r="F75" s="34"/>
      <c r="G75" s="35"/>
      <c r="H75" s="88"/>
      <c r="I75" s="88"/>
      <c r="J75" s="89"/>
      <c r="K75" s="88"/>
      <c r="L75" s="90"/>
      <c r="M75" s="33"/>
      <c r="N75" s="88"/>
      <c r="O75" s="88"/>
      <c r="P75" s="88"/>
      <c r="Q75" s="90"/>
      <c r="R75" s="33"/>
      <c r="S75" s="88"/>
      <c r="T75" s="88"/>
      <c r="U75" s="88"/>
      <c r="V75" s="90"/>
      <c r="W75" s="33"/>
      <c r="X75" s="88"/>
      <c r="Y75" s="88"/>
      <c r="Z75" s="91"/>
      <c r="AA75" s="90"/>
      <c r="AB75" s="33"/>
    </row>
    <row r="76" spans="1:28" x14ac:dyDescent="0.3">
      <c r="A76" s="33"/>
      <c r="B76" s="33"/>
      <c r="C76" s="32"/>
      <c r="D76" s="32"/>
      <c r="E76" s="32"/>
      <c r="F76" s="34"/>
      <c r="G76" s="35"/>
      <c r="H76" s="88"/>
      <c r="I76" s="88"/>
      <c r="J76" s="89"/>
      <c r="K76" s="88"/>
      <c r="L76" s="90"/>
      <c r="M76" s="33"/>
      <c r="N76" s="88"/>
      <c r="O76" s="88"/>
      <c r="P76" s="88"/>
      <c r="Q76" s="90"/>
      <c r="R76" s="33"/>
      <c r="S76" s="88"/>
      <c r="T76" s="88"/>
      <c r="U76" s="88"/>
      <c r="V76" s="90"/>
      <c r="W76" s="33"/>
      <c r="X76" s="88"/>
      <c r="Y76" s="88"/>
      <c r="Z76" s="91"/>
      <c r="AA76" s="90"/>
      <c r="AB76" s="33"/>
    </row>
    <row r="77" spans="1:28" x14ac:dyDescent="0.3">
      <c r="A77" s="33"/>
      <c r="B77" s="33"/>
      <c r="C77" s="32"/>
      <c r="D77" s="32"/>
      <c r="E77" s="32"/>
      <c r="F77" s="34"/>
      <c r="G77" s="35"/>
      <c r="H77" s="88"/>
      <c r="I77" s="88"/>
      <c r="J77" s="89"/>
      <c r="K77" s="88"/>
      <c r="L77" s="90"/>
      <c r="M77" s="33"/>
      <c r="N77" s="88"/>
      <c r="O77" s="88"/>
      <c r="P77" s="88"/>
      <c r="Q77" s="90"/>
      <c r="R77" s="33"/>
      <c r="S77" s="88"/>
      <c r="T77" s="88"/>
      <c r="U77" s="88"/>
      <c r="V77" s="90"/>
      <c r="W77" s="33"/>
      <c r="X77" s="88"/>
      <c r="Y77" s="88"/>
      <c r="Z77" s="91"/>
      <c r="AA77" s="90"/>
      <c r="AB77" s="33"/>
    </row>
    <row r="78" spans="1:28" x14ac:dyDescent="0.3">
      <c r="A78" s="33"/>
      <c r="B78" s="33"/>
      <c r="C78" s="32"/>
      <c r="D78" s="32"/>
      <c r="E78" s="32"/>
      <c r="F78" s="34"/>
      <c r="G78" s="35"/>
      <c r="H78" s="88"/>
      <c r="I78" s="88"/>
      <c r="J78" s="89"/>
      <c r="K78" s="88"/>
      <c r="L78" s="90"/>
      <c r="M78" s="33"/>
      <c r="N78" s="88"/>
      <c r="O78" s="88"/>
      <c r="P78" s="88"/>
      <c r="Q78" s="90"/>
      <c r="R78" s="33"/>
      <c r="S78" s="88"/>
      <c r="T78" s="88"/>
      <c r="U78" s="88"/>
      <c r="V78" s="90"/>
      <c r="W78" s="33"/>
      <c r="X78" s="88"/>
      <c r="Y78" s="88"/>
      <c r="Z78" s="91"/>
      <c r="AA78" s="90"/>
      <c r="AB78" s="33"/>
    </row>
    <row r="79" spans="1:28" x14ac:dyDescent="0.3">
      <c r="A79" s="33"/>
      <c r="B79" s="33"/>
      <c r="C79" s="32"/>
      <c r="D79" s="32"/>
      <c r="E79" s="32"/>
      <c r="F79" s="34"/>
      <c r="G79" s="35"/>
      <c r="H79" s="88"/>
      <c r="I79" s="88"/>
      <c r="J79" s="89"/>
      <c r="K79" s="88"/>
      <c r="L79" s="90"/>
      <c r="M79" s="33"/>
      <c r="N79" s="88"/>
      <c r="O79" s="88"/>
      <c r="P79" s="88"/>
      <c r="Q79" s="90"/>
      <c r="R79" s="33"/>
      <c r="S79" s="88"/>
      <c r="T79" s="88"/>
      <c r="U79" s="88"/>
      <c r="V79" s="90"/>
      <c r="W79" s="33"/>
      <c r="X79" s="88"/>
      <c r="Y79" s="88"/>
      <c r="Z79" s="91"/>
      <c r="AA79" s="90"/>
      <c r="AB79" s="33"/>
    </row>
    <row r="80" spans="1:28" x14ac:dyDescent="0.3">
      <c r="A80" s="33"/>
      <c r="B80" s="33"/>
      <c r="C80" s="32"/>
      <c r="D80" s="32"/>
      <c r="E80" s="32"/>
      <c r="F80" s="34"/>
      <c r="G80" s="35"/>
      <c r="H80" s="88"/>
      <c r="I80" s="88"/>
      <c r="J80" s="89"/>
      <c r="K80" s="88"/>
      <c r="L80" s="90"/>
      <c r="M80" s="33"/>
      <c r="N80" s="88"/>
      <c r="O80" s="88"/>
      <c r="P80" s="88"/>
      <c r="Q80" s="90"/>
      <c r="R80" s="33"/>
      <c r="S80" s="88"/>
      <c r="T80" s="88"/>
      <c r="U80" s="88"/>
      <c r="V80" s="90"/>
      <c r="W80" s="33"/>
      <c r="X80" s="88"/>
      <c r="Y80" s="88"/>
      <c r="Z80" s="91"/>
      <c r="AA80" s="90"/>
      <c r="AB80" s="33"/>
    </row>
    <row r="81" spans="1:28" x14ac:dyDescent="0.3">
      <c r="A81" s="33"/>
      <c r="B81" s="33"/>
      <c r="C81" s="32"/>
      <c r="D81" s="32"/>
      <c r="E81" s="32"/>
      <c r="F81" s="34"/>
      <c r="G81" s="35"/>
      <c r="H81" s="88"/>
      <c r="I81" s="88"/>
      <c r="J81" s="89"/>
      <c r="K81" s="88"/>
      <c r="L81" s="90"/>
      <c r="M81" s="33"/>
      <c r="N81" s="88"/>
      <c r="O81" s="88"/>
      <c r="P81" s="88"/>
      <c r="Q81" s="90"/>
      <c r="R81" s="33"/>
      <c r="S81" s="88"/>
      <c r="T81" s="88"/>
      <c r="U81" s="88"/>
      <c r="V81" s="90"/>
      <c r="W81" s="33"/>
      <c r="X81" s="88"/>
      <c r="Y81" s="88"/>
      <c r="Z81" s="91"/>
      <c r="AA81" s="90"/>
      <c r="AB81" s="33"/>
    </row>
    <row r="82" spans="1:28" x14ac:dyDescent="0.3">
      <c r="A82" s="33"/>
      <c r="B82" s="33"/>
      <c r="C82" s="32"/>
      <c r="D82" s="32"/>
      <c r="E82" s="32"/>
      <c r="F82" s="34"/>
      <c r="G82" s="35"/>
      <c r="H82" s="88"/>
      <c r="I82" s="88"/>
      <c r="J82" s="89"/>
      <c r="K82" s="88"/>
      <c r="L82" s="90"/>
      <c r="M82" s="33"/>
      <c r="N82" s="88"/>
      <c r="O82" s="88"/>
      <c r="P82" s="88"/>
      <c r="Q82" s="90"/>
      <c r="R82" s="33"/>
      <c r="S82" s="88"/>
      <c r="T82" s="88"/>
      <c r="U82" s="88"/>
      <c r="V82" s="90"/>
      <c r="W82" s="33"/>
      <c r="X82" s="88"/>
      <c r="Y82" s="88"/>
      <c r="Z82" s="91"/>
      <c r="AA82" s="90"/>
      <c r="AB82" s="33"/>
    </row>
    <row r="83" spans="1:28" x14ac:dyDescent="0.3">
      <c r="A83" s="33"/>
      <c r="B83" s="33"/>
      <c r="C83" s="32"/>
      <c r="D83" s="32"/>
      <c r="E83" s="32"/>
      <c r="F83" s="34"/>
      <c r="G83" s="35"/>
      <c r="H83" s="88"/>
      <c r="I83" s="88"/>
      <c r="J83" s="89"/>
      <c r="K83" s="88"/>
      <c r="L83" s="90"/>
      <c r="M83" s="33"/>
      <c r="N83" s="88"/>
      <c r="O83" s="88"/>
      <c r="P83" s="88"/>
      <c r="Q83" s="90"/>
      <c r="R83" s="33"/>
      <c r="S83" s="88"/>
      <c r="T83" s="88"/>
      <c r="U83" s="88"/>
      <c r="V83" s="90"/>
      <c r="W83" s="33"/>
      <c r="X83" s="88"/>
      <c r="Y83" s="88"/>
      <c r="Z83" s="91"/>
      <c r="AA83" s="90"/>
      <c r="AB83" s="33"/>
    </row>
    <row r="84" spans="1:28" x14ac:dyDescent="0.3">
      <c r="A84" s="33"/>
      <c r="B84" s="33"/>
      <c r="C84" s="32"/>
      <c r="D84" s="32"/>
      <c r="E84" s="32"/>
      <c r="F84" s="34"/>
      <c r="G84" s="35"/>
      <c r="H84" s="88"/>
      <c r="I84" s="88"/>
      <c r="J84" s="89"/>
      <c r="K84" s="88"/>
      <c r="L84" s="90"/>
      <c r="M84" s="33"/>
      <c r="N84" s="88"/>
      <c r="O84" s="88"/>
      <c r="P84" s="88"/>
      <c r="Q84" s="90"/>
      <c r="R84" s="33"/>
      <c r="S84" s="88"/>
      <c r="T84" s="88"/>
      <c r="U84" s="88"/>
      <c r="V84" s="90"/>
      <c r="W84" s="33"/>
      <c r="X84" s="88"/>
      <c r="Y84" s="88"/>
      <c r="Z84" s="91"/>
      <c r="AA84" s="90"/>
      <c r="AB84" s="33"/>
    </row>
    <row r="85" spans="1:28" x14ac:dyDescent="0.3">
      <c r="A85" s="33"/>
      <c r="B85" s="33"/>
      <c r="C85" s="32"/>
      <c r="D85" s="32"/>
      <c r="E85" s="32"/>
      <c r="F85" s="34"/>
      <c r="G85" s="35"/>
      <c r="H85" s="88"/>
      <c r="I85" s="88"/>
      <c r="J85" s="89"/>
      <c r="K85" s="88"/>
      <c r="L85" s="90"/>
      <c r="M85" s="33"/>
      <c r="N85" s="88"/>
      <c r="O85" s="88"/>
      <c r="P85" s="88"/>
      <c r="Q85" s="90"/>
      <c r="R85" s="33"/>
      <c r="S85" s="88"/>
      <c r="T85" s="88"/>
      <c r="U85" s="88"/>
      <c r="V85" s="90"/>
      <c r="W85" s="33"/>
      <c r="X85" s="88"/>
      <c r="Y85" s="88"/>
      <c r="Z85" s="91"/>
      <c r="AA85" s="90"/>
      <c r="AB85" s="33"/>
    </row>
    <row r="86" spans="1:28" x14ac:dyDescent="0.3">
      <c r="A86" s="33"/>
      <c r="B86" s="33"/>
      <c r="C86" s="32"/>
      <c r="D86" s="32"/>
      <c r="E86" s="32"/>
      <c r="F86" s="34"/>
      <c r="G86" s="35"/>
      <c r="H86" s="88"/>
      <c r="I86" s="88"/>
      <c r="J86" s="89"/>
      <c r="K86" s="88"/>
      <c r="L86" s="90"/>
      <c r="M86" s="33"/>
      <c r="N86" s="88"/>
      <c r="O86" s="88"/>
      <c r="P86" s="88"/>
      <c r="Q86" s="90"/>
      <c r="R86" s="33"/>
      <c r="S86" s="88"/>
      <c r="T86" s="88"/>
      <c r="U86" s="88"/>
      <c r="V86" s="90"/>
      <c r="W86" s="33"/>
      <c r="X86" s="88"/>
      <c r="Y86" s="88"/>
      <c r="Z86" s="91"/>
      <c r="AA86" s="90"/>
      <c r="AB86" s="33"/>
    </row>
    <row r="87" spans="1:28" x14ac:dyDescent="0.3">
      <c r="A87" s="33"/>
      <c r="B87" s="33"/>
      <c r="C87" s="32"/>
      <c r="D87" s="32"/>
      <c r="E87" s="32"/>
      <c r="F87" s="34"/>
      <c r="G87" s="35"/>
      <c r="H87" s="88"/>
      <c r="I87" s="88"/>
      <c r="J87" s="89"/>
      <c r="K87" s="88"/>
      <c r="L87" s="90"/>
      <c r="M87" s="33"/>
      <c r="N87" s="88"/>
      <c r="O87" s="88"/>
      <c r="P87" s="88"/>
      <c r="Q87" s="90"/>
      <c r="R87" s="33"/>
      <c r="S87" s="88"/>
      <c r="T87" s="88"/>
      <c r="U87" s="88"/>
      <c r="V87" s="90"/>
      <c r="W87" s="33"/>
      <c r="X87" s="88"/>
      <c r="Y87" s="88"/>
      <c r="Z87" s="91"/>
      <c r="AA87" s="90"/>
      <c r="AB87" s="33"/>
    </row>
    <row r="88" spans="1:28" x14ac:dyDescent="0.3">
      <c r="A88" s="33"/>
      <c r="B88" s="33"/>
      <c r="C88" s="32"/>
      <c r="D88" s="32"/>
      <c r="E88" s="32"/>
      <c r="F88" s="34"/>
      <c r="G88" s="35"/>
      <c r="H88" s="88"/>
      <c r="I88" s="88"/>
      <c r="J88" s="89"/>
      <c r="K88" s="88"/>
      <c r="L88" s="90"/>
      <c r="M88" s="33"/>
      <c r="N88" s="88"/>
      <c r="O88" s="88"/>
      <c r="P88" s="88"/>
      <c r="Q88" s="90"/>
      <c r="R88" s="33"/>
      <c r="S88" s="88"/>
      <c r="T88" s="88"/>
      <c r="U88" s="88"/>
      <c r="V88" s="90"/>
      <c r="W88" s="33"/>
      <c r="X88" s="88"/>
      <c r="Y88" s="88"/>
      <c r="Z88" s="91"/>
      <c r="AA88" s="90"/>
      <c r="AB88" s="33"/>
    </row>
    <row r="89" spans="1:28" x14ac:dyDescent="0.3">
      <c r="A89" s="33"/>
      <c r="B89" s="33"/>
      <c r="C89" s="32"/>
      <c r="D89" s="32"/>
      <c r="E89" s="32"/>
      <c r="F89" s="34"/>
      <c r="G89" s="35"/>
      <c r="H89" s="88"/>
      <c r="I89" s="88"/>
      <c r="J89" s="89"/>
      <c r="K89" s="88"/>
      <c r="L89" s="90"/>
      <c r="M89" s="33"/>
      <c r="N89" s="88"/>
      <c r="O89" s="88"/>
      <c r="P89" s="88"/>
      <c r="Q89" s="90"/>
      <c r="R89" s="33"/>
      <c r="S89" s="88"/>
      <c r="T89" s="88"/>
      <c r="U89" s="88"/>
      <c r="V89" s="90"/>
      <c r="W89" s="33"/>
      <c r="X89" s="88"/>
      <c r="Y89" s="88"/>
      <c r="Z89" s="91"/>
      <c r="AA89" s="90"/>
      <c r="AB89" s="33"/>
    </row>
    <row r="90" spans="1:28" x14ac:dyDescent="0.3">
      <c r="A90" s="33"/>
      <c r="B90" s="33"/>
      <c r="C90" s="32"/>
      <c r="D90" s="32"/>
      <c r="E90" s="32"/>
      <c r="F90" s="30"/>
      <c r="G90" s="31"/>
      <c r="H90" s="88"/>
      <c r="I90" s="88"/>
      <c r="J90" s="89"/>
      <c r="K90" s="88"/>
      <c r="L90" s="92"/>
      <c r="M90" s="97"/>
      <c r="N90" s="88"/>
      <c r="O90" s="88"/>
      <c r="P90" s="88"/>
      <c r="Q90" s="92"/>
      <c r="R90" s="97"/>
      <c r="S90" s="88"/>
      <c r="T90" s="88"/>
      <c r="U90" s="88"/>
      <c r="V90" s="92"/>
      <c r="W90" s="97"/>
      <c r="X90" s="88"/>
      <c r="Y90" s="88"/>
      <c r="Z90" s="91"/>
      <c r="AA90" s="92"/>
      <c r="AB90" s="97"/>
    </row>
    <row r="91" spans="1:28" x14ac:dyDescent="0.3">
      <c r="A91" s="33"/>
      <c r="B91" s="33"/>
      <c r="C91" s="32"/>
      <c r="D91" s="32"/>
      <c r="E91" s="32"/>
      <c r="F91" s="30"/>
      <c r="G91" s="31"/>
      <c r="H91" s="88"/>
      <c r="I91" s="88"/>
      <c r="J91" s="89"/>
      <c r="K91" s="88"/>
      <c r="L91" s="92"/>
      <c r="M91" s="97"/>
      <c r="N91" s="88"/>
      <c r="O91" s="88"/>
      <c r="P91" s="88"/>
      <c r="Q91" s="92"/>
      <c r="R91" s="97"/>
      <c r="S91" s="88"/>
      <c r="T91" s="88"/>
      <c r="U91" s="88"/>
      <c r="V91" s="92"/>
      <c r="W91" s="97"/>
      <c r="X91" s="88"/>
      <c r="Y91" s="88"/>
      <c r="Z91" s="91"/>
      <c r="AA91" s="92"/>
      <c r="AB91" s="97"/>
    </row>
    <row r="92" spans="1:28" x14ac:dyDescent="0.3">
      <c r="A92" s="33"/>
      <c r="B92" s="33"/>
      <c r="C92" s="32"/>
      <c r="D92" s="32"/>
      <c r="E92" s="32"/>
      <c r="F92" s="30"/>
      <c r="G92" s="31"/>
      <c r="H92" s="88"/>
      <c r="I92" s="88"/>
      <c r="J92" s="89"/>
      <c r="K92" s="88"/>
      <c r="L92" s="92"/>
      <c r="M92" s="97"/>
      <c r="N92" s="88"/>
      <c r="O92" s="88"/>
      <c r="P92" s="88"/>
      <c r="Q92" s="92"/>
      <c r="R92" s="97"/>
      <c r="S92" s="88"/>
      <c r="T92" s="88"/>
      <c r="U92" s="88"/>
      <c r="V92" s="92"/>
      <c r="W92" s="97"/>
      <c r="X92" s="88"/>
      <c r="Y92" s="88"/>
      <c r="Z92" s="91"/>
      <c r="AA92" s="92"/>
      <c r="AB92" s="97"/>
    </row>
    <row r="93" spans="1:28" x14ac:dyDescent="0.3">
      <c r="A93" s="33"/>
      <c r="B93" s="33"/>
      <c r="C93" s="32"/>
      <c r="D93" s="32"/>
      <c r="E93" s="32"/>
      <c r="F93" s="30"/>
      <c r="G93" s="31"/>
      <c r="H93" s="88"/>
      <c r="I93" s="88"/>
      <c r="J93" s="89"/>
      <c r="K93" s="88"/>
      <c r="L93" s="92"/>
      <c r="M93" s="97"/>
      <c r="N93" s="88"/>
      <c r="O93" s="88"/>
      <c r="P93" s="88"/>
      <c r="Q93" s="92"/>
      <c r="R93" s="97"/>
      <c r="S93" s="88"/>
      <c r="T93" s="88"/>
      <c r="U93" s="88"/>
      <c r="V93" s="92"/>
      <c r="W93" s="97"/>
      <c r="X93" s="88"/>
      <c r="Y93" s="88"/>
      <c r="Z93" s="91"/>
      <c r="AA93" s="92"/>
      <c r="AB93" s="97"/>
    </row>
    <row r="94" spans="1:28" x14ac:dyDescent="0.3">
      <c r="A94" s="33"/>
      <c r="B94" s="33"/>
      <c r="C94" s="32"/>
      <c r="D94" s="32"/>
      <c r="E94" s="32"/>
      <c r="F94" s="30"/>
      <c r="G94" s="31"/>
      <c r="H94" s="88"/>
      <c r="I94" s="88"/>
      <c r="J94" s="89"/>
      <c r="K94" s="88"/>
      <c r="L94" s="92"/>
      <c r="M94" s="97"/>
      <c r="N94" s="88"/>
      <c r="O94" s="88"/>
      <c r="P94" s="88"/>
      <c r="Q94" s="92"/>
      <c r="R94" s="97"/>
      <c r="S94" s="88"/>
      <c r="T94" s="88"/>
      <c r="U94" s="88"/>
      <c r="V94" s="92"/>
      <c r="W94" s="97"/>
      <c r="X94" s="88"/>
      <c r="Y94" s="88"/>
      <c r="Z94" s="91"/>
      <c r="AA94" s="92"/>
      <c r="AB94" s="97"/>
    </row>
    <row r="95" spans="1:28" x14ac:dyDescent="0.3">
      <c r="A95" s="33"/>
      <c r="B95" s="33"/>
      <c r="C95" s="32"/>
      <c r="D95" s="32"/>
      <c r="E95" s="32"/>
      <c r="F95" s="30"/>
      <c r="G95" s="31"/>
      <c r="H95" s="88"/>
      <c r="I95" s="88"/>
      <c r="J95" s="89"/>
      <c r="K95" s="88"/>
      <c r="L95" s="92"/>
      <c r="M95" s="97"/>
      <c r="N95" s="88"/>
      <c r="O95" s="88"/>
      <c r="P95" s="88"/>
      <c r="Q95" s="92"/>
      <c r="R95" s="97"/>
      <c r="S95" s="88"/>
      <c r="T95" s="88"/>
      <c r="U95" s="88"/>
      <c r="V95" s="92"/>
      <c r="W95" s="97"/>
      <c r="X95" s="88"/>
      <c r="Y95" s="88"/>
      <c r="Z95" s="91"/>
      <c r="AA95" s="92"/>
      <c r="AB95" s="97"/>
    </row>
    <row r="96" spans="1:28" x14ac:dyDescent="0.3">
      <c r="A96" s="33"/>
      <c r="B96" s="33"/>
      <c r="C96" s="32"/>
      <c r="D96" s="32"/>
      <c r="E96" s="32"/>
      <c r="F96" s="30"/>
      <c r="G96" s="31"/>
      <c r="H96" s="88"/>
      <c r="I96" s="88"/>
      <c r="J96" s="89"/>
      <c r="K96" s="88"/>
      <c r="L96" s="92"/>
      <c r="M96" s="97"/>
      <c r="N96" s="88"/>
      <c r="O96" s="88"/>
      <c r="P96" s="88"/>
      <c r="Q96" s="92"/>
      <c r="R96" s="97"/>
      <c r="S96" s="88"/>
      <c r="T96" s="88"/>
      <c r="U96" s="88"/>
      <c r="V96" s="92"/>
      <c r="W96" s="97"/>
      <c r="X96" s="88"/>
      <c r="Y96" s="88"/>
      <c r="Z96" s="91"/>
      <c r="AA96" s="92"/>
      <c r="AB96" s="97"/>
    </row>
    <row r="97" spans="1:28" x14ac:dyDescent="0.3">
      <c r="A97" s="33"/>
      <c r="B97" s="33"/>
      <c r="C97" s="32"/>
      <c r="D97" s="32"/>
      <c r="E97" s="32"/>
      <c r="F97" s="30"/>
      <c r="G97" s="31"/>
      <c r="H97" s="88"/>
      <c r="I97" s="88"/>
      <c r="J97" s="89"/>
      <c r="K97" s="88"/>
      <c r="L97" s="92"/>
      <c r="M97" s="97"/>
      <c r="N97" s="88"/>
      <c r="O97" s="88"/>
      <c r="P97" s="88"/>
      <c r="Q97" s="92"/>
      <c r="R97" s="97"/>
      <c r="S97" s="88"/>
      <c r="T97" s="88"/>
      <c r="U97" s="88"/>
      <c r="V97" s="92"/>
      <c r="W97" s="97"/>
      <c r="X97" s="88"/>
      <c r="Y97" s="88"/>
      <c r="Z97" s="91"/>
      <c r="AA97" s="92"/>
      <c r="AB97" s="97"/>
    </row>
    <row r="98" spans="1:28" x14ac:dyDescent="0.3">
      <c r="A98" s="33"/>
      <c r="B98" s="33"/>
      <c r="C98" s="32"/>
      <c r="D98" s="32"/>
      <c r="E98" s="32"/>
      <c r="F98" s="30"/>
      <c r="G98" s="31"/>
      <c r="H98" s="88"/>
      <c r="I98" s="88"/>
      <c r="J98" s="89"/>
      <c r="K98" s="88"/>
      <c r="L98" s="92"/>
      <c r="M98" s="97"/>
      <c r="N98" s="88"/>
      <c r="O98" s="88"/>
      <c r="P98" s="88"/>
      <c r="Q98" s="92"/>
      <c r="R98" s="97"/>
      <c r="S98" s="88"/>
      <c r="T98" s="88"/>
      <c r="U98" s="88"/>
      <c r="V98" s="92"/>
      <c r="W98" s="97"/>
      <c r="X98" s="88"/>
      <c r="Y98" s="88"/>
      <c r="Z98" s="91"/>
      <c r="AA98" s="92"/>
      <c r="AB98" s="97"/>
    </row>
    <row r="99" spans="1:28" x14ac:dyDescent="0.3">
      <c r="A99" s="33"/>
      <c r="B99" s="33"/>
      <c r="C99" s="32"/>
      <c r="D99" s="32"/>
      <c r="E99" s="32"/>
      <c r="F99" s="30"/>
      <c r="G99" s="31"/>
      <c r="H99" s="88"/>
      <c r="I99" s="88"/>
      <c r="J99" s="89"/>
      <c r="K99" s="88"/>
      <c r="L99" s="92"/>
      <c r="M99" s="97"/>
      <c r="N99" s="88"/>
      <c r="O99" s="88"/>
      <c r="P99" s="88"/>
      <c r="Q99" s="92"/>
      <c r="R99" s="97"/>
      <c r="S99" s="88"/>
      <c r="T99" s="88"/>
      <c r="U99" s="88"/>
      <c r="V99" s="92"/>
      <c r="W99" s="97"/>
      <c r="X99" s="88"/>
      <c r="Y99" s="88"/>
      <c r="Z99" s="91"/>
      <c r="AA99" s="92"/>
      <c r="AB99" s="97"/>
    </row>
    <row r="100" spans="1:28" x14ac:dyDescent="0.3">
      <c r="A100" s="33"/>
      <c r="B100" s="33"/>
      <c r="C100" s="32"/>
      <c r="D100" s="32"/>
      <c r="E100" s="32"/>
      <c r="F100" s="30"/>
      <c r="G100" s="31"/>
      <c r="H100" s="88"/>
      <c r="I100" s="88"/>
      <c r="J100" s="89"/>
      <c r="K100" s="88"/>
      <c r="L100" s="92"/>
      <c r="M100" s="97"/>
      <c r="N100" s="88"/>
      <c r="O100" s="88"/>
      <c r="P100" s="88"/>
      <c r="Q100" s="92"/>
      <c r="R100" s="97"/>
      <c r="S100" s="88"/>
      <c r="T100" s="88"/>
      <c r="U100" s="88"/>
      <c r="V100" s="92"/>
      <c r="W100" s="97"/>
      <c r="X100" s="88"/>
      <c r="Y100" s="88"/>
      <c r="Z100" s="91"/>
      <c r="AA100" s="92"/>
      <c r="AB100" s="97"/>
    </row>
  </sheetData>
  <sortState xmlns:xlrd2="http://schemas.microsoft.com/office/spreadsheetml/2017/richdata2" ref="A4:AA33">
    <sortCondition ref="G4:G33"/>
  </sortState>
  <mergeCells count="4">
    <mergeCell ref="H2:M2"/>
    <mergeCell ref="N2:R2"/>
    <mergeCell ref="S2:W2"/>
    <mergeCell ref="X2:AB2"/>
  </mergeCells>
  <conditionalFormatting sqref="F4:F33">
    <cfRule type="duplicateValues" dxfId="6" priority="1"/>
  </conditionalFormatting>
  <conditionalFormatting sqref="G4:G33">
    <cfRule type="cellIs" dxfId="5" priority="2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9343-6F73-4E29-9030-5EDDA25E2290}">
  <sheetPr>
    <pageSetUpPr fitToPage="1"/>
  </sheetPr>
  <dimension ref="A1:AB96"/>
  <sheetViews>
    <sheetView topLeftCell="A2" zoomScaleNormal="100" workbookViewId="0">
      <selection activeCell="A3" sqref="A3:AA29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5546875" bestFit="1" customWidth="1"/>
    <col min="4" max="4" width="18.6640625" hidden="1" customWidth="1"/>
    <col min="5" max="5" width="18" bestFit="1" customWidth="1"/>
    <col min="6" max="6" width="7.109375" style="9" customWidth="1"/>
    <col min="7" max="7" width="6.5546875" style="28" customWidth="1"/>
    <col min="8" max="8" width="5.44140625" style="78" bestFit="1" customWidth="1"/>
    <col min="9" max="9" width="5.6640625" style="78" bestFit="1" customWidth="1"/>
    <col min="10" max="10" width="5.6640625" style="79" bestFit="1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28" ht="23.4" x14ac:dyDescent="0.45">
      <c r="A2" s="29" t="s">
        <v>160</v>
      </c>
      <c r="C2" s="104" t="s">
        <v>277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28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</row>
    <row r="4" spans="1:28" x14ac:dyDescent="0.3">
      <c r="A4">
        <v>341</v>
      </c>
      <c r="B4" t="str">
        <f>VLOOKUP($A4,'Diplomabestand individueel'!$A:$AC,B$1,FALSE)</f>
        <v>W5-B2</v>
      </c>
      <c r="C4" t="str">
        <f>VLOOKUP($A4,'Diplomabestand individueel'!$A:$AC,C$1,FALSE)</f>
        <v>Eva Beijne</v>
      </c>
      <c r="D4" t="str">
        <f>VLOOKUP($A4,'Diplomabestand individueel'!$A:$AC,D$1,FALSE)</f>
        <v>Jeugd 1 G</v>
      </c>
      <c r="E4" t="str">
        <f>VLOOKUP($A4,'Diplomabestand individueel'!$A:$AC,E$1,FALSE)</f>
        <v>Turncentrum Waterland</v>
      </c>
      <c r="F4" s="44">
        <f>VLOOKUP($A4,'Diplomabestand individueel'!$A:$AC,F$1,FALSE)</f>
        <v>0</v>
      </c>
      <c r="G4" s="41" t="e">
        <f t="shared" ref="G4:G29" si="0">RANK(F4,F$4:F$29)</f>
        <v>#N/A</v>
      </c>
      <c r="H4" s="82">
        <f>VLOOKUP($A4,'Diplomabestand individueel'!$A:$AC,H$1,FALSE)</f>
        <v>0</v>
      </c>
      <c r="I4" s="82">
        <f>VLOOKUP($A4,'Diplomabestand individueel'!$A:$AC,I$1,FALSE)</f>
        <v>0</v>
      </c>
      <c r="J4" s="83">
        <f>VLOOKUP($A4,'Diplomabestand individueel'!$A:$AC,J$1,FALSE)</f>
        <v>0</v>
      </c>
      <c r="K4" s="82">
        <f>VLOOKUP($A4,'Diplomabestand individueel'!$A:$AC,K$1,FALSE)</f>
        <v>0</v>
      </c>
      <c r="L4" s="82">
        <f>VLOOKUP($A4,'Diplomabestand individueel'!$A:$AC,L$1,FALSE)</f>
        <v>0</v>
      </c>
      <c r="M4" s="41" t="e">
        <f t="shared" ref="M4:M29" si="1">RANK(L4,L$4:L$29)</f>
        <v>#N/A</v>
      </c>
      <c r="N4" s="82">
        <f>VLOOKUP($A4,'Diplomabestand individueel'!$A:$AC,N$1,FALSE)</f>
        <v>0</v>
      </c>
      <c r="O4" s="82">
        <f>VLOOKUP($A4,'Diplomabestand individueel'!$A:$AC,O$1,FALSE)</f>
        <v>0</v>
      </c>
      <c r="P4" s="82">
        <f>VLOOKUP($A4,'Diplomabestand individueel'!$A:$AC,P$1,FALSE)</f>
        <v>0</v>
      </c>
      <c r="Q4" s="82">
        <f>VLOOKUP($A4,'Diplomabestand individueel'!$A:$AC,Q$1,FALSE)</f>
        <v>0</v>
      </c>
      <c r="R4" s="41" t="e">
        <f t="shared" ref="R4:R29" si="2">RANK(Q4,Q$4:Q$29)</f>
        <v>#N/A</v>
      </c>
      <c r="S4" s="82">
        <f>VLOOKUP($A4,'Diplomabestand individueel'!$A:$AC,S$1,FALSE)</f>
        <v>0</v>
      </c>
      <c r="T4" s="82">
        <f>VLOOKUP($A4,'Diplomabestand individueel'!$A:$AC,T$1,FALSE)</f>
        <v>0</v>
      </c>
      <c r="U4" s="82">
        <f>VLOOKUP($A4,'Diplomabestand individueel'!$A:$AC,U$1,FALSE)</f>
        <v>0</v>
      </c>
      <c r="V4" s="82">
        <f>VLOOKUP($A4,'Diplomabestand individueel'!$A:$AC,V$1,FALSE)</f>
        <v>0</v>
      </c>
      <c r="W4" s="41" t="e">
        <f t="shared" ref="W4:W29" si="3">RANK(V4,V$4:V$29)</f>
        <v>#N/A</v>
      </c>
      <c r="X4" s="82">
        <f>VLOOKUP($A4,'Diplomabestand individueel'!$A:$AC,X$1,FALSE)</f>
        <v>0</v>
      </c>
      <c r="Y4" s="82">
        <f>VLOOKUP($A4,'Diplomabestand individueel'!$A:$AC,Y$1,FALSE)</f>
        <v>0</v>
      </c>
      <c r="Z4" s="82">
        <f>VLOOKUP($A4,'Diplomabestand individueel'!$A:$AC,Z$1,FALSE)</f>
        <v>0</v>
      </c>
      <c r="AA4" s="82">
        <f>VLOOKUP($A4,'Diplomabestand individueel'!$A:$AC,AA$1,FALSE)</f>
        <v>0</v>
      </c>
      <c r="AB4" s="41" t="e">
        <f t="shared" ref="AB4:AB29" si="4">RANK(AA4,AA$4:AA$29)</f>
        <v>#N/A</v>
      </c>
    </row>
    <row r="5" spans="1:28" x14ac:dyDescent="0.3">
      <c r="A5">
        <v>338</v>
      </c>
      <c r="B5" t="str">
        <f>VLOOKUP($A5,'Diplomabestand individueel'!$A:$AC,B$1,FALSE)</f>
        <v>W5-B2</v>
      </c>
      <c r="C5" t="str">
        <f>VLOOKUP($A5,'Diplomabestand individueel'!$A:$AC,C$1,FALSE)</f>
        <v>Mayra Berkhout</v>
      </c>
      <c r="D5" t="str">
        <f>VLOOKUP($A5,'Diplomabestand individueel'!$A:$AC,D$1,FALSE)</f>
        <v>Jeugd 2 G</v>
      </c>
      <c r="E5" t="str">
        <f>VLOOKUP($A5,'Diplomabestand individueel'!$A:$AC,E$1,FALSE)</f>
        <v>Sint Mauritius</v>
      </c>
      <c r="F5" s="44">
        <f>VLOOKUP($A5,'Diplomabestand individueel'!$A:$AC,F$1,FALSE)</f>
        <v>40.299999999999997</v>
      </c>
      <c r="G5" s="41" t="e">
        <f t="shared" si="0"/>
        <v>#N/A</v>
      </c>
      <c r="H5" s="82">
        <f>VLOOKUP($A5,'Diplomabestand individueel'!$A:$AC,H$1,FALSE)</f>
        <v>2.4</v>
      </c>
      <c r="I5" s="82">
        <f>VLOOKUP($A5,'Diplomabestand individueel'!$A:$AC,I$1,FALSE)</f>
        <v>8.85</v>
      </c>
      <c r="J5" s="83">
        <f>VLOOKUP($A5,'Diplomabestand individueel'!$A:$AC,J$1,FALSE)</f>
        <v>0</v>
      </c>
      <c r="K5" s="82">
        <f>VLOOKUP($A5,'Diplomabestand individueel'!$A:$AC,K$1,FALSE)</f>
        <v>0</v>
      </c>
      <c r="L5" s="82">
        <f>VLOOKUP($A5,'Diplomabestand individueel'!$A:$AC,L$1,FALSE)</f>
        <v>11.25</v>
      </c>
      <c r="M5" s="41" t="e">
        <f t="shared" si="1"/>
        <v>#N/A</v>
      </c>
      <c r="N5" s="82">
        <f>VLOOKUP($A5,'Diplomabestand individueel'!$A:$AC,N$1,FALSE)</f>
        <v>2.1</v>
      </c>
      <c r="O5" s="82">
        <f>VLOOKUP($A5,'Diplomabestand individueel'!$A:$AC,O$1,FALSE)</f>
        <v>7.1</v>
      </c>
      <c r="P5" s="82">
        <f>VLOOKUP($A5,'Diplomabestand individueel'!$A:$AC,P$1,FALSE)</f>
        <v>0</v>
      </c>
      <c r="Q5" s="82">
        <f>VLOOKUP($A5,'Diplomabestand individueel'!$A:$AC,Q$1,FALSE)</f>
        <v>9.1999999999999993</v>
      </c>
      <c r="R5" s="41" t="e">
        <f t="shared" si="2"/>
        <v>#N/A</v>
      </c>
      <c r="S5" s="82">
        <f>VLOOKUP($A5,'Diplomabestand individueel'!$A:$AC,S$1,FALSE)</f>
        <v>2.8</v>
      </c>
      <c r="T5" s="82">
        <f>VLOOKUP($A5,'Diplomabestand individueel'!$A:$AC,T$1,FALSE)</f>
        <v>7.1</v>
      </c>
      <c r="U5" s="82">
        <f>VLOOKUP($A5,'Diplomabestand individueel'!$A:$AC,U$1,FALSE)</f>
        <v>0</v>
      </c>
      <c r="V5" s="82">
        <f>VLOOKUP($A5,'Diplomabestand individueel'!$A:$AC,V$1,FALSE)</f>
        <v>9.9</v>
      </c>
      <c r="W5" s="41" t="e">
        <f t="shared" si="3"/>
        <v>#N/A</v>
      </c>
      <c r="X5" s="82">
        <f>VLOOKUP($A5,'Diplomabestand individueel'!$A:$AC,X$1,FALSE)</f>
        <v>2.9</v>
      </c>
      <c r="Y5" s="82">
        <f>VLOOKUP($A5,'Diplomabestand individueel'!$A:$AC,Y$1,FALSE)</f>
        <v>7.05</v>
      </c>
      <c r="Z5" s="82">
        <f>VLOOKUP($A5,'Diplomabestand individueel'!$A:$AC,Z$1,FALSE)</f>
        <v>0</v>
      </c>
      <c r="AA5" s="82">
        <f>VLOOKUP($A5,'Diplomabestand individueel'!$A:$AC,AA$1,FALSE)</f>
        <v>9.9499999999999993</v>
      </c>
      <c r="AB5" s="41" t="e">
        <f t="shared" si="4"/>
        <v>#N/A</v>
      </c>
    </row>
    <row r="6" spans="1:28" x14ac:dyDescent="0.3">
      <c r="A6">
        <v>360</v>
      </c>
      <c r="B6" t="e">
        <f>VLOOKUP($A6,'Diplomabestand individueel'!$A:$AC,B$1,FALSE)</f>
        <v>#N/A</v>
      </c>
      <c r="C6" t="e">
        <f>VLOOKUP($A6,'Diplomabestand individueel'!$A:$AC,C$1,FALSE)</f>
        <v>#N/A</v>
      </c>
      <c r="D6" t="e">
        <f>VLOOKUP($A6,'Diplomabestand individueel'!$A:$AC,D$1,FALSE)</f>
        <v>#N/A</v>
      </c>
      <c r="E6" t="e">
        <f>VLOOKUP($A6,'Diplomabestand individueel'!$A:$AC,E$1,FALSE)</f>
        <v>#N/A</v>
      </c>
      <c r="F6" s="44" t="e">
        <f>VLOOKUP($A6,'Diplomabestand individueel'!$A:$AC,F$1,FALSE)</f>
        <v>#N/A</v>
      </c>
      <c r="G6" s="41" t="e">
        <f t="shared" si="0"/>
        <v>#N/A</v>
      </c>
      <c r="H6" s="82" t="e">
        <f>VLOOKUP($A6,'Diplomabestand individueel'!$A:$AC,H$1,FALSE)</f>
        <v>#N/A</v>
      </c>
      <c r="I6" s="82" t="e">
        <f>VLOOKUP($A6,'Diplomabestand individueel'!$A:$AC,I$1,FALSE)</f>
        <v>#N/A</v>
      </c>
      <c r="J6" s="83" t="e">
        <f>VLOOKUP($A6,'Diplomabestand individueel'!$A:$AC,J$1,FALSE)</f>
        <v>#N/A</v>
      </c>
      <c r="K6" s="82" t="e">
        <f>VLOOKUP($A6,'Diplomabestand individueel'!$A:$AC,K$1,FALSE)</f>
        <v>#N/A</v>
      </c>
      <c r="L6" s="82" t="e">
        <f>VLOOKUP($A6,'Diplomabestand individueel'!$A:$AC,L$1,FALSE)</f>
        <v>#N/A</v>
      </c>
      <c r="M6" s="41" t="e">
        <f t="shared" si="1"/>
        <v>#N/A</v>
      </c>
      <c r="N6" s="82" t="e">
        <f>VLOOKUP($A6,'Diplomabestand individueel'!$A:$AC,N$1,FALSE)</f>
        <v>#N/A</v>
      </c>
      <c r="O6" s="82" t="e">
        <f>VLOOKUP($A6,'Diplomabestand individueel'!$A:$AC,O$1,FALSE)</f>
        <v>#N/A</v>
      </c>
      <c r="P6" s="82" t="e">
        <f>VLOOKUP($A6,'Diplomabestand individueel'!$A:$AC,P$1,FALSE)</f>
        <v>#N/A</v>
      </c>
      <c r="Q6" s="82" t="e">
        <f>VLOOKUP($A6,'Diplomabestand individueel'!$A:$AC,Q$1,FALSE)</f>
        <v>#N/A</v>
      </c>
      <c r="R6" s="41" t="e">
        <f t="shared" si="2"/>
        <v>#N/A</v>
      </c>
      <c r="S6" s="82" t="e">
        <f>VLOOKUP($A6,'Diplomabestand individueel'!$A:$AC,S$1,FALSE)</f>
        <v>#N/A</v>
      </c>
      <c r="T6" s="82" t="e">
        <f>VLOOKUP($A6,'Diplomabestand individueel'!$A:$AC,T$1,FALSE)</f>
        <v>#N/A</v>
      </c>
      <c r="U6" s="82" t="e">
        <f>VLOOKUP($A6,'Diplomabestand individueel'!$A:$AC,U$1,FALSE)</f>
        <v>#N/A</v>
      </c>
      <c r="V6" s="82" t="e">
        <f>VLOOKUP($A6,'Diplomabestand individueel'!$A:$AC,V$1,FALSE)</f>
        <v>#N/A</v>
      </c>
      <c r="W6" s="41" t="e">
        <f t="shared" si="3"/>
        <v>#N/A</v>
      </c>
      <c r="X6" s="82" t="e">
        <f>VLOOKUP($A6,'Diplomabestand individueel'!$A:$AC,X$1,FALSE)</f>
        <v>#N/A</v>
      </c>
      <c r="Y6" s="82" t="e">
        <f>VLOOKUP($A6,'Diplomabestand individueel'!$A:$AC,Y$1,FALSE)</f>
        <v>#N/A</v>
      </c>
      <c r="Z6" s="82" t="e">
        <f>VLOOKUP($A6,'Diplomabestand individueel'!$A:$AC,Z$1,FALSE)</f>
        <v>#N/A</v>
      </c>
      <c r="AA6" s="82" t="e">
        <f>VLOOKUP($A6,'Diplomabestand individueel'!$A:$AC,AA$1,FALSE)</f>
        <v>#N/A</v>
      </c>
      <c r="AB6" s="41" t="e">
        <f t="shared" si="4"/>
        <v>#N/A</v>
      </c>
    </row>
    <row r="7" spans="1:28" x14ac:dyDescent="0.3">
      <c r="A7">
        <v>343</v>
      </c>
      <c r="B7" t="str">
        <f>VLOOKUP($A7,'Diplomabestand individueel'!$A:$AC,B$1,FALSE)</f>
        <v>W5-B2</v>
      </c>
      <c r="C7" t="str">
        <f>VLOOKUP($A7,'Diplomabestand individueel'!$A:$AC,C$1,FALSE)</f>
        <v>Faith Webbers</v>
      </c>
      <c r="D7" t="str">
        <f>VLOOKUP($A7,'Diplomabestand individueel'!$A:$AC,D$1,FALSE)</f>
        <v>Jeugd 2 G</v>
      </c>
      <c r="E7" t="str">
        <f>VLOOKUP($A7,'Diplomabestand individueel'!$A:$AC,E$1,FALSE)</f>
        <v>Turncentrum Waterland</v>
      </c>
      <c r="F7" s="44">
        <f>VLOOKUP($A7,'Diplomabestand individueel'!$A:$AC,F$1,FALSE)</f>
        <v>34.450000000000003</v>
      </c>
      <c r="G7" s="41" t="e">
        <f t="shared" si="0"/>
        <v>#N/A</v>
      </c>
      <c r="H7" s="82">
        <f>VLOOKUP($A7,'Diplomabestand individueel'!$A:$AC,H$1,FALSE)</f>
        <v>2.4</v>
      </c>
      <c r="I7" s="82">
        <f>VLOOKUP($A7,'Diplomabestand individueel'!$A:$AC,I$1,FALSE)</f>
        <v>8.5</v>
      </c>
      <c r="J7" s="83">
        <f>VLOOKUP($A7,'Diplomabestand individueel'!$A:$AC,J$1,FALSE)</f>
        <v>0</v>
      </c>
      <c r="K7" s="82">
        <f>VLOOKUP($A7,'Diplomabestand individueel'!$A:$AC,K$1,FALSE)</f>
        <v>0</v>
      </c>
      <c r="L7" s="82">
        <f>VLOOKUP($A7,'Diplomabestand individueel'!$A:$AC,L$1,FALSE)</f>
        <v>10.9</v>
      </c>
      <c r="M7" s="41" t="e">
        <f t="shared" si="1"/>
        <v>#N/A</v>
      </c>
      <c r="N7" s="82">
        <f>VLOOKUP($A7,'Diplomabestand individueel'!$A:$AC,N$1,FALSE)</f>
        <v>2.6</v>
      </c>
      <c r="O7" s="82">
        <f>VLOOKUP($A7,'Diplomabestand individueel'!$A:$AC,O$1,FALSE)</f>
        <v>6.9</v>
      </c>
      <c r="P7" s="82">
        <f>VLOOKUP($A7,'Diplomabestand individueel'!$A:$AC,P$1,FALSE)</f>
        <v>0</v>
      </c>
      <c r="Q7" s="82">
        <f>VLOOKUP($A7,'Diplomabestand individueel'!$A:$AC,Q$1,FALSE)</f>
        <v>9.5</v>
      </c>
      <c r="R7" s="41" t="e">
        <f t="shared" si="2"/>
        <v>#N/A</v>
      </c>
      <c r="S7" s="82">
        <f>VLOOKUP($A7,'Diplomabestand individueel'!$A:$AC,S$1,FALSE)</f>
        <v>0.4</v>
      </c>
      <c r="T7" s="82">
        <f>VLOOKUP($A7,'Diplomabestand individueel'!$A:$AC,T$1,FALSE)</f>
        <v>7.2</v>
      </c>
      <c r="U7" s="82">
        <f>VLOOKUP($A7,'Diplomabestand individueel'!$A:$AC,U$1,FALSE)</f>
        <v>4</v>
      </c>
      <c r="V7" s="82">
        <f>VLOOKUP($A7,'Diplomabestand individueel'!$A:$AC,V$1,FALSE)</f>
        <v>3.6</v>
      </c>
      <c r="W7" s="41" t="e">
        <f t="shared" si="3"/>
        <v>#N/A</v>
      </c>
      <c r="X7" s="82">
        <f>VLOOKUP($A7,'Diplomabestand individueel'!$A:$AC,X$1,FALSE)</f>
        <v>2.9</v>
      </c>
      <c r="Y7" s="82">
        <f>VLOOKUP($A7,'Diplomabestand individueel'!$A:$AC,Y$1,FALSE)</f>
        <v>7.55</v>
      </c>
      <c r="Z7" s="82">
        <f>VLOOKUP($A7,'Diplomabestand individueel'!$A:$AC,Z$1,FALSE)</f>
        <v>0</v>
      </c>
      <c r="AA7" s="82">
        <f>VLOOKUP($A7,'Diplomabestand individueel'!$A:$AC,AA$1,FALSE)</f>
        <v>10.45</v>
      </c>
      <c r="AB7" s="41" t="e">
        <f t="shared" si="4"/>
        <v>#N/A</v>
      </c>
    </row>
    <row r="8" spans="1:28" x14ac:dyDescent="0.3">
      <c r="A8">
        <v>347</v>
      </c>
      <c r="B8" t="str">
        <f>VLOOKUP($A8,'Diplomabestand individueel'!$A:$AC,B$1,FALSE)</f>
        <v>W5-B2</v>
      </c>
      <c r="C8" t="str">
        <f>VLOOKUP($A8,'Diplomabestand individueel'!$A:$AC,C$1,FALSE)</f>
        <v>Bibi van der Meijden</v>
      </c>
      <c r="D8" t="str">
        <f>VLOOKUP($A8,'Diplomabestand individueel'!$A:$AC,D$1,FALSE)</f>
        <v>Jeugd 2 G</v>
      </c>
      <c r="E8" t="str">
        <f>VLOOKUP($A8,'Diplomabestand individueel'!$A:$AC,E$1,FALSE)</f>
        <v>Turncentrum Waterland</v>
      </c>
      <c r="F8" s="44">
        <f>VLOOKUP($A8,'Diplomabestand individueel'!$A:$AC,F$1,FALSE)</f>
        <v>36.85</v>
      </c>
      <c r="G8" s="41" t="e">
        <f t="shared" si="0"/>
        <v>#N/A</v>
      </c>
      <c r="H8" s="82">
        <f>VLOOKUP($A8,'Diplomabestand individueel'!$A:$AC,H$1,FALSE)</f>
        <v>1.6</v>
      </c>
      <c r="I8" s="82">
        <f>VLOOKUP($A8,'Diplomabestand individueel'!$A:$AC,I$1,FALSE)</f>
        <v>8.3000000000000007</v>
      </c>
      <c r="J8" s="83">
        <f>VLOOKUP($A8,'Diplomabestand individueel'!$A:$AC,J$1,FALSE)</f>
        <v>0</v>
      </c>
      <c r="K8" s="82">
        <f>VLOOKUP($A8,'Diplomabestand individueel'!$A:$AC,K$1,FALSE)</f>
        <v>0</v>
      </c>
      <c r="L8" s="82">
        <f>VLOOKUP($A8,'Diplomabestand individueel'!$A:$AC,L$1,FALSE)</f>
        <v>9.9</v>
      </c>
      <c r="M8" s="41" t="e">
        <f t="shared" si="1"/>
        <v>#N/A</v>
      </c>
      <c r="N8" s="82">
        <f>VLOOKUP($A8,'Diplomabestand individueel'!$A:$AC,N$1,FALSE)</f>
        <v>1.6</v>
      </c>
      <c r="O8" s="82">
        <f>VLOOKUP($A8,'Diplomabestand individueel'!$A:$AC,O$1,FALSE)</f>
        <v>7.15</v>
      </c>
      <c r="P8" s="82">
        <f>VLOOKUP($A8,'Diplomabestand individueel'!$A:$AC,P$1,FALSE)</f>
        <v>0</v>
      </c>
      <c r="Q8" s="82">
        <f>VLOOKUP($A8,'Diplomabestand individueel'!$A:$AC,Q$1,FALSE)</f>
        <v>8.75</v>
      </c>
      <c r="R8" s="41" t="e">
        <f t="shared" si="2"/>
        <v>#N/A</v>
      </c>
      <c r="S8" s="82">
        <f>VLOOKUP($A8,'Diplomabestand individueel'!$A:$AC,S$1,FALSE)</f>
        <v>1.6</v>
      </c>
      <c r="T8" s="82">
        <f>VLOOKUP($A8,'Diplomabestand individueel'!$A:$AC,T$1,FALSE)</f>
        <v>7.35</v>
      </c>
      <c r="U8" s="82">
        <f>VLOOKUP($A8,'Diplomabestand individueel'!$A:$AC,U$1,FALSE)</f>
        <v>0</v>
      </c>
      <c r="V8" s="82">
        <f>VLOOKUP($A8,'Diplomabestand individueel'!$A:$AC,V$1,FALSE)</f>
        <v>8.9499999999999993</v>
      </c>
      <c r="W8" s="41" t="e">
        <f t="shared" si="3"/>
        <v>#N/A</v>
      </c>
      <c r="X8" s="82">
        <f>VLOOKUP($A8,'Diplomabestand individueel'!$A:$AC,X$1,FALSE)</f>
        <v>2.1</v>
      </c>
      <c r="Y8" s="82">
        <f>VLOOKUP($A8,'Diplomabestand individueel'!$A:$AC,Y$1,FALSE)</f>
        <v>7.15</v>
      </c>
      <c r="Z8" s="82">
        <f>VLOOKUP($A8,'Diplomabestand individueel'!$A:$AC,Z$1,FALSE)</f>
        <v>0</v>
      </c>
      <c r="AA8" s="82">
        <f>VLOOKUP($A8,'Diplomabestand individueel'!$A:$AC,AA$1,FALSE)</f>
        <v>9.25</v>
      </c>
      <c r="AB8" s="41" t="e">
        <f t="shared" si="4"/>
        <v>#N/A</v>
      </c>
    </row>
    <row r="9" spans="1:28" x14ac:dyDescent="0.3">
      <c r="A9">
        <v>359</v>
      </c>
      <c r="B9" t="e">
        <f>VLOOKUP($A9,'Diplomabestand individueel'!$A:$AC,B$1,FALSE)</f>
        <v>#N/A</v>
      </c>
      <c r="C9" t="e">
        <f>VLOOKUP($A9,'Diplomabestand individueel'!$A:$AC,C$1,FALSE)</f>
        <v>#N/A</v>
      </c>
      <c r="D9" t="e">
        <f>VLOOKUP($A9,'Diplomabestand individueel'!$A:$AC,D$1,FALSE)</f>
        <v>#N/A</v>
      </c>
      <c r="E9" t="e">
        <f>VLOOKUP($A9,'Diplomabestand individueel'!$A:$AC,E$1,FALSE)</f>
        <v>#N/A</v>
      </c>
      <c r="F9" s="44" t="e">
        <f>VLOOKUP($A9,'Diplomabestand individueel'!$A:$AC,F$1,FALSE)</f>
        <v>#N/A</v>
      </c>
      <c r="G9" s="41" t="e">
        <f t="shared" si="0"/>
        <v>#N/A</v>
      </c>
      <c r="H9" s="82" t="e">
        <f>VLOOKUP($A9,'Diplomabestand individueel'!$A:$AC,H$1,FALSE)</f>
        <v>#N/A</v>
      </c>
      <c r="I9" s="82" t="e">
        <f>VLOOKUP($A9,'Diplomabestand individueel'!$A:$AC,I$1,FALSE)</f>
        <v>#N/A</v>
      </c>
      <c r="J9" s="83" t="e">
        <f>VLOOKUP($A9,'Diplomabestand individueel'!$A:$AC,J$1,FALSE)</f>
        <v>#N/A</v>
      </c>
      <c r="K9" s="82" t="e">
        <f>VLOOKUP($A9,'Diplomabestand individueel'!$A:$AC,K$1,FALSE)</f>
        <v>#N/A</v>
      </c>
      <c r="L9" s="82" t="e">
        <f>VLOOKUP($A9,'Diplomabestand individueel'!$A:$AC,L$1,FALSE)</f>
        <v>#N/A</v>
      </c>
      <c r="M9" s="41" t="e">
        <f t="shared" si="1"/>
        <v>#N/A</v>
      </c>
      <c r="N9" s="82" t="e">
        <f>VLOOKUP($A9,'Diplomabestand individueel'!$A:$AC,N$1,FALSE)</f>
        <v>#N/A</v>
      </c>
      <c r="O9" s="82" t="e">
        <f>VLOOKUP($A9,'Diplomabestand individueel'!$A:$AC,O$1,FALSE)</f>
        <v>#N/A</v>
      </c>
      <c r="P9" s="82" t="e">
        <f>VLOOKUP($A9,'Diplomabestand individueel'!$A:$AC,P$1,FALSE)</f>
        <v>#N/A</v>
      </c>
      <c r="Q9" s="82" t="e">
        <f>VLOOKUP($A9,'Diplomabestand individueel'!$A:$AC,Q$1,FALSE)</f>
        <v>#N/A</v>
      </c>
      <c r="R9" s="41" t="e">
        <f t="shared" si="2"/>
        <v>#N/A</v>
      </c>
      <c r="S9" s="82" t="e">
        <f>VLOOKUP($A9,'Diplomabestand individueel'!$A:$AC,S$1,FALSE)</f>
        <v>#N/A</v>
      </c>
      <c r="T9" s="82" t="e">
        <f>VLOOKUP($A9,'Diplomabestand individueel'!$A:$AC,T$1,FALSE)</f>
        <v>#N/A</v>
      </c>
      <c r="U9" s="82" t="e">
        <f>VLOOKUP($A9,'Diplomabestand individueel'!$A:$AC,U$1,FALSE)</f>
        <v>#N/A</v>
      </c>
      <c r="V9" s="82" t="e">
        <f>VLOOKUP($A9,'Diplomabestand individueel'!$A:$AC,V$1,FALSE)</f>
        <v>#N/A</v>
      </c>
      <c r="W9" s="41" t="e">
        <f t="shared" si="3"/>
        <v>#N/A</v>
      </c>
      <c r="X9" s="82" t="e">
        <f>VLOOKUP($A9,'Diplomabestand individueel'!$A:$AC,X$1,FALSE)</f>
        <v>#N/A</v>
      </c>
      <c r="Y9" s="82" t="e">
        <f>VLOOKUP($A9,'Diplomabestand individueel'!$A:$AC,Y$1,FALSE)</f>
        <v>#N/A</v>
      </c>
      <c r="Z9" s="82" t="e">
        <f>VLOOKUP($A9,'Diplomabestand individueel'!$A:$AC,Z$1,FALSE)</f>
        <v>#N/A</v>
      </c>
      <c r="AA9" s="82" t="e">
        <f>VLOOKUP($A9,'Diplomabestand individueel'!$A:$AC,AA$1,FALSE)</f>
        <v>#N/A</v>
      </c>
      <c r="AB9" s="41" t="e">
        <f t="shared" si="4"/>
        <v>#N/A</v>
      </c>
    </row>
    <row r="10" spans="1:28" x14ac:dyDescent="0.3">
      <c r="A10">
        <v>340</v>
      </c>
      <c r="B10" t="str">
        <f>VLOOKUP($A10,'Diplomabestand individueel'!$A:$AC,B$1,FALSE)</f>
        <v>afm</v>
      </c>
      <c r="C10" t="str">
        <f>VLOOKUP($A10,'Diplomabestand individueel'!$A:$AC,C$1,FALSE)</f>
        <v>Eva van Dam</v>
      </c>
      <c r="D10" t="str">
        <f>VLOOKUP($A10,'Diplomabestand individueel'!$A:$AC,D$1,FALSE)</f>
        <v>afm</v>
      </c>
      <c r="E10" t="str">
        <f>VLOOKUP($A10,'Diplomabestand individueel'!$A:$AC,E$1,FALSE)</f>
        <v>Turncentrum Waterland</v>
      </c>
      <c r="F10" s="44">
        <f>VLOOKUP($A10,'Diplomabestand individueel'!$A:$AC,F$1,FALSE)</f>
        <v>0</v>
      </c>
      <c r="G10" s="41" t="e">
        <f t="shared" si="0"/>
        <v>#N/A</v>
      </c>
      <c r="H10" s="82">
        <f>VLOOKUP($A10,'Diplomabestand individueel'!$A:$AC,H$1,FALSE)</f>
        <v>0</v>
      </c>
      <c r="I10" s="82">
        <f>VLOOKUP($A10,'Diplomabestand individueel'!$A:$AC,I$1,FALSE)</f>
        <v>0</v>
      </c>
      <c r="J10" s="83">
        <f>VLOOKUP($A10,'Diplomabestand individueel'!$A:$AC,J$1,FALSE)</f>
        <v>0</v>
      </c>
      <c r="K10" s="82">
        <f>VLOOKUP($A10,'Diplomabestand individueel'!$A:$AC,K$1,FALSE)</f>
        <v>0</v>
      </c>
      <c r="L10" s="82">
        <f>VLOOKUP($A10,'Diplomabestand individueel'!$A:$AC,L$1,FALSE)</f>
        <v>0</v>
      </c>
      <c r="M10" s="41" t="e">
        <f t="shared" si="1"/>
        <v>#N/A</v>
      </c>
      <c r="N10" s="82">
        <f>VLOOKUP($A10,'Diplomabestand individueel'!$A:$AC,N$1,FALSE)</f>
        <v>0</v>
      </c>
      <c r="O10" s="82">
        <f>VLOOKUP($A10,'Diplomabestand individueel'!$A:$AC,O$1,FALSE)</f>
        <v>0</v>
      </c>
      <c r="P10" s="82">
        <f>VLOOKUP($A10,'Diplomabestand individueel'!$A:$AC,P$1,FALSE)</f>
        <v>0</v>
      </c>
      <c r="Q10" s="82">
        <f>VLOOKUP($A10,'Diplomabestand individueel'!$A:$AC,Q$1,FALSE)</f>
        <v>0</v>
      </c>
      <c r="R10" s="41" t="e">
        <f t="shared" si="2"/>
        <v>#N/A</v>
      </c>
      <c r="S10" s="82">
        <f>VLOOKUP($A10,'Diplomabestand individueel'!$A:$AC,S$1,FALSE)</f>
        <v>0</v>
      </c>
      <c r="T10" s="82">
        <f>VLOOKUP($A10,'Diplomabestand individueel'!$A:$AC,T$1,FALSE)</f>
        <v>0</v>
      </c>
      <c r="U10" s="82">
        <f>VLOOKUP($A10,'Diplomabestand individueel'!$A:$AC,U$1,FALSE)</f>
        <v>0</v>
      </c>
      <c r="V10" s="82">
        <f>VLOOKUP($A10,'Diplomabestand individueel'!$A:$AC,V$1,FALSE)</f>
        <v>0</v>
      </c>
      <c r="W10" s="41" t="e">
        <f t="shared" si="3"/>
        <v>#N/A</v>
      </c>
      <c r="X10" s="82">
        <f>VLOOKUP($A10,'Diplomabestand individueel'!$A:$AC,X$1,FALSE)</f>
        <v>0</v>
      </c>
      <c r="Y10" s="82">
        <f>VLOOKUP($A10,'Diplomabestand individueel'!$A:$AC,Y$1,FALSE)</f>
        <v>0</v>
      </c>
      <c r="Z10" s="82">
        <f>VLOOKUP($A10,'Diplomabestand individueel'!$A:$AC,Z$1,FALSE)</f>
        <v>0</v>
      </c>
      <c r="AA10" s="82">
        <f>VLOOKUP($A10,'Diplomabestand individueel'!$A:$AC,AA$1,FALSE)</f>
        <v>0</v>
      </c>
      <c r="AB10" s="41" t="e">
        <f t="shared" si="4"/>
        <v>#N/A</v>
      </c>
    </row>
    <row r="11" spans="1:28" x14ac:dyDescent="0.3">
      <c r="A11">
        <v>354</v>
      </c>
      <c r="B11" t="e">
        <f>VLOOKUP($A11,'Diplomabestand individueel'!$A:$AC,B$1,FALSE)</f>
        <v>#N/A</v>
      </c>
      <c r="C11" t="e">
        <f>VLOOKUP($A11,'Diplomabestand individueel'!$A:$AC,C$1,FALSE)</f>
        <v>#N/A</v>
      </c>
      <c r="D11" t="e">
        <f>VLOOKUP($A11,'Diplomabestand individueel'!$A:$AC,D$1,FALSE)</f>
        <v>#N/A</v>
      </c>
      <c r="E11" t="e">
        <f>VLOOKUP($A11,'Diplomabestand individueel'!$A:$AC,E$1,FALSE)</f>
        <v>#N/A</v>
      </c>
      <c r="F11" s="44" t="e">
        <f>VLOOKUP($A11,'Diplomabestand individueel'!$A:$AC,F$1,FALSE)</f>
        <v>#N/A</v>
      </c>
      <c r="G11" s="41" t="e">
        <f t="shared" si="0"/>
        <v>#N/A</v>
      </c>
      <c r="H11" s="82" t="e">
        <f>VLOOKUP($A11,'Diplomabestand individueel'!$A:$AC,H$1,FALSE)</f>
        <v>#N/A</v>
      </c>
      <c r="I11" s="82" t="e">
        <f>VLOOKUP($A11,'Diplomabestand individueel'!$A:$AC,I$1,FALSE)</f>
        <v>#N/A</v>
      </c>
      <c r="J11" s="83" t="e">
        <f>VLOOKUP($A11,'Diplomabestand individueel'!$A:$AC,J$1,FALSE)</f>
        <v>#N/A</v>
      </c>
      <c r="K11" s="82" t="e">
        <f>VLOOKUP($A11,'Diplomabestand individueel'!$A:$AC,K$1,FALSE)</f>
        <v>#N/A</v>
      </c>
      <c r="L11" s="82" t="e">
        <f>VLOOKUP($A11,'Diplomabestand individueel'!$A:$AC,L$1,FALSE)</f>
        <v>#N/A</v>
      </c>
      <c r="M11" s="41" t="e">
        <f t="shared" si="1"/>
        <v>#N/A</v>
      </c>
      <c r="N11" s="82" t="e">
        <f>VLOOKUP($A11,'Diplomabestand individueel'!$A:$AC,N$1,FALSE)</f>
        <v>#N/A</v>
      </c>
      <c r="O11" s="82" t="e">
        <f>VLOOKUP($A11,'Diplomabestand individueel'!$A:$AC,O$1,FALSE)</f>
        <v>#N/A</v>
      </c>
      <c r="P11" s="82" t="e">
        <f>VLOOKUP($A11,'Diplomabestand individueel'!$A:$AC,P$1,FALSE)</f>
        <v>#N/A</v>
      </c>
      <c r="Q11" s="82" t="e">
        <f>VLOOKUP($A11,'Diplomabestand individueel'!$A:$AC,Q$1,FALSE)</f>
        <v>#N/A</v>
      </c>
      <c r="R11" s="41" t="e">
        <f t="shared" si="2"/>
        <v>#N/A</v>
      </c>
      <c r="S11" s="82" t="e">
        <f>VLOOKUP($A11,'Diplomabestand individueel'!$A:$AC,S$1,FALSE)</f>
        <v>#N/A</v>
      </c>
      <c r="T11" s="82" t="e">
        <f>VLOOKUP($A11,'Diplomabestand individueel'!$A:$AC,T$1,FALSE)</f>
        <v>#N/A</v>
      </c>
      <c r="U11" s="82" t="e">
        <f>VLOOKUP($A11,'Diplomabestand individueel'!$A:$AC,U$1,FALSE)</f>
        <v>#N/A</v>
      </c>
      <c r="V11" s="82" t="e">
        <f>VLOOKUP($A11,'Diplomabestand individueel'!$A:$AC,V$1,FALSE)</f>
        <v>#N/A</v>
      </c>
      <c r="W11" s="41" t="e">
        <f t="shared" si="3"/>
        <v>#N/A</v>
      </c>
      <c r="X11" s="82" t="e">
        <f>VLOOKUP($A11,'Diplomabestand individueel'!$A:$AC,X$1,FALSE)</f>
        <v>#N/A</v>
      </c>
      <c r="Y11" s="82" t="e">
        <f>VLOOKUP($A11,'Diplomabestand individueel'!$A:$AC,Y$1,FALSE)</f>
        <v>#N/A</v>
      </c>
      <c r="Z11" s="82" t="e">
        <f>VLOOKUP($A11,'Diplomabestand individueel'!$A:$AC,Z$1,FALSE)</f>
        <v>#N/A</v>
      </c>
      <c r="AA11" s="82" t="e">
        <f>VLOOKUP($A11,'Diplomabestand individueel'!$A:$AC,AA$1,FALSE)</f>
        <v>#N/A</v>
      </c>
      <c r="AB11" s="41" t="e">
        <f t="shared" si="4"/>
        <v>#N/A</v>
      </c>
    </row>
    <row r="12" spans="1:28" x14ac:dyDescent="0.3">
      <c r="A12">
        <v>361</v>
      </c>
      <c r="B12" t="e">
        <f>VLOOKUP($A12,'Diplomabestand individueel'!$A:$AC,B$1,FALSE)</f>
        <v>#N/A</v>
      </c>
      <c r="C12" t="e">
        <f>VLOOKUP($A12,'Diplomabestand individueel'!$A:$AC,C$1,FALSE)</f>
        <v>#N/A</v>
      </c>
      <c r="D12" t="e">
        <f>VLOOKUP($A12,'Diplomabestand individueel'!$A:$AC,D$1,FALSE)</f>
        <v>#N/A</v>
      </c>
      <c r="E12" t="e">
        <f>VLOOKUP($A12,'Diplomabestand individueel'!$A:$AC,E$1,FALSE)</f>
        <v>#N/A</v>
      </c>
      <c r="F12" s="44" t="e">
        <f>VLOOKUP($A12,'Diplomabestand individueel'!$A:$AC,F$1,FALSE)</f>
        <v>#N/A</v>
      </c>
      <c r="G12" s="41" t="e">
        <f t="shared" si="0"/>
        <v>#N/A</v>
      </c>
      <c r="H12" s="82" t="e">
        <f>VLOOKUP($A12,'Diplomabestand individueel'!$A:$AC,H$1,FALSE)</f>
        <v>#N/A</v>
      </c>
      <c r="I12" s="82" t="e">
        <f>VLOOKUP($A12,'Diplomabestand individueel'!$A:$AC,I$1,FALSE)</f>
        <v>#N/A</v>
      </c>
      <c r="J12" s="83" t="e">
        <f>VLOOKUP($A12,'Diplomabestand individueel'!$A:$AC,J$1,FALSE)</f>
        <v>#N/A</v>
      </c>
      <c r="K12" s="82" t="e">
        <f>VLOOKUP($A12,'Diplomabestand individueel'!$A:$AC,K$1,FALSE)</f>
        <v>#N/A</v>
      </c>
      <c r="L12" s="82" t="e">
        <f>VLOOKUP($A12,'Diplomabestand individueel'!$A:$AC,L$1,FALSE)</f>
        <v>#N/A</v>
      </c>
      <c r="M12" s="41" t="e">
        <f t="shared" si="1"/>
        <v>#N/A</v>
      </c>
      <c r="N12" s="82" t="e">
        <f>VLOOKUP($A12,'Diplomabestand individueel'!$A:$AC,N$1,FALSE)</f>
        <v>#N/A</v>
      </c>
      <c r="O12" s="82" t="e">
        <f>VLOOKUP($A12,'Diplomabestand individueel'!$A:$AC,O$1,FALSE)</f>
        <v>#N/A</v>
      </c>
      <c r="P12" s="82" t="e">
        <f>VLOOKUP($A12,'Diplomabestand individueel'!$A:$AC,P$1,FALSE)</f>
        <v>#N/A</v>
      </c>
      <c r="Q12" s="82" t="e">
        <f>VLOOKUP($A12,'Diplomabestand individueel'!$A:$AC,Q$1,FALSE)</f>
        <v>#N/A</v>
      </c>
      <c r="R12" s="41" t="e">
        <f t="shared" si="2"/>
        <v>#N/A</v>
      </c>
      <c r="S12" s="82" t="e">
        <f>VLOOKUP($A12,'Diplomabestand individueel'!$A:$AC,S$1,FALSE)</f>
        <v>#N/A</v>
      </c>
      <c r="T12" s="82" t="e">
        <f>VLOOKUP($A12,'Diplomabestand individueel'!$A:$AC,T$1,FALSE)</f>
        <v>#N/A</v>
      </c>
      <c r="U12" s="82" t="e">
        <f>VLOOKUP($A12,'Diplomabestand individueel'!$A:$AC,U$1,FALSE)</f>
        <v>#N/A</v>
      </c>
      <c r="V12" s="82" t="e">
        <f>VLOOKUP($A12,'Diplomabestand individueel'!$A:$AC,V$1,FALSE)</f>
        <v>#N/A</v>
      </c>
      <c r="W12" s="41" t="e">
        <f t="shared" si="3"/>
        <v>#N/A</v>
      </c>
      <c r="X12" s="82" t="e">
        <f>VLOOKUP($A12,'Diplomabestand individueel'!$A:$AC,X$1,FALSE)</f>
        <v>#N/A</v>
      </c>
      <c r="Y12" s="82" t="e">
        <f>VLOOKUP($A12,'Diplomabestand individueel'!$A:$AC,Y$1,FALSE)</f>
        <v>#N/A</v>
      </c>
      <c r="Z12" s="82" t="e">
        <f>VLOOKUP($A12,'Diplomabestand individueel'!$A:$AC,Z$1,FALSE)</f>
        <v>#N/A</v>
      </c>
      <c r="AA12" s="82" t="e">
        <f>VLOOKUP($A12,'Diplomabestand individueel'!$A:$AC,AA$1,FALSE)</f>
        <v>#N/A</v>
      </c>
      <c r="AB12" s="41" t="e">
        <f t="shared" si="4"/>
        <v>#N/A</v>
      </c>
    </row>
    <row r="13" spans="1:28" x14ac:dyDescent="0.3">
      <c r="A13">
        <v>370</v>
      </c>
      <c r="B13" t="e">
        <f>VLOOKUP($A13,'Diplomabestand individueel'!$A:$AC,B$1,FALSE)</f>
        <v>#N/A</v>
      </c>
      <c r="C13" t="e">
        <f>VLOOKUP($A13,'Diplomabestand individueel'!$A:$AC,C$1,FALSE)</f>
        <v>#N/A</v>
      </c>
      <c r="D13" t="e">
        <f>VLOOKUP($A13,'Diplomabestand individueel'!$A:$AC,D$1,FALSE)</f>
        <v>#N/A</v>
      </c>
      <c r="E13" t="e">
        <f>VLOOKUP($A13,'Diplomabestand individueel'!$A:$AC,E$1,FALSE)</f>
        <v>#N/A</v>
      </c>
      <c r="F13" s="44" t="e">
        <f>VLOOKUP($A13,'Diplomabestand individueel'!$A:$AC,F$1,FALSE)</f>
        <v>#N/A</v>
      </c>
      <c r="G13" s="41" t="e">
        <f t="shared" si="0"/>
        <v>#N/A</v>
      </c>
      <c r="H13" s="82" t="e">
        <f>VLOOKUP($A13,'Diplomabestand individueel'!$A:$AC,H$1,FALSE)</f>
        <v>#N/A</v>
      </c>
      <c r="I13" s="82" t="e">
        <f>VLOOKUP($A13,'Diplomabestand individueel'!$A:$AC,I$1,FALSE)</f>
        <v>#N/A</v>
      </c>
      <c r="J13" s="83" t="e">
        <f>VLOOKUP($A13,'Diplomabestand individueel'!$A:$AC,J$1,FALSE)</f>
        <v>#N/A</v>
      </c>
      <c r="K13" s="82" t="e">
        <f>VLOOKUP($A13,'Diplomabestand individueel'!$A:$AC,K$1,FALSE)</f>
        <v>#N/A</v>
      </c>
      <c r="L13" s="82" t="e">
        <f>VLOOKUP($A13,'Diplomabestand individueel'!$A:$AC,L$1,FALSE)</f>
        <v>#N/A</v>
      </c>
      <c r="M13" s="41" t="e">
        <f t="shared" si="1"/>
        <v>#N/A</v>
      </c>
      <c r="N13" s="82" t="e">
        <f>VLOOKUP($A13,'Diplomabestand individueel'!$A:$AC,N$1,FALSE)</f>
        <v>#N/A</v>
      </c>
      <c r="O13" s="82" t="e">
        <f>VLOOKUP($A13,'Diplomabestand individueel'!$A:$AC,O$1,FALSE)</f>
        <v>#N/A</v>
      </c>
      <c r="P13" s="82" t="e">
        <f>VLOOKUP($A13,'Diplomabestand individueel'!$A:$AC,P$1,FALSE)</f>
        <v>#N/A</v>
      </c>
      <c r="Q13" s="82" t="e">
        <f>VLOOKUP($A13,'Diplomabestand individueel'!$A:$AC,Q$1,FALSE)</f>
        <v>#N/A</v>
      </c>
      <c r="R13" s="41" t="e">
        <f t="shared" si="2"/>
        <v>#N/A</v>
      </c>
      <c r="S13" s="82" t="e">
        <f>VLOOKUP($A13,'Diplomabestand individueel'!$A:$AC,S$1,FALSE)</f>
        <v>#N/A</v>
      </c>
      <c r="T13" s="82" t="e">
        <f>VLOOKUP($A13,'Diplomabestand individueel'!$A:$AC,T$1,FALSE)</f>
        <v>#N/A</v>
      </c>
      <c r="U13" s="82" t="e">
        <f>VLOOKUP($A13,'Diplomabestand individueel'!$A:$AC,U$1,FALSE)</f>
        <v>#N/A</v>
      </c>
      <c r="V13" s="82" t="e">
        <f>VLOOKUP($A13,'Diplomabestand individueel'!$A:$AC,V$1,FALSE)</f>
        <v>#N/A</v>
      </c>
      <c r="W13" s="41" t="e">
        <f t="shared" si="3"/>
        <v>#N/A</v>
      </c>
      <c r="X13" s="82" t="e">
        <f>VLOOKUP($A13,'Diplomabestand individueel'!$A:$AC,X$1,FALSE)</f>
        <v>#N/A</v>
      </c>
      <c r="Y13" s="82" t="e">
        <f>VLOOKUP($A13,'Diplomabestand individueel'!$A:$AC,Y$1,FALSE)</f>
        <v>#N/A</v>
      </c>
      <c r="Z13" s="82" t="e">
        <f>VLOOKUP($A13,'Diplomabestand individueel'!$A:$AC,Z$1,FALSE)</f>
        <v>#N/A</v>
      </c>
      <c r="AA13" s="82" t="e">
        <f>VLOOKUP($A13,'Diplomabestand individueel'!$A:$AC,AA$1,FALSE)</f>
        <v>#N/A</v>
      </c>
      <c r="AB13" s="41" t="e">
        <f t="shared" si="4"/>
        <v>#N/A</v>
      </c>
    </row>
    <row r="14" spans="1:28" x14ac:dyDescent="0.3">
      <c r="A14">
        <v>339</v>
      </c>
      <c r="B14" t="str">
        <f>VLOOKUP($A14,'Diplomabestand individueel'!$A:$AC,B$1,FALSE)</f>
        <v>W5-B2</v>
      </c>
      <c r="C14" t="str">
        <f>VLOOKUP($A14,'Diplomabestand individueel'!$A:$AC,C$1,FALSE)</f>
        <v>Emi Klomp</v>
      </c>
      <c r="D14" t="str">
        <f>VLOOKUP($A14,'Diplomabestand individueel'!$A:$AC,D$1,FALSE)</f>
        <v>Jeugd 1 G</v>
      </c>
      <c r="E14" t="str">
        <f>VLOOKUP($A14,'Diplomabestand individueel'!$A:$AC,E$1,FALSE)</f>
        <v>Turncentrum Waterland</v>
      </c>
      <c r="F14" s="44">
        <f>VLOOKUP($A14,'Diplomabestand individueel'!$A:$AC,F$1,FALSE)</f>
        <v>39.6</v>
      </c>
      <c r="G14" s="41" t="e">
        <f t="shared" si="0"/>
        <v>#N/A</v>
      </c>
      <c r="H14" s="82">
        <f>VLOOKUP($A14,'Diplomabestand individueel'!$A:$AC,H$1,FALSE)</f>
        <v>2.4</v>
      </c>
      <c r="I14" s="82">
        <f>VLOOKUP($A14,'Diplomabestand individueel'!$A:$AC,I$1,FALSE)</f>
        <v>8.8000000000000007</v>
      </c>
      <c r="J14" s="83">
        <f>VLOOKUP($A14,'Diplomabestand individueel'!$A:$AC,J$1,FALSE)</f>
        <v>0</v>
      </c>
      <c r="K14" s="82">
        <f>VLOOKUP($A14,'Diplomabestand individueel'!$A:$AC,K$1,FALSE)</f>
        <v>0</v>
      </c>
      <c r="L14" s="82">
        <f>VLOOKUP($A14,'Diplomabestand individueel'!$A:$AC,L$1,FALSE)</f>
        <v>11.2</v>
      </c>
      <c r="M14" s="41" t="e">
        <f t="shared" si="1"/>
        <v>#N/A</v>
      </c>
      <c r="N14" s="82">
        <f>VLOOKUP($A14,'Diplomabestand individueel'!$A:$AC,N$1,FALSE)</f>
        <v>2.6</v>
      </c>
      <c r="O14" s="82">
        <f>VLOOKUP($A14,'Diplomabestand individueel'!$A:$AC,O$1,FALSE)</f>
        <v>7.45</v>
      </c>
      <c r="P14" s="82">
        <f>VLOOKUP($A14,'Diplomabestand individueel'!$A:$AC,P$1,FALSE)</f>
        <v>0</v>
      </c>
      <c r="Q14" s="82">
        <f>VLOOKUP($A14,'Diplomabestand individueel'!$A:$AC,Q$1,FALSE)</f>
        <v>10.050000000000001</v>
      </c>
      <c r="R14" s="41" t="e">
        <f t="shared" si="2"/>
        <v>#N/A</v>
      </c>
      <c r="S14" s="82">
        <f>VLOOKUP($A14,'Diplomabestand individueel'!$A:$AC,S$1,FALSE)</f>
        <v>2.7</v>
      </c>
      <c r="T14" s="82">
        <f>VLOOKUP($A14,'Diplomabestand individueel'!$A:$AC,T$1,FALSE)</f>
        <v>6.2</v>
      </c>
      <c r="U14" s="82">
        <f>VLOOKUP($A14,'Diplomabestand individueel'!$A:$AC,U$1,FALSE)</f>
        <v>0</v>
      </c>
      <c r="V14" s="82">
        <f>VLOOKUP($A14,'Diplomabestand individueel'!$A:$AC,V$1,FALSE)</f>
        <v>8.9</v>
      </c>
      <c r="W14" s="41" t="e">
        <f t="shared" si="3"/>
        <v>#N/A</v>
      </c>
      <c r="X14" s="82">
        <f>VLOOKUP($A14,'Diplomabestand individueel'!$A:$AC,X$1,FALSE)</f>
        <v>2.1</v>
      </c>
      <c r="Y14" s="82">
        <f>VLOOKUP($A14,'Diplomabestand individueel'!$A:$AC,Y$1,FALSE)</f>
        <v>7.35</v>
      </c>
      <c r="Z14" s="82">
        <f>VLOOKUP($A14,'Diplomabestand individueel'!$A:$AC,Z$1,FALSE)</f>
        <v>0</v>
      </c>
      <c r="AA14" s="82">
        <f>VLOOKUP($A14,'Diplomabestand individueel'!$A:$AC,AA$1,FALSE)</f>
        <v>9.4499999999999993</v>
      </c>
      <c r="AB14" s="41" t="e">
        <f t="shared" si="4"/>
        <v>#N/A</v>
      </c>
    </row>
    <row r="15" spans="1:28" x14ac:dyDescent="0.3">
      <c r="A15">
        <v>369</v>
      </c>
      <c r="B15" t="e">
        <f>VLOOKUP($A15,'Diplomabestand individueel'!$A:$AC,B$1,FALSE)</f>
        <v>#N/A</v>
      </c>
      <c r="C15" t="e">
        <f>VLOOKUP($A15,'Diplomabestand individueel'!$A:$AC,C$1,FALSE)</f>
        <v>#N/A</v>
      </c>
      <c r="D15" t="e">
        <f>VLOOKUP($A15,'Diplomabestand individueel'!$A:$AC,D$1,FALSE)</f>
        <v>#N/A</v>
      </c>
      <c r="E15" t="e">
        <f>VLOOKUP($A15,'Diplomabestand individueel'!$A:$AC,E$1,FALSE)</f>
        <v>#N/A</v>
      </c>
      <c r="F15" s="44" t="e">
        <f>VLOOKUP($A15,'Diplomabestand individueel'!$A:$AC,F$1,FALSE)</f>
        <v>#N/A</v>
      </c>
      <c r="G15" s="41" t="e">
        <f t="shared" si="0"/>
        <v>#N/A</v>
      </c>
      <c r="H15" s="82" t="e">
        <f>VLOOKUP($A15,'Diplomabestand individueel'!$A:$AC,H$1,FALSE)</f>
        <v>#N/A</v>
      </c>
      <c r="I15" s="82" t="e">
        <f>VLOOKUP($A15,'Diplomabestand individueel'!$A:$AC,I$1,FALSE)</f>
        <v>#N/A</v>
      </c>
      <c r="J15" s="83" t="e">
        <f>VLOOKUP($A15,'Diplomabestand individueel'!$A:$AC,J$1,FALSE)</f>
        <v>#N/A</v>
      </c>
      <c r="K15" s="82" t="e">
        <f>VLOOKUP($A15,'Diplomabestand individueel'!$A:$AC,K$1,FALSE)</f>
        <v>#N/A</v>
      </c>
      <c r="L15" s="82" t="e">
        <f>VLOOKUP($A15,'Diplomabestand individueel'!$A:$AC,L$1,FALSE)</f>
        <v>#N/A</v>
      </c>
      <c r="M15" s="41" t="e">
        <f t="shared" si="1"/>
        <v>#N/A</v>
      </c>
      <c r="N15" s="82" t="e">
        <f>VLOOKUP($A15,'Diplomabestand individueel'!$A:$AC,N$1,FALSE)</f>
        <v>#N/A</v>
      </c>
      <c r="O15" s="82" t="e">
        <f>VLOOKUP($A15,'Diplomabestand individueel'!$A:$AC,O$1,FALSE)</f>
        <v>#N/A</v>
      </c>
      <c r="P15" s="82" t="e">
        <f>VLOOKUP($A15,'Diplomabestand individueel'!$A:$AC,P$1,FALSE)</f>
        <v>#N/A</v>
      </c>
      <c r="Q15" s="82" t="e">
        <f>VLOOKUP($A15,'Diplomabestand individueel'!$A:$AC,Q$1,FALSE)</f>
        <v>#N/A</v>
      </c>
      <c r="R15" s="41" t="e">
        <f t="shared" si="2"/>
        <v>#N/A</v>
      </c>
      <c r="S15" s="82" t="e">
        <f>VLOOKUP($A15,'Diplomabestand individueel'!$A:$AC,S$1,FALSE)</f>
        <v>#N/A</v>
      </c>
      <c r="T15" s="82" t="e">
        <f>VLOOKUP($A15,'Diplomabestand individueel'!$A:$AC,T$1,FALSE)</f>
        <v>#N/A</v>
      </c>
      <c r="U15" s="82" t="e">
        <f>VLOOKUP($A15,'Diplomabestand individueel'!$A:$AC,U$1,FALSE)</f>
        <v>#N/A</v>
      </c>
      <c r="V15" s="82" t="e">
        <f>VLOOKUP($A15,'Diplomabestand individueel'!$A:$AC,V$1,FALSE)</f>
        <v>#N/A</v>
      </c>
      <c r="W15" s="41" t="e">
        <f t="shared" si="3"/>
        <v>#N/A</v>
      </c>
      <c r="X15" s="82" t="e">
        <f>VLOOKUP($A15,'Diplomabestand individueel'!$A:$AC,X$1,FALSE)</f>
        <v>#N/A</v>
      </c>
      <c r="Y15" s="82" t="e">
        <f>VLOOKUP($A15,'Diplomabestand individueel'!$A:$AC,Y$1,FALSE)</f>
        <v>#N/A</v>
      </c>
      <c r="Z15" s="82" t="e">
        <f>VLOOKUP($A15,'Diplomabestand individueel'!$A:$AC,Z$1,FALSE)</f>
        <v>#N/A</v>
      </c>
      <c r="AA15" s="82" t="e">
        <f>VLOOKUP($A15,'Diplomabestand individueel'!$A:$AC,AA$1,FALSE)</f>
        <v>#N/A</v>
      </c>
      <c r="AB15" s="41" t="e">
        <f t="shared" si="4"/>
        <v>#N/A</v>
      </c>
    </row>
    <row r="16" spans="1:28" x14ac:dyDescent="0.3">
      <c r="A16">
        <v>368</v>
      </c>
      <c r="B16" t="e">
        <f>VLOOKUP($A16,'Diplomabestand individueel'!$A:$AC,B$1,FALSE)</f>
        <v>#N/A</v>
      </c>
      <c r="C16" t="e">
        <f>VLOOKUP($A16,'Diplomabestand individueel'!$A:$AC,C$1,FALSE)</f>
        <v>#N/A</v>
      </c>
      <c r="D16" t="e">
        <f>VLOOKUP($A16,'Diplomabestand individueel'!$A:$AC,D$1,FALSE)</f>
        <v>#N/A</v>
      </c>
      <c r="E16" t="e">
        <f>VLOOKUP($A16,'Diplomabestand individueel'!$A:$AC,E$1,FALSE)</f>
        <v>#N/A</v>
      </c>
      <c r="F16" s="44" t="e">
        <f>VLOOKUP($A16,'Diplomabestand individueel'!$A:$AC,F$1,FALSE)</f>
        <v>#N/A</v>
      </c>
      <c r="G16" s="41" t="e">
        <f t="shared" si="0"/>
        <v>#N/A</v>
      </c>
      <c r="H16" s="82" t="e">
        <f>VLOOKUP($A16,'Diplomabestand individueel'!$A:$AC,H$1,FALSE)</f>
        <v>#N/A</v>
      </c>
      <c r="I16" s="82" t="e">
        <f>VLOOKUP($A16,'Diplomabestand individueel'!$A:$AC,I$1,FALSE)</f>
        <v>#N/A</v>
      </c>
      <c r="J16" s="83" t="e">
        <f>VLOOKUP($A16,'Diplomabestand individueel'!$A:$AC,J$1,FALSE)</f>
        <v>#N/A</v>
      </c>
      <c r="K16" s="82" t="e">
        <f>VLOOKUP($A16,'Diplomabestand individueel'!$A:$AC,K$1,FALSE)</f>
        <v>#N/A</v>
      </c>
      <c r="L16" s="82" t="e">
        <f>VLOOKUP($A16,'Diplomabestand individueel'!$A:$AC,L$1,FALSE)</f>
        <v>#N/A</v>
      </c>
      <c r="M16" s="41" t="e">
        <f t="shared" si="1"/>
        <v>#N/A</v>
      </c>
      <c r="N16" s="82" t="e">
        <f>VLOOKUP($A16,'Diplomabestand individueel'!$A:$AC,N$1,FALSE)</f>
        <v>#N/A</v>
      </c>
      <c r="O16" s="82" t="e">
        <f>VLOOKUP($A16,'Diplomabestand individueel'!$A:$AC,O$1,FALSE)</f>
        <v>#N/A</v>
      </c>
      <c r="P16" s="82" t="e">
        <f>VLOOKUP($A16,'Diplomabestand individueel'!$A:$AC,P$1,FALSE)</f>
        <v>#N/A</v>
      </c>
      <c r="Q16" s="82" t="e">
        <f>VLOOKUP($A16,'Diplomabestand individueel'!$A:$AC,Q$1,FALSE)</f>
        <v>#N/A</v>
      </c>
      <c r="R16" s="41" t="e">
        <f t="shared" si="2"/>
        <v>#N/A</v>
      </c>
      <c r="S16" s="82" t="e">
        <f>VLOOKUP($A16,'Diplomabestand individueel'!$A:$AC,S$1,FALSE)</f>
        <v>#N/A</v>
      </c>
      <c r="T16" s="82" t="e">
        <f>VLOOKUP($A16,'Diplomabestand individueel'!$A:$AC,T$1,FALSE)</f>
        <v>#N/A</v>
      </c>
      <c r="U16" s="82" t="e">
        <f>VLOOKUP($A16,'Diplomabestand individueel'!$A:$AC,U$1,FALSE)</f>
        <v>#N/A</v>
      </c>
      <c r="V16" s="82" t="e">
        <f>VLOOKUP($A16,'Diplomabestand individueel'!$A:$AC,V$1,FALSE)</f>
        <v>#N/A</v>
      </c>
      <c r="W16" s="41" t="e">
        <f t="shared" si="3"/>
        <v>#N/A</v>
      </c>
      <c r="X16" s="82" t="e">
        <f>VLOOKUP($A16,'Diplomabestand individueel'!$A:$AC,X$1,FALSE)</f>
        <v>#N/A</v>
      </c>
      <c r="Y16" s="82" t="e">
        <f>VLOOKUP($A16,'Diplomabestand individueel'!$A:$AC,Y$1,FALSE)</f>
        <v>#N/A</v>
      </c>
      <c r="Z16" s="82" t="e">
        <f>VLOOKUP($A16,'Diplomabestand individueel'!$A:$AC,Z$1,FALSE)</f>
        <v>#N/A</v>
      </c>
      <c r="AA16" s="82" t="e">
        <f>VLOOKUP($A16,'Diplomabestand individueel'!$A:$AC,AA$1,FALSE)</f>
        <v>#N/A</v>
      </c>
      <c r="AB16" s="41" t="e">
        <f t="shared" si="4"/>
        <v>#N/A</v>
      </c>
    </row>
    <row r="17" spans="1:28" x14ac:dyDescent="0.3">
      <c r="A17">
        <v>342</v>
      </c>
      <c r="B17" t="str">
        <f>VLOOKUP($A17,'Diplomabestand individueel'!$A:$AC,B$1,FALSE)</f>
        <v>afm</v>
      </c>
      <c r="C17" t="str">
        <f>VLOOKUP($A17,'Diplomabestand individueel'!$A:$AC,C$1,FALSE)</f>
        <v>Linde Zitman</v>
      </c>
      <c r="D17" t="str">
        <f>VLOOKUP($A17,'Diplomabestand individueel'!$A:$AC,D$1,FALSE)</f>
        <v>afm</v>
      </c>
      <c r="E17" t="str">
        <f>VLOOKUP($A17,'Diplomabestand individueel'!$A:$AC,E$1,FALSE)</f>
        <v>Turncentrum Waterland</v>
      </c>
      <c r="F17" s="44">
        <f>VLOOKUP($A17,'Diplomabestand individueel'!$A:$AC,F$1,FALSE)</f>
        <v>0</v>
      </c>
      <c r="G17" s="41" t="e">
        <f t="shared" si="0"/>
        <v>#N/A</v>
      </c>
      <c r="H17" s="82">
        <f>VLOOKUP($A17,'Diplomabestand individueel'!$A:$AC,H$1,FALSE)</f>
        <v>0</v>
      </c>
      <c r="I17" s="82">
        <f>VLOOKUP($A17,'Diplomabestand individueel'!$A:$AC,I$1,FALSE)</f>
        <v>0</v>
      </c>
      <c r="J17" s="83">
        <f>VLOOKUP($A17,'Diplomabestand individueel'!$A:$AC,J$1,FALSE)</f>
        <v>0</v>
      </c>
      <c r="K17" s="82">
        <f>VLOOKUP($A17,'Diplomabestand individueel'!$A:$AC,K$1,FALSE)</f>
        <v>0</v>
      </c>
      <c r="L17" s="82">
        <f>VLOOKUP($A17,'Diplomabestand individueel'!$A:$AC,L$1,FALSE)</f>
        <v>0</v>
      </c>
      <c r="M17" s="41" t="e">
        <f t="shared" si="1"/>
        <v>#N/A</v>
      </c>
      <c r="N17" s="82">
        <f>VLOOKUP($A17,'Diplomabestand individueel'!$A:$AC,N$1,FALSE)</f>
        <v>0</v>
      </c>
      <c r="O17" s="82">
        <f>VLOOKUP($A17,'Diplomabestand individueel'!$A:$AC,O$1,FALSE)</f>
        <v>0</v>
      </c>
      <c r="P17" s="82">
        <f>VLOOKUP($A17,'Diplomabestand individueel'!$A:$AC,P$1,FALSE)</f>
        <v>0</v>
      </c>
      <c r="Q17" s="82">
        <f>VLOOKUP($A17,'Diplomabestand individueel'!$A:$AC,Q$1,FALSE)</f>
        <v>0</v>
      </c>
      <c r="R17" s="41" t="e">
        <f t="shared" si="2"/>
        <v>#N/A</v>
      </c>
      <c r="S17" s="82">
        <f>VLOOKUP($A17,'Diplomabestand individueel'!$A:$AC,S$1,FALSE)</f>
        <v>0</v>
      </c>
      <c r="T17" s="82">
        <f>VLOOKUP($A17,'Diplomabestand individueel'!$A:$AC,T$1,FALSE)</f>
        <v>0</v>
      </c>
      <c r="U17" s="82">
        <f>VLOOKUP($A17,'Diplomabestand individueel'!$A:$AC,U$1,FALSE)</f>
        <v>0</v>
      </c>
      <c r="V17" s="82">
        <f>VLOOKUP($A17,'Diplomabestand individueel'!$A:$AC,V$1,FALSE)</f>
        <v>0</v>
      </c>
      <c r="W17" s="41" t="e">
        <f t="shared" si="3"/>
        <v>#N/A</v>
      </c>
      <c r="X17" s="82">
        <f>VLOOKUP($A17,'Diplomabestand individueel'!$A:$AC,X$1,FALSE)</f>
        <v>0</v>
      </c>
      <c r="Y17" s="82">
        <f>VLOOKUP($A17,'Diplomabestand individueel'!$A:$AC,Y$1,FALSE)</f>
        <v>0</v>
      </c>
      <c r="Z17" s="82">
        <f>VLOOKUP($A17,'Diplomabestand individueel'!$A:$AC,Z$1,FALSE)</f>
        <v>0</v>
      </c>
      <c r="AA17" s="82">
        <f>VLOOKUP($A17,'Diplomabestand individueel'!$A:$AC,AA$1,FALSE)</f>
        <v>0</v>
      </c>
      <c r="AB17" s="41" t="e">
        <f t="shared" si="4"/>
        <v>#N/A</v>
      </c>
    </row>
    <row r="18" spans="1:28" x14ac:dyDescent="0.3">
      <c r="A18">
        <v>355</v>
      </c>
      <c r="B18" t="e">
        <f>VLOOKUP($A18,'Diplomabestand individueel'!$A:$AC,B$1,FALSE)</f>
        <v>#N/A</v>
      </c>
      <c r="C18" t="e">
        <f>VLOOKUP($A18,'Diplomabestand individueel'!$A:$AC,C$1,FALSE)</f>
        <v>#N/A</v>
      </c>
      <c r="D18" t="e">
        <f>VLOOKUP($A18,'Diplomabestand individueel'!$A:$AC,D$1,FALSE)</f>
        <v>#N/A</v>
      </c>
      <c r="E18" t="e">
        <f>VLOOKUP($A18,'Diplomabestand individueel'!$A:$AC,E$1,FALSE)</f>
        <v>#N/A</v>
      </c>
      <c r="F18" s="44" t="e">
        <f>VLOOKUP($A18,'Diplomabestand individueel'!$A:$AC,F$1,FALSE)</f>
        <v>#N/A</v>
      </c>
      <c r="G18" s="41" t="e">
        <f t="shared" si="0"/>
        <v>#N/A</v>
      </c>
      <c r="H18" s="82" t="e">
        <f>VLOOKUP($A18,'Diplomabestand individueel'!$A:$AC,H$1,FALSE)</f>
        <v>#N/A</v>
      </c>
      <c r="I18" s="82" t="e">
        <f>VLOOKUP($A18,'Diplomabestand individueel'!$A:$AC,I$1,FALSE)</f>
        <v>#N/A</v>
      </c>
      <c r="J18" s="83" t="e">
        <f>VLOOKUP($A18,'Diplomabestand individueel'!$A:$AC,J$1,FALSE)</f>
        <v>#N/A</v>
      </c>
      <c r="K18" s="82" t="e">
        <f>VLOOKUP($A18,'Diplomabestand individueel'!$A:$AC,K$1,FALSE)</f>
        <v>#N/A</v>
      </c>
      <c r="L18" s="82" t="e">
        <f>VLOOKUP($A18,'Diplomabestand individueel'!$A:$AC,L$1,FALSE)</f>
        <v>#N/A</v>
      </c>
      <c r="M18" s="41" t="e">
        <f t="shared" si="1"/>
        <v>#N/A</v>
      </c>
      <c r="N18" s="82" t="e">
        <f>VLOOKUP($A18,'Diplomabestand individueel'!$A:$AC,N$1,FALSE)</f>
        <v>#N/A</v>
      </c>
      <c r="O18" s="82" t="e">
        <f>VLOOKUP($A18,'Diplomabestand individueel'!$A:$AC,O$1,FALSE)</f>
        <v>#N/A</v>
      </c>
      <c r="P18" s="82" t="e">
        <f>VLOOKUP($A18,'Diplomabestand individueel'!$A:$AC,P$1,FALSE)</f>
        <v>#N/A</v>
      </c>
      <c r="Q18" s="82" t="e">
        <f>VLOOKUP($A18,'Diplomabestand individueel'!$A:$AC,Q$1,FALSE)</f>
        <v>#N/A</v>
      </c>
      <c r="R18" s="41" t="e">
        <f t="shared" si="2"/>
        <v>#N/A</v>
      </c>
      <c r="S18" s="82" t="e">
        <f>VLOOKUP($A18,'Diplomabestand individueel'!$A:$AC,S$1,FALSE)</f>
        <v>#N/A</v>
      </c>
      <c r="T18" s="82" t="e">
        <f>VLOOKUP($A18,'Diplomabestand individueel'!$A:$AC,T$1,FALSE)</f>
        <v>#N/A</v>
      </c>
      <c r="U18" s="82" t="e">
        <f>VLOOKUP($A18,'Diplomabestand individueel'!$A:$AC,U$1,FALSE)</f>
        <v>#N/A</v>
      </c>
      <c r="V18" s="82" t="e">
        <f>VLOOKUP($A18,'Diplomabestand individueel'!$A:$AC,V$1,FALSE)</f>
        <v>#N/A</v>
      </c>
      <c r="W18" s="41" t="e">
        <f t="shared" si="3"/>
        <v>#N/A</v>
      </c>
      <c r="X18" s="82" t="e">
        <f>VLOOKUP($A18,'Diplomabestand individueel'!$A:$AC,X$1,FALSE)</f>
        <v>#N/A</v>
      </c>
      <c r="Y18" s="82" t="e">
        <f>VLOOKUP($A18,'Diplomabestand individueel'!$A:$AC,Y$1,FALSE)</f>
        <v>#N/A</v>
      </c>
      <c r="Z18" s="82" t="e">
        <f>VLOOKUP($A18,'Diplomabestand individueel'!$A:$AC,Z$1,FALSE)</f>
        <v>#N/A</v>
      </c>
      <c r="AA18" s="82" t="e">
        <f>VLOOKUP($A18,'Diplomabestand individueel'!$A:$AC,AA$1,FALSE)</f>
        <v>#N/A</v>
      </c>
      <c r="AB18" s="41" t="e">
        <f t="shared" si="4"/>
        <v>#N/A</v>
      </c>
    </row>
    <row r="19" spans="1:28" x14ac:dyDescent="0.3">
      <c r="A19">
        <v>353</v>
      </c>
      <c r="B19" t="e">
        <f>VLOOKUP($A19,'Diplomabestand individueel'!$A:$AC,B$1,FALSE)</f>
        <v>#N/A</v>
      </c>
      <c r="C19" t="e">
        <f>VLOOKUP($A19,'Diplomabestand individueel'!$A:$AC,C$1,FALSE)</f>
        <v>#N/A</v>
      </c>
      <c r="D19" t="e">
        <f>VLOOKUP($A19,'Diplomabestand individueel'!$A:$AC,D$1,FALSE)</f>
        <v>#N/A</v>
      </c>
      <c r="E19" t="e">
        <f>VLOOKUP($A19,'Diplomabestand individueel'!$A:$AC,E$1,FALSE)</f>
        <v>#N/A</v>
      </c>
      <c r="F19" s="44" t="e">
        <f>VLOOKUP($A19,'Diplomabestand individueel'!$A:$AC,F$1,FALSE)</f>
        <v>#N/A</v>
      </c>
      <c r="G19" s="41" t="e">
        <f t="shared" si="0"/>
        <v>#N/A</v>
      </c>
      <c r="H19" s="82" t="e">
        <f>VLOOKUP($A19,'Diplomabestand individueel'!$A:$AC,H$1,FALSE)</f>
        <v>#N/A</v>
      </c>
      <c r="I19" s="82" t="e">
        <f>VLOOKUP($A19,'Diplomabestand individueel'!$A:$AC,I$1,FALSE)</f>
        <v>#N/A</v>
      </c>
      <c r="J19" s="83" t="e">
        <f>VLOOKUP($A19,'Diplomabestand individueel'!$A:$AC,J$1,FALSE)</f>
        <v>#N/A</v>
      </c>
      <c r="K19" s="82" t="e">
        <f>VLOOKUP($A19,'Diplomabestand individueel'!$A:$AC,K$1,FALSE)</f>
        <v>#N/A</v>
      </c>
      <c r="L19" s="82" t="e">
        <f>VLOOKUP($A19,'Diplomabestand individueel'!$A:$AC,L$1,FALSE)</f>
        <v>#N/A</v>
      </c>
      <c r="M19" s="41" t="e">
        <f t="shared" si="1"/>
        <v>#N/A</v>
      </c>
      <c r="N19" s="82" t="e">
        <f>VLOOKUP($A19,'Diplomabestand individueel'!$A:$AC,N$1,FALSE)</f>
        <v>#N/A</v>
      </c>
      <c r="O19" s="82" t="e">
        <f>VLOOKUP($A19,'Diplomabestand individueel'!$A:$AC,O$1,FALSE)</f>
        <v>#N/A</v>
      </c>
      <c r="P19" s="82" t="e">
        <f>VLOOKUP($A19,'Diplomabestand individueel'!$A:$AC,P$1,FALSE)</f>
        <v>#N/A</v>
      </c>
      <c r="Q19" s="82" t="e">
        <f>VLOOKUP($A19,'Diplomabestand individueel'!$A:$AC,Q$1,FALSE)</f>
        <v>#N/A</v>
      </c>
      <c r="R19" s="41" t="e">
        <f t="shared" si="2"/>
        <v>#N/A</v>
      </c>
      <c r="S19" s="82" t="e">
        <f>VLOOKUP($A19,'Diplomabestand individueel'!$A:$AC,S$1,FALSE)</f>
        <v>#N/A</v>
      </c>
      <c r="T19" s="82" t="e">
        <f>VLOOKUP($A19,'Diplomabestand individueel'!$A:$AC,T$1,FALSE)</f>
        <v>#N/A</v>
      </c>
      <c r="U19" s="82" t="e">
        <f>VLOOKUP($A19,'Diplomabestand individueel'!$A:$AC,U$1,FALSE)</f>
        <v>#N/A</v>
      </c>
      <c r="V19" s="82" t="e">
        <f>VLOOKUP($A19,'Diplomabestand individueel'!$A:$AC,V$1,FALSE)</f>
        <v>#N/A</v>
      </c>
      <c r="W19" s="41" t="e">
        <f t="shared" si="3"/>
        <v>#N/A</v>
      </c>
      <c r="X19" s="82" t="e">
        <f>VLOOKUP($A19,'Diplomabestand individueel'!$A:$AC,X$1,FALSE)</f>
        <v>#N/A</v>
      </c>
      <c r="Y19" s="82" t="e">
        <f>VLOOKUP($A19,'Diplomabestand individueel'!$A:$AC,Y$1,FALSE)</f>
        <v>#N/A</v>
      </c>
      <c r="Z19" s="82" t="e">
        <f>VLOOKUP($A19,'Diplomabestand individueel'!$A:$AC,Z$1,FALSE)</f>
        <v>#N/A</v>
      </c>
      <c r="AA19" s="82" t="e">
        <f>VLOOKUP($A19,'Diplomabestand individueel'!$A:$AC,AA$1,FALSE)</f>
        <v>#N/A</v>
      </c>
      <c r="AB19" s="41" t="e">
        <f t="shared" si="4"/>
        <v>#N/A</v>
      </c>
    </row>
    <row r="20" spans="1:28" x14ac:dyDescent="0.3">
      <c r="A20">
        <v>352</v>
      </c>
      <c r="B20" t="e">
        <f>VLOOKUP($A20,'Diplomabestand individueel'!$A:$AC,B$1,FALSE)</f>
        <v>#N/A</v>
      </c>
      <c r="C20" t="e">
        <f>VLOOKUP($A20,'Diplomabestand individueel'!$A:$AC,C$1,FALSE)</f>
        <v>#N/A</v>
      </c>
      <c r="D20" t="e">
        <f>VLOOKUP($A20,'Diplomabestand individueel'!$A:$AC,D$1,FALSE)</f>
        <v>#N/A</v>
      </c>
      <c r="E20" t="e">
        <f>VLOOKUP($A20,'Diplomabestand individueel'!$A:$AC,E$1,FALSE)</f>
        <v>#N/A</v>
      </c>
      <c r="F20" s="44" t="e">
        <f>VLOOKUP($A20,'Diplomabestand individueel'!$A:$AC,F$1,FALSE)</f>
        <v>#N/A</v>
      </c>
      <c r="G20" s="41" t="e">
        <f t="shared" si="0"/>
        <v>#N/A</v>
      </c>
      <c r="H20" s="82" t="e">
        <f>VLOOKUP($A20,'Diplomabestand individueel'!$A:$AC,H$1,FALSE)</f>
        <v>#N/A</v>
      </c>
      <c r="I20" s="82" t="e">
        <f>VLOOKUP($A20,'Diplomabestand individueel'!$A:$AC,I$1,FALSE)</f>
        <v>#N/A</v>
      </c>
      <c r="J20" s="83" t="e">
        <f>VLOOKUP($A20,'Diplomabestand individueel'!$A:$AC,J$1,FALSE)</f>
        <v>#N/A</v>
      </c>
      <c r="K20" s="82" t="e">
        <f>VLOOKUP($A20,'Diplomabestand individueel'!$A:$AC,K$1,FALSE)</f>
        <v>#N/A</v>
      </c>
      <c r="L20" s="82" t="e">
        <f>VLOOKUP($A20,'Diplomabestand individueel'!$A:$AC,L$1,FALSE)</f>
        <v>#N/A</v>
      </c>
      <c r="M20" s="41" t="e">
        <f t="shared" si="1"/>
        <v>#N/A</v>
      </c>
      <c r="N20" s="82" t="e">
        <f>VLOOKUP($A20,'Diplomabestand individueel'!$A:$AC,N$1,FALSE)</f>
        <v>#N/A</v>
      </c>
      <c r="O20" s="82" t="e">
        <f>VLOOKUP($A20,'Diplomabestand individueel'!$A:$AC,O$1,FALSE)</f>
        <v>#N/A</v>
      </c>
      <c r="P20" s="82" t="e">
        <f>VLOOKUP($A20,'Diplomabestand individueel'!$A:$AC,P$1,FALSE)</f>
        <v>#N/A</v>
      </c>
      <c r="Q20" s="82" t="e">
        <f>VLOOKUP($A20,'Diplomabestand individueel'!$A:$AC,Q$1,FALSE)</f>
        <v>#N/A</v>
      </c>
      <c r="R20" s="41" t="e">
        <f t="shared" si="2"/>
        <v>#N/A</v>
      </c>
      <c r="S20" s="82" t="e">
        <f>VLOOKUP($A20,'Diplomabestand individueel'!$A:$AC,S$1,FALSE)</f>
        <v>#N/A</v>
      </c>
      <c r="T20" s="82" t="e">
        <f>VLOOKUP($A20,'Diplomabestand individueel'!$A:$AC,T$1,FALSE)</f>
        <v>#N/A</v>
      </c>
      <c r="U20" s="82" t="e">
        <f>VLOOKUP($A20,'Diplomabestand individueel'!$A:$AC,U$1,FALSE)</f>
        <v>#N/A</v>
      </c>
      <c r="V20" s="82" t="e">
        <f>VLOOKUP($A20,'Diplomabestand individueel'!$A:$AC,V$1,FALSE)</f>
        <v>#N/A</v>
      </c>
      <c r="W20" s="41" t="e">
        <f t="shared" si="3"/>
        <v>#N/A</v>
      </c>
      <c r="X20" s="82" t="e">
        <f>VLOOKUP($A20,'Diplomabestand individueel'!$A:$AC,X$1,FALSE)</f>
        <v>#N/A</v>
      </c>
      <c r="Y20" s="82" t="e">
        <f>VLOOKUP($A20,'Diplomabestand individueel'!$A:$AC,Y$1,FALSE)</f>
        <v>#N/A</v>
      </c>
      <c r="Z20" s="82" t="e">
        <f>VLOOKUP($A20,'Diplomabestand individueel'!$A:$AC,Z$1,FALSE)</f>
        <v>#N/A</v>
      </c>
      <c r="AA20" s="82" t="e">
        <f>VLOOKUP($A20,'Diplomabestand individueel'!$A:$AC,AA$1,FALSE)</f>
        <v>#N/A</v>
      </c>
      <c r="AB20" s="41" t="e">
        <f t="shared" si="4"/>
        <v>#N/A</v>
      </c>
    </row>
    <row r="21" spans="1:28" x14ac:dyDescent="0.3">
      <c r="A21">
        <v>365</v>
      </c>
      <c r="B21" t="e">
        <f>VLOOKUP($A21,'Diplomabestand individueel'!$A:$AC,B$1,FALSE)</f>
        <v>#N/A</v>
      </c>
      <c r="C21" t="e">
        <f>VLOOKUP($A21,'Diplomabestand individueel'!$A:$AC,C$1,FALSE)</f>
        <v>#N/A</v>
      </c>
      <c r="D21" t="e">
        <f>VLOOKUP($A21,'Diplomabestand individueel'!$A:$AC,D$1,FALSE)</f>
        <v>#N/A</v>
      </c>
      <c r="E21" t="e">
        <f>VLOOKUP($A21,'Diplomabestand individueel'!$A:$AC,E$1,FALSE)</f>
        <v>#N/A</v>
      </c>
      <c r="F21" s="44" t="e">
        <f>VLOOKUP($A21,'Diplomabestand individueel'!$A:$AC,F$1,FALSE)</f>
        <v>#N/A</v>
      </c>
      <c r="G21" s="41" t="e">
        <f t="shared" si="0"/>
        <v>#N/A</v>
      </c>
      <c r="H21" s="82" t="e">
        <f>VLOOKUP($A21,'Diplomabestand individueel'!$A:$AC,H$1,FALSE)</f>
        <v>#N/A</v>
      </c>
      <c r="I21" s="82" t="e">
        <f>VLOOKUP($A21,'Diplomabestand individueel'!$A:$AC,I$1,FALSE)</f>
        <v>#N/A</v>
      </c>
      <c r="J21" s="83" t="e">
        <f>VLOOKUP($A21,'Diplomabestand individueel'!$A:$AC,J$1,FALSE)</f>
        <v>#N/A</v>
      </c>
      <c r="K21" s="82" t="e">
        <f>VLOOKUP($A21,'Diplomabestand individueel'!$A:$AC,K$1,FALSE)</f>
        <v>#N/A</v>
      </c>
      <c r="L21" s="82" t="e">
        <f>VLOOKUP($A21,'Diplomabestand individueel'!$A:$AC,L$1,FALSE)</f>
        <v>#N/A</v>
      </c>
      <c r="M21" s="41" t="e">
        <f t="shared" si="1"/>
        <v>#N/A</v>
      </c>
      <c r="N21" s="82" t="e">
        <f>VLOOKUP($A21,'Diplomabestand individueel'!$A:$AC,N$1,FALSE)</f>
        <v>#N/A</v>
      </c>
      <c r="O21" s="82" t="e">
        <f>VLOOKUP($A21,'Diplomabestand individueel'!$A:$AC,O$1,FALSE)</f>
        <v>#N/A</v>
      </c>
      <c r="P21" s="82" t="e">
        <f>VLOOKUP($A21,'Diplomabestand individueel'!$A:$AC,P$1,FALSE)</f>
        <v>#N/A</v>
      </c>
      <c r="Q21" s="82" t="e">
        <f>VLOOKUP($A21,'Diplomabestand individueel'!$A:$AC,Q$1,FALSE)</f>
        <v>#N/A</v>
      </c>
      <c r="R21" s="41" t="e">
        <f t="shared" si="2"/>
        <v>#N/A</v>
      </c>
      <c r="S21" s="82" t="e">
        <f>VLOOKUP($A21,'Diplomabestand individueel'!$A:$AC,S$1,FALSE)</f>
        <v>#N/A</v>
      </c>
      <c r="T21" s="82" t="e">
        <f>VLOOKUP($A21,'Diplomabestand individueel'!$A:$AC,T$1,FALSE)</f>
        <v>#N/A</v>
      </c>
      <c r="U21" s="82" t="e">
        <f>VLOOKUP($A21,'Diplomabestand individueel'!$A:$AC,U$1,FALSE)</f>
        <v>#N/A</v>
      </c>
      <c r="V21" s="82" t="e">
        <f>VLOOKUP($A21,'Diplomabestand individueel'!$A:$AC,V$1,FALSE)</f>
        <v>#N/A</v>
      </c>
      <c r="W21" s="41" t="e">
        <f t="shared" si="3"/>
        <v>#N/A</v>
      </c>
      <c r="X21" s="82" t="e">
        <f>VLOOKUP($A21,'Diplomabestand individueel'!$A:$AC,X$1,FALSE)</f>
        <v>#N/A</v>
      </c>
      <c r="Y21" s="82" t="e">
        <f>VLOOKUP($A21,'Diplomabestand individueel'!$A:$AC,Y$1,FALSE)</f>
        <v>#N/A</v>
      </c>
      <c r="Z21" s="82" t="e">
        <f>VLOOKUP($A21,'Diplomabestand individueel'!$A:$AC,Z$1,FALSE)</f>
        <v>#N/A</v>
      </c>
      <c r="AA21" s="82" t="e">
        <f>VLOOKUP($A21,'Diplomabestand individueel'!$A:$AC,AA$1,FALSE)</f>
        <v>#N/A</v>
      </c>
      <c r="AB21" s="41" t="e">
        <f t="shared" si="4"/>
        <v>#N/A</v>
      </c>
    </row>
    <row r="22" spans="1:28" x14ac:dyDescent="0.3">
      <c r="A22">
        <v>367</v>
      </c>
      <c r="B22" t="e">
        <f>VLOOKUP($A22,'Diplomabestand individueel'!$A:$AC,B$1,FALSE)</f>
        <v>#N/A</v>
      </c>
      <c r="C22" t="e">
        <f>VLOOKUP($A22,'Diplomabestand individueel'!$A:$AC,C$1,FALSE)</f>
        <v>#N/A</v>
      </c>
      <c r="D22" t="e">
        <f>VLOOKUP($A22,'Diplomabestand individueel'!$A:$AC,D$1,FALSE)</f>
        <v>#N/A</v>
      </c>
      <c r="E22" t="e">
        <f>VLOOKUP($A22,'Diplomabestand individueel'!$A:$AC,E$1,FALSE)</f>
        <v>#N/A</v>
      </c>
      <c r="F22" s="44" t="e">
        <f>VLOOKUP($A22,'Diplomabestand individueel'!$A:$AC,F$1,FALSE)</f>
        <v>#N/A</v>
      </c>
      <c r="G22" s="41" t="e">
        <f t="shared" si="0"/>
        <v>#N/A</v>
      </c>
      <c r="H22" s="82" t="e">
        <f>VLOOKUP($A22,'Diplomabestand individueel'!$A:$AC,H$1,FALSE)</f>
        <v>#N/A</v>
      </c>
      <c r="I22" s="82" t="e">
        <f>VLOOKUP($A22,'Diplomabestand individueel'!$A:$AC,I$1,FALSE)</f>
        <v>#N/A</v>
      </c>
      <c r="J22" s="83" t="e">
        <f>VLOOKUP($A22,'Diplomabestand individueel'!$A:$AC,J$1,FALSE)</f>
        <v>#N/A</v>
      </c>
      <c r="K22" s="82" t="e">
        <f>VLOOKUP($A22,'Diplomabestand individueel'!$A:$AC,K$1,FALSE)</f>
        <v>#N/A</v>
      </c>
      <c r="L22" s="82" t="e">
        <f>VLOOKUP($A22,'Diplomabestand individueel'!$A:$AC,L$1,FALSE)</f>
        <v>#N/A</v>
      </c>
      <c r="M22" s="41" t="e">
        <f t="shared" si="1"/>
        <v>#N/A</v>
      </c>
      <c r="N22" s="82" t="e">
        <f>VLOOKUP($A22,'Diplomabestand individueel'!$A:$AC,N$1,FALSE)</f>
        <v>#N/A</v>
      </c>
      <c r="O22" s="82" t="e">
        <f>VLOOKUP($A22,'Diplomabestand individueel'!$A:$AC,O$1,FALSE)</f>
        <v>#N/A</v>
      </c>
      <c r="P22" s="82" t="e">
        <f>VLOOKUP($A22,'Diplomabestand individueel'!$A:$AC,P$1,FALSE)</f>
        <v>#N/A</v>
      </c>
      <c r="Q22" s="82" t="e">
        <f>VLOOKUP($A22,'Diplomabestand individueel'!$A:$AC,Q$1,FALSE)</f>
        <v>#N/A</v>
      </c>
      <c r="R22" s="41" t="e">
        <f t="shared" si="2"/>
        <v>#N/A</v>
      </c>
      <c r="S22" s="82" t="e">
        <f>VLOOKUP($A22,'Diplomabestand individueel'!$A:$AC,S$1,FALSE)</f>
        <v>#N/A</v>
      </c>
      <c r="T22" s="82" t="e">
        <f>VLOOKUP($A22,'Diplomabestand individueel'!$A:$AC,T$1,FALSE)</f>
        <v>#N/A</v>
      </c>
      <c r="U22" s="82" t="e">
        <f>VLOOKUP($A22,'Diplomabestand individueel'!$A:$AC,U$1,FALSE)</f>
        <v>#N/A</v>
      </c>
      <c r="V22" s="82" t="e">
        <f>VLOOKUP($A22,'Diplomabestand individueel'!$A:$AC,V$1,FALSE)</f>
        <v>#N/A</v>
      </c>
      <c r="W22" s="41" t="e">
        <f t="shared" si="3"/>
        <v>#N/A</v>
      </c>
      <c r="X22" s="82" t="e">
        <f>VLOOKUP($A22,'Diplomabestand individueel'!$A:$AC,X$1,FALSE)</f>
        <v>#N/A</v>
      </c>
      <c r="Y22" s="82" t="e">
        <f>VLOOKUP($A22,'Diplomabestand individueel'!$A:$AC,Y$1,FALSE)</f>
        <v>#N/A</v>
      </c>
      <c r="Z22" s="82" t="e">
        <f>VLOOKUP($A22,'Diplomabestand individueel'!$A:$AC,Z$1,FALSE)</f>
        <v>#N/A</v>
      </c>
      <c r="AA22" s="82" t="e">
        <f>VLOOKUP($A22,'Diplomabestand individueel'!$A:$AC,AA$1,FALSE)</f>
        <v>#N/A</v>
      </c>
      <c r="AB22" s="41" t="e">
        <f t="shared" si="4"/>
        <v>#N/A</v>
      </c>
    </row>
    <row r="23" spans="1:28" x14ac:dyDescent="0.3">
      <c r="A23">
        <v>346</v>
      </c>
      <c r="B23" t="str">
        <f>VLOOKUP($A23,'Diplomabestand individueel'!$A:$AC,B$1,FALSE)</f>
        <v>W5-B2</v>
      </c>
      <c r="C23" t="str">
        <f>VLOOKUP($A23,'Diplomabestand individueel'!$A:$AC,C$1,FALSE)</f>
        <v>Lorayza Roseval</v>
      </c>
      <c r="D23" t="str">
        <f>VLOOKUP($A23,'Diplomabestand individueel'!$A:$AC,D$1,FALSE)</f>
        <v>Jeugd 2 G</v>
      </c>
      <c r="E23" t="str">
        <f>VLOOKUP($A23,'Diplomabestand individueel'!$A:$AC,E$1,FALSE)</f>
        <v>Turncentrum Waterland</v>
      </c>
      <c r="F23" s="44">
        <f>VLOOKUP($A23,'Diplomabestand individueel'!$A:$AC,F$1,FALSE)</f>
        <v>41.4</v>
      </c>
      <c r="G23" s="41" t="e">
        <f t="shared" si="0"/>
        <v>#N/A</v>
      </c>
      <c r="H23" s="82">
        <f>VLOOKUP($A23,'Diplomabestand individueel'!$A:$AC,H$1,FALSE)</f>
        <v>2.4</v>
      </c>
      <c r="I23" s="82">
        <f>VLOOKUP($A23,'Diplomabestand individueel'!$A:$AC,I$1,FALSE)</f>
        <v>8.85</v>
      </c>
      <c r="J23" s="83">
        <f>VLOOKUP($A23,'Diplomabestand individueel'!$A:$AC,J$1,FALSE)</f>
        <v>0</v>
      </c>
      <c r="K23" s="82">
        <f>VLOOKUP($A23,'Diplomabestand individueel'!$A:$AC,K$1,FALSE)</f>
        <v>0</v>
      </c>
      <c r="L23" s="82">
        <f>VLOOKUP($A23,'Diplomabestand individueel'!$A:$AC,L$1,FALSE)</f>
        <v>11.25</v>
      </c>
      <c r="M23" s="41" t="e">
        <f t="shared" si="1"/>
        <v>#N/A</v>
      </c>
      <c r="N23" s="82">
        <f>VLOOKUP($A23,'Diplomabestand individueel'!$A:$AC,N$1,FALSE)</f>
        <v>2.2000000000000002</v>
      </c>
      <c r="O23" s="82">
        <f>VLOOKUP($A23,'Diplomabestand individueel'!$A:$AC,O$1,FALSE)</f>
        <v>8.1</v>
      </c>
      <c r="P23" s="82">
        <f>VLOOKUP($A23,'Diplomabestand individueel'!$A:$AC,P$1,FALSE)</f>
        <v>0</v>
      </c>
      <c r="Q23" s="82">
        <f>VLOOKUP($A23,'Diplomabestand individueel'!$A:$AC,Q$1,FALSE)</f>
        <v>10.3</v>
      </c>
      <c r="R23" s="41" t="e">
        <f t="shared" si="2"/>
        <v>#N/A</v>
      </c>
      <c r="S23" s="82">
        <f>VLOOKUP($A23,'Diplomabestand individueel'!$A:$AC,S$1,FALSE)</f>
        <v>2.8</v>
      </c>
      <c r="T23" s="82">
        <f>VLOOKUP($A23,'Diplomabestand individueel'!$A:$AC,T$1,FALSE)</f>
        <v>6.55</v>
      </c>
      <c r="U23" s="82">
        <f>VLOOKUP($A23,'Diplomabestand individueel'!$A:$AC,U$1,FALSE)</f>
        <v>0</v>
      </c>
      <c r="V23" s="82">
        <f>VLOOKUP($A23,'Diplomabestand individueel'!$A:$AC,V$1,FALSE)</f>
        <v>9.35</v>
      </c>
      <c r="W23" s="41" t="e">
        <f t="shared" si="3"/>
        <v>#N/A</v>
      </c>
      <c r="X23" s="82">
        <f>VLOOKUP($A23,'Diplomabestand individueel'!$A:$AC,X$1,FALSE)</f>
        <v>2.7</v>
      </c>
      <c r="Y23" s="82">
        <f>VLOOKUP($A23,'Diplomabestand individueel'!$A:$AC,Y$1,FALSE)</f>
        <v>7.8</v>
      </c>
      <c r="Z23" s="82">
        <f>VLOOKUP($A23,'Diplomabestand individueel'!$A:$AC,Z$1,FALSE)</f>
        <v>0</v>
      </c>
      <c r="AA23" s="82">
        <f>VLOOKUP($A23,'Diplomabestand individueel'!$A:$AC,AA$1,FALSE)</f>
        <v>10.5</v>
      </c>
      <c r="AB23" s="41" t="e">
        <f t="shared" si="4"/>
        <v>#N/A</v>
      </c>
    </row>
    <row r="24" spans="1:28" x14ac:dyDescent="0.3">
      <c r="A24">
        <v>345</v>
      </c>
      <c r="B24" t="str">
        <f>VLOOKUP($A24,'Diplomabestand individueel'!$A:$AC,B$1,FALSE)</f>
        <v>W5-B2</v>
      </c>
      <c r="C24" t="str">
        <f>VLOOKUP($A24,'Diplomabestand individueel'!$A:$AC,C$1,FALSE)</f>
        <v>Abigail Senbeta</v>
      </c>
      <c r="D24" t="str">
        <f>VLOOKUP($A24,'Diplomabestand individueel'!$A:$AC,D$1,FALSE)</f>
        <v>Jeugd 2 G</v>
      </c>
      <c r="E24" t="str">
        <f>VLOOKUP($A24,'Diplomabestand individueel'!$A:$AC,E$1,FALSE)</f>
        <v>Turncentrum Waterland</v>
      </c>
      <c r="F24" s="44">
        <f>VLOOKUP($A24,'Diplomabestand individueel'!$A:$AC,F$1,FALSE)</f>
        <v>40.5</v>
      </c>
      <c r="G24" s="41" t="e">
        <f t="shared" si="0"/>
        <v>#N/A</v>
      </c>
      <c r="H24" s="82">
        <f>VLOOKUP($A24,'Diplomabestand individueel'!$A:$AC,H$1,FALSE)</f>
        <v>2.4</v>
      </c>
      <c r="I24" s="82">
        <f>VLOOKUP($A24,'Diplomabestand individueel'!$A:$AC,I$1,FALSE)</f>
        <v>8.65</v>
      </c>
      <c r="J24" s="83">
        <f>VLOOKUP($A24,'Diplomabestand individueel'!$A:$AC,J$1,FALSE)</f>
        <v>0</v>
      </c>
      <c r="K24" s="82">
        <f>VLOOKUP($A24,'Diplomabestand individueel'!$A:$AC,K$1,FALSE)</f>
        <v>0</v>
      </c>
      <c r="L24" s="82">
        <f>VLOOKUP($A24,'Diplomabestand individueel'!$A:$AC,L$1,FALSE)</f>
        <v>11.05</v>
      </c>
      <c r="M24" s="41" t="e">
        <f t="shared" si="1"/>
        <v>#N/A</v>
      </c>
      <c r="N24" s="82">
        <f>VLOOKUP($A24,'Diplomabestand individueel'!$A:$AC,N$1,FALSE)</f>
        <v>2.7</v>
      </c>
      <c r="O24" s="82">
        <f>VLOOKUP($A24,'Diplomabestand individueel'!$A:$AC,O$1,FALSE)</f>
        <v>8.25</v>
      </c>
      <c r="P24" s="82">
        <f>VLOOKUP($A24,'Diplomabestand individueel'!$A:$AC,P$1,FALSE)</f>
        <v>0</v>
      </c>
      <c r="Q24" s="82">
        <f>VLOOKUP($A24,'Diplomabestand individueel'!$A:$AC,Q$1,FALSE)</f>
        <v>10.95</v>
      </c>
      <c r="R24" s="41" t="e">
        <f t="shared" si="2"/>
        <v>#N/A</v>
      </c>
      <c r="S24" s="82">
        <f>VLOOKUP($A24,'Diplomabestand individueel'!$A:$AC,S$1,FALSE)</f>
        <v>2.2000000000000002</v>
      </c>
      <c r="T24" s="82">
        <f>VLOOKUP($A24,'Diplomabestand individueel'!$A:$AC,T$1,FALSE)</f>
        <v>7.55</v>
      </c>
      <c r="U24" s="82">
        <f>VLOOKUP($A24,'Diplomabestand individueel'!$A:$AC,U$1,FALSE)</f>
        <v>0</v>
      </c>
      <c r="V24" s="82">
        <f>VLOOKUP($A24,'Diplomabestand individueel'!$A:$AC,V$1,FALSE)</f>
        <v>9.75</v>
      </c>
      <c r="W24" s="41" t="e">
        <f t="shared" si="3"/>
        <v>#N/A</v>
      </c>
      <c r="X24" s="82">
        <f>VLOOKUP($A24,'Diplomabestand individueel'!$A:$AC,X$1,FALSE)</f>
        <v>2.2000000000000002</v>
      </c>
      <c r="Y24" s="82">
        <f>VLOOKUP($A24,'Diplomabestand individueel'!$A:$AC,Y$1,FALSE)</f>
        <v>6.55</v>
      </c>
      <c r="Z24" s="82">
        <f>VLOOKUP($A24,'Diplomabestand individueel'!$A:$AC,Z$1,FALSE)</f>
        <v>0</v>
      </c>
      <c r="AA24" s="82">
        <f>VLOOKUP($A24,'Diplomabestand individueel'!$A:$AC,AA$1,FALSE)</f>
        <v>8.75</v>
      </c>
      <c r="AB24" s="41" t="e">
        <f t="shared" si="4"/>
        <v>#N/A</v>
      </c>
    </row>
    <row r="25" spans="1:28" x14ac:dyDescent="0.3">
      <c r="A25">
        <v>366</v>
      </c>
      <c r="B25" t="e">
        <f>VLOOKUP($A25,'Diplomabestand individueel'!$A:$AC,B$1,FALSE)</f>
        <v>#N/A</v>
      </c>
      <c r="C25" t="e">
        <f>VLOOKUP($A25,'Diplomabestand individueel'!$A:$AC,C$1,FALSE)</f>
        <v>#N/A</v>
      </c>
      <c r="D25" t="e">
        <f>VLOOKUP($A25,'Diplomabestand individueel'!$A:$AC,D$1,FALSE)</f>
        <v>#N/A</v>
      </c>
      <c r="E25" t="e">
        <f>VLOOKUP($A25,'Diplomabestand individueel'!$A:$AC,E$1,FALSE)</f>
        <v>#N/A</v>
      </c>
      <c r="F25" s="44" t="e">
        <f>VLOOKUP($A25,'Diplomabestand individueel'!$A:$AC,F$1,FALSE)</f>
        <v>#N/A</v>
      </c>
      <c r="G25" s="41" t="e">
        <f t="shared" si="0"/>
        <v>#N/A</v>
      </c>
      <c r="H25" s="82" t="e">
        <f>VLOOKUP($A25,'Diplomabestand individueel'!$A:$AC,H$1,FALSE)</f>
        <v>#N/A</v>
      </c>
      <c r="I25" s="82" t="e">
        <f>VLOOKUP($A25,'Diplomabestand individueel'!$A:$AC,I$1,FALSE)</f>
        <v>#N/A</v>
      </c>
      <c r="J25" s="83" t="e">
        <f>VLOOKUP($A25,'Diplomabestand individueel'!$A:$AC,J$1,FALSE)</f>
        <v>#N/A</v>
      </c>
      <c r="K25" s="82" t="e">
        <f>VLOOKUP($A25,'Diplomabestand individueel'!$A:$AC,K$1,FALSE)</f>
        <v>#N/A</v>
      </c>
      <c r="L25" s="82" t="e">
        <f>VLOOKUP($A25,'Diplomabestand individueel'!$A:$AC,L$1,FALSE)</f>
        <v>#N/A</v>
      </c>
      <c r="M25" s="41" t="e">
        <f t="shared" si="1"/>
        <v>#N/A</v>
      </c>
      <c r="N25" s="82" t="e">
        <f>VLOOKUP($A25,'Diplomabestand individueel'!$A:$AC,N$1,FALSE)</f>
        <v>#N/A</v>
      </c>
      <c r="O25" s="82" t="e">
        <f>VLOOKUP($A25,'Diplomabestand individueel'!$A:$AC,O$1,FALSE)</f>
        <v>#N/A</v>
      </c>
      <c r="P25" s="82" t="e">
        <f>VLOOKUP($A25,'Diplomabestand individueel'!$A:$AC,P$1,FALSE)</f>
        <v>#N/A</v>
      </c>
      <c r="Q25" s="82" t="e">
        <f>VLOOKUP($A25,'Diplomabestand individueel'!$A:$AC,Q$1,FALSE)</f>
        <v>#N/A</v>
      </c>
      <c r="R25" s="41" t="e">
        <f t="shared" si="2"/>
        <v>#N/A</v>
      </c>
      <c r="S25" s="82" t="e">
        <f>VLOOKUP($A25,'Diplomabestand individueel'!$A:$AC,S$1,FALSE)</f>
        <v>#N/A</v>
      </c>
      <c r="T25" s="82" t="e">
        <f>VLOOKUP($A25,'Diplomabestand individueel'!$A:$AC,T$1,FALSE)</f>
        <v>#N/A</v>
      </c>
      <c r="U25" s="82" t="e">
        <f>VLOOKUP($A25,'Diplomabestand individueel'!$A:$AC,U$1,FALSE)</f>
        <v>#N/A</v>
      </c>
      <c r="V25" s="82" t="e">
        <f>VLOOKUP($A25,'Diplomabestand individueel'!$A:$AC,V$1,FALSE)</f>
        <v>#N/A</v>
      </c>
      <c r="W25" s="41" t="e">
        <f t="shared" si="3"/>
        <v>#N/A</v>
      </c>
      <c r="X25" s="82" t="e">
        <f>VLOOKUP($A25,'Diplomabestand individueel'!$A:$AC,X$1,FALSE)</f>
        <v>#N/A</v>
      </c>
      <c r="Y25" s="82" t="e">
        <f>VLOOKUP($A25,'Diplomabestand individueel'!$A:$AC,Y$1,FALSE)</f>
        <v>#N/A</v>
      </c>
      <c r="Z25" s="82" t="e">
        <f>VLOOKUP($A25,'Diplomabestand individueel'!$A:$AC,Z$1,FALSE)</f>
        <v>#N/A</v>
      </c>
      <c r="AA25" s="82" t="e">
        <f>VLOOKUP($A25,'Diplomabestand individueel'!$A:$AC,AA$1,FALSE)</f>
        <v>#N/A</v>
      </c>
      <c r="AB25" s="41" t="e">
        <f t="shared" si="4"/>
        <v>#N/A</v>
      </c>
    </row>
    <row r="26" spans="1:28" x14ac:dyDescent="0.3">
      <c r="A26">
        <v>362</v>
      </c>
      <c r="B26" t="e">
        <f>VLOOKUP($A26,'Diplomabestand individueel'!$A:$AC,B$1,FALSE)</f>
        <v>#N/A</v>
      </c>
      <c r="C26" t="e">
        <f>VLOOKUP($A26,'Diplomabestand individueel'!$A:$AC,C$1,FALSE)</f>
        <v>#N/A</v>
      </c>
      <c r="D26" t="e">
        <f>VLOOKUP($A26,'Diplomabestand individueel'!$A:$AC,D$1,FALSE)</f>
        <v>#N/A</v>
      </c>
      <c r="E26" t="e">
        <f>VLOOKUP($A26,'Diplomabestand individueel'!$A:$AC,E$1,FALSE)</f>
        <v>#N/A</v>
      </c>
      <c r="F26" s="44" t="e">
        <f>VLOOKUP($A26,'Diplomabestand individueel'!$A:$AC,F$1,FALSE)</f>
        <v>#N/A</v>
      </c>
      <c r="G26" s="41" t="e">
        <f t="shared" si="0"/>
        <v>#N/A</v>
      </c>
      <c r="H26" s="82" t="e">
        <f>VLOOKUP($A26,'Diplomabestand individueel'!$A:$AC,H$1,FALSE)</f>
        <v>#N/A</v>
      </c>
      <c r="I26" s="82" t="e">
        <f>VLOOKUP($A26,'Diplomabestand individueel'!$A:$AC,I$1,FALSE)</f>
        <v>#N/A</v>
      </c>
      <c r="J26" s="83" t="e">
        <f>VLOOKUP($A26,'Diplomabestand individueel'!$A:$AC,J$1,FALSE)</f>
        <v>#N/A</v>
      </c>
      <c r="K26" s="82" t="e">
        <f>VLOOKUP($A26,'Diplomabestand individueel'!$A:$AC,K$1,FALSE)</f>
        <v>#N/A</v>
      </c>
      <c r="L26" s="82" t="e">
        <f>VLOOKUP($A26,'Diplomabestand individueel'!$A:$AC,L$1,FALSE)</f>
        <v>#N/A</v>
      </c>
      <c r="M26" s="41" t="e">
        <f t="shared" si="1"/>
        <v>#N/A</v>
      </c>
      <c r="N26" s="82" t="e">
        <f>VLOOKUP($A26,'Diplomabestand individueel'!$A:$AC,N$1,FALSE)</f>
        <v>#N/A</v>
      </c>
      <c r="O26" s="82" t="e">
        <f>VLOOKUP($A26,'Diplomabestand individueel'!$A:$AC,O$1,FALSE)</f>
        <v>#N/A</v>
      </c>
      <c r="P26" s="82" t="e">
        <f>VLOOKUP($A26,'Diplomabestand individueel'!$A:$AC,P$1,FALSE)</f>
        <v>#N/A</v>
      </c>
      <c r="Q26" s="82" t="e">
        <f>VLOOKUP($A26,'Diplomabestand individueel'!$A:$AC,Q$1,FALSE)</f>
        <v>#N/A</v>
      </c>
      <c r="R26" s="41" t="e">
        <f t="shared" si="2"/>
        <v>#N/A</v>
      </c>
      <c r="S26" s="82" t="e">
        <f>VLOOKUP($A26,'Diplomabestand individueel'!$A:$AC,S$1,FALSE)</f>
        <v>#N/A</v>
      </c>
      <c r="T26" s="82" t="e">
        <f>VLOOKUP($A26,'Diplomabestand individueel'!$A:$AC,T$1,FALSE)</f>
        <v>#N/A</v>
      </c>
      <c r="U26" s="82" t="e">
        <f>VLOOKUP($A26,'Diplomabestand individueel'!$A:$AC,U$1,FALSE)</f>
        <v>#N/A</v>
      </c>
      <c r="V26" s="82" t="e">
        <f>VLOOKUP($A26,'Diplomabestand individueel'!$A:$AC,V$1,FALSE)</f>
        <v>#N/A</v>
      </c>
      <c r="W26" s="41" t="e">
        <f t="shared" si="3"/>
        <v>#N/A</v>
      </c>
      <c r="X26" s="82" t="e">
        <f>VLOOKUP($A26,'Diplomabestand individueel'!$A:$AC,X$1,FALSE)</f>
        <v>#N/A</v>
      </c>
      <c r="Y26" s="82" t="e">
        <f>VLOOKUP($A26,'Diplomabestand individueel'!$A:$AC,Y$1,FALSE)</f>
        <v>#N/A</v>
      </c>
      <c r="Z26" s="82" t="e">
        <f>VLOOKUP($A26,'Diplomabestand individueel'!$A:$AC,Z$1,FALSE)</f>
        <v>#N/A</v>
      </c>
      <c r="AA26" s="82" t="e">
        <f>VLOOKUP($A26,'Diplomabestand individueel'!$A:$AC,AA$1,FALSE)</f>
        <v>#N/A</v>
      </c>
      <c r="AB26" s="41" t="e">
        <f t="shared" si="4"/>
        <v>#N/A</v>
      </c>
    </row>
    <row r="27" spans="1:28" x14ac:dyDescent="0.3">
      <c r="A27">
        <v>363</v>
      </c>
      <c r="B27" t="e">
        <f>VLOOKUP($A27,'Diplomabestand individueel'!$A:$AC,B$1,FALSE)</f>
        <v>#N/A</v>
      </c>
      <c r="C27" t="e">
        <f>VLOOKUP($A27,'Diplomabestand individueel'!$A:$AC,C$1,FALSE)</f>
        <v>#N/A</v>
      </c>
      <c r="D27" t="e">
        <f>VLOOKUP($A27,'Diplomabestand individueel'!$A:$AC,D$1,FALSE)</f>
        <v>#N/A</v>
      </c>
      <c r="E27" t="e">
        <f>VLOOKUP($A27,'Diplomabestand individueel'!$A:$AC,E$1,FALSE)</f>
        <v>#N/A</v>
      </c>
      <c r="F27" s="44" t="e">
        <f>VLOOKUP($A27,'Diplomabestand individueel'!$A:$AC,F$1,FALSE)</f>
        <v>#N/A</v>
      </c>
      <c r="G27" s="41" t="e">
        <f t="shared" si="0"/>
        <v>#N/A</v>
      </c>
      <c r="H27" s="82" t="e">
        <f>VLOOKUP($A27,'Diplomabestand individueel'!$A:$AC,H$1,FALSE)</f>
        <v>#N/A</v>
      </c>
      <c r="I27" s="82" t="e">
        <f>VLOOKUP($A27,'Diplomabestand individueel'!$A:$AC,I$1,FALSE)</f>
        <v>#N/A</v>
      </c>
      <c r="J27" s="83" t="e">
        <f>VLOOKUP($A27,'Diplomabestand individueel'!$A:$AC,J$1,FALSE)</f>
        <v>#N/A</v>
      </c>
      <c r="K27" s="82" t="e">
        <f>VLOOKUP($A27,'Diplomabestand individueel'!$A:$AC,K$1,FALSE)</f>
        <v>#N/A</v>
      </c>
      <c r="L27" s="82" t="e">
        <f>VLOOKUP($A27,'Diplomabestand individueel'!$A:$AC,L$1,FALSE)</f>
        <v>#N/A</v>
      </c>
      <c r="M27" s="41" t="e">
        <f t="shared" si="1"/>
        <v>#N/A</v>
      </c>
      <c r="N27" s="82" t="e">
        <f>VLOOKUP($A27,'Diplomabestand individueel'!$A:$AC,N$1,FALSE)</f>
        <v>#N/A</v>
      </c>
      <c r="O27" s="82" t="e">
        <f>VLOOKUP($A27,'Diplomabestand individueel'!$A:$AC,O$1,FALSE)</f>
        <v>#N/A</v>
      </c>
      <c r="P27" s="82" t="e">
        <f>VLOOKUP($A27,'Diplomabestand individueel'!$A:$AC,P$1,FALSE)</f>
        <v>#N/A</v>
      </c>
      <c r="Q27" s="82" t="e">
        <f>VLOOKUP($A27,'Diplomabestand individueel'!$A:$AC,Q$1,FALSE)</f>
        <v>#N/A</v>
      </c>
      <c r="R27" s="41" t="e">
        <f t="shared" si="2"/>
        <v>#N/A</v>
      </c>
      <c r="S27" s="82" t="e">
        <f>VLOOKUP($A27,'Diplomabestand individueel'!$A:$AC,S$1,FALSE)</f>
        <v>#N/A</v>
      </c>
      <c r="T27" s="82" t="e">
        <f>VLOOKUP($A27,'Diplomabestand individueel'!$A:$AC,T$1,FALSE)</f>
        <v>#N/A</v>
      </c>
      <c r="U27" s="82" t="e">
        <f>VLOOKUP($A27,'Diplomabestand individueel'!$A:$AC,U$1,FALSE)</f>
        <v>#N/A</v>
      </c>
      <c r="V27" s="82" t="e">
        <f>VLOOKUP($A27,'Diplomabestand individueel'!$A:$AC,V$1,FALSE)</f>
        <v>#N/A</v>
      </c>
      <c r="W27" s="41" t="e">
        <f t="shared" si="3"/>
        <v>#N/A</v>
      </c>
      <c r="X27" s="82" t="e">
        <f>VLOOKUP($A27,'Diplomabestand individueel'!$A:$AC,X$1,FALSE)</f>
        <v>#N/A</v>
      </c>
      <c r="Y27" s="82" t="e">
        <f>VLOOKUP($A27,'Diplomabestand individueel'!$A:$AC,Y$1,FALSE)</f>
        <v>#N/A</v>
      </c>
      <c r="Z27" s="82" t="e">
        <f>VLOOKUP($A27,'Diplomabestand individueel'!$A:$AC,Z$1,FALSE)</f>
        <v>#N/A</v>
      </c>
      <c r="AA27" s="82" t="e">
        <f>VLOOKUP($A27,'Diplomabestand individueel'!$A:$AC,AA$1,FALSE)</f>
        <v>#N/A</v>
      </c>
      <c r="AB27" s="41" t="e">
        <f t="shared" si="4"/>
        <v>#N/A</v>
      </c>
    </row>
    <row r="28" spans="1:28" x14ac:dyDescent="0.3">
      <c r="A28">
        <v>344</v>
      </c>
      <c r="B28" t="str">
        <f>VLOOKUP($A28,'Diplomabestand individueel'!$A:$AC,B$1,FALSE)</f>
        <v>W5-B2</v>
      </c>
      <c r="C28" t="str">
        <f>VLOOKUP($A28,'Diplomabestand individueel'!$A:$AC,C$1,FALSE)</f>
        <v>Fenna Hoogterp</v>
      </c>
      <c r="D28" t="str">
        <f>VLOOKUP($A28,'Diplomabestand individueel'!$A:$AC,D$1,FALSE)</f>
        <v>Jeugd 2 G</v>
      </c>
      <c r="E28" t="str">
        <f>VLOOKUP($A28,'Diplomabestand individueel'!$A:$AC,E$1,FALSE)</f>
        <v>Turncentrum Waterland</v>
      </c>
      <c r="F28" s="44">
        <f>VLOOKUP($A28,'Diplomabestand individueel'!$A:$AC,F$1,FALSE)</f>
        <v>0</v>
      </c>
      <c r="G28" s="41" t="e">
        <f t="shared" si="0"/>
        <v>#N/A</v>
      </c>
      <c r="H28" s="82">
        <f>VLOOKUP($A28,'Diplomabestand individueel'!$A:$AC,H$1,FALSE)</f>
        <v>0</v>
      </c>
      <c r="I28" s="82">
        <f>VLOOKUP($A28,'Diplomabestand individueel'!$A:$AC,I$1,FALSE)</f>
        <v>0</v>
      </c>
      <c r="J28" s="83">
        <f>VLOOKUP($A28,'Diplomabestand individueel'!$A:$AC,J$1,FALSE)</f>
        <v>0</v>
      </c>
      <c r="K28" s="82">
        <f>VLOOKUP($A28,'Diplomabestand individueel'!$A:$AC,K$1,FALSE)</f>
        <v>0</v>
      </c>
      <c r="L28" s="82">
        <f>VLOOKUP($A28,'Diplomabestand individueel'!$A:$AC,L$1,FALSE)</f>
        <v>0</v>
      </c>
      <c r="M28" s="41" t="e">
        <f t="shared" si="1"/>
        <v>#N/A</v>
      </c>
      <c r="N28" s="82">
        <f>VLOOKUP($A28,'Diplomabestand individueel'!$A:$AC,N$1,FALSE)</f>
        <v>0</v>
      </c>
      <c r="O28" s="82">
        <f>VLOOKUP($A28,'Diplomabestand individueel'!$A:$AC,O$1,FALSE)</f>
        <v>0</v>
      </c>
      <c r="P28" s="82">
        <f>VLOOKUP($A28,'Diplomabestand individueel'!$A:$AC,P$1,FALSE)</f>
        <v>0</v>
      </c>
      <c r="Q28" s="82">
        <f>VLOOKUP($A28,'Diplomabestand individueel'!$A:$AC,Q$1,FALSE)</f>
        <v>0</v>
      </c>
      <c r="R28" s="41" t="e">
        <f t="shared" si="2"/>
        <v>#N/A</v>
      </c>
      <c r="S28" s="82">
        <f>VLOOKUP($A28,'Diplomabestand individueel'!$A:$AC,S$1,FALSE)</f>
        <v>0</v>
      </c>
      <c r="T28" s="82">
        <f>VLOOKUP($A28,'Diplomabestand individueel'!$A:$AC,T$1,FALSE)</f>
        <v>0</v>
      </c>
      <c r="U28" s="82">
        <f>VLOOKUP($A28,'Diplomabestand individueel'!$A:$AC,U$1,FALSE)</f>
        <v>0</v>
      </c>
      <c r="V28" s="82">
        <f>VLOOKUP($A28,'Diplomabestand individueel'!$A:$AC,V$1,FALSE)</f>
        <v>0</v>
      </c>
      <c r="W28" s="41" t="e">
        <f t="shared" si="3"/>
        <v>#N/A</v>
      </c>
      <c r="X28" s="82">
        <f>VLOOKUP($A28,'Diplomabestand individueel'!$A:$AC,X$1,FALSE)</f>
        <v>0</v>
      </c>
      <c r="Y28" s="82">
        <f>VLOOKUP($A28,'Diplomabestand individueel'!$A:$AC,Y$1,FALSE)</f>
        <v>0</v>
      </c>
      <c r="Z28" s="82">
        <f>VLOOKUP($A28,'Diplomabestand individueel'!$A:$AC,Z$1,FALSE)</f>
        <v>0</v>
      </c>
      <c r="AA28" s="82">
        <f>VLOOKUP($A28,'Diplomabestand individueel'!$A:$AC,AA$1,FALSE)</f>
        <v>0</v>
      </c>
      <c r="AB28" s="41" t="e">
        <f t="shared" si="4"/>
        <v>#N/A</v>
      </c>
    </row>
    <row r="29" spans="1:28" x14ac:dyDescent="0.3">
      <c r="A29">
        <v>364</v>
      </c>
      <c r="B29" t="e">
        <f>VLOOKUP($A29,'Diplomabestand individueel'!$A:$AC,B$1,FALSE)</f>
        <v>#N/A</v>
      </c>
      <c r="C29" t="e">
        <f>VLOOKUP($A29,'Diplomabestand individueel'!$A:$AC,C$1,FALSE)</f>
        <v>#N/A</v>
      </c>
      <c r="D29" t="e">
        <f>VLOOKUP($A29,'Diplomabestand individueel'!$A:$AC,D$1,FALSE)</f>
        <v>#N/A</v>
      </c>
      <c r="E29" t="e">
        <f>VLOOKUP($A29,'Diplomabestand individueel'!$A:$AC,E$1,FALSE)</f>
        <v>#N/A</v>
      </c>
      <c r="F29" s="44" t="e">
        <f>VLOOKUP($A29,'Diplomabestand individueel'!$A:$AC,F$1,FALSE)</f>
        <v>#N/A</v>
      </c>
      <c r="G29" s="41" t="e">
        <f t="shared" si="0"/>
        <v>#N/A</v>
      </c>
      <c r="H29" s="82" t="e">
        <f>VLOOKUP($A29,'Diplomabestand individueel'!$A:$AC,H$1,FALSE)</f>
        <v>#N/A</v>
      </c>
      <c r="I29" s="82" t="e">
        <f>VLOOKUP($A29,'Diplomabestand individueel'!$A:$AC,I$1,FALSE)</f>
        <v>#N/A</v>
      </c>
      <c r="J29" s="83" t="e">
        <f>VLOOKUP($A29,'Diplomabestand individueel'!$A:$AC,J$1,FALSE)</f>
        <v>#N/A</v>
      </c>
      <c r="K29" s="82" t="e">
        <f>VLOOKUP($A29,'Diplomabestand individueel'!$A:$AC,K$1,FALSE)</f>
        <v>#N/A</v>
      </c>
      <c r="L29" s="82" t="e">
        <f>VLOOKUP($A29,'Diplomabestand individueel'!$A:$AC,L$1,FALSE)</f>
        <v>#N/A</v>
      </c>
      <c r="M29" s="41" t="e">
        <f t="shared" si="1"/>
        <v>#N/A</v>
      </c>
      <c r="N29" s="82" t="e">
        <f>VLOOKUP($A29,'Diplomabestand individueel'!$A:$AC,N$1,FALSE)</f>
        <v>#N/A</v>
      </c>
      <c r="O29" s="82" t="e">
        <f>VLOOKUP($A29,'Diplomabestand individueel'!$A:$AC,O$1,FALSE)</f>
        <v>#N/A</v>
      </c>
      <c r="P29" s="82" t="e">
        <f>VLOOKUP($A29,'Diplomabestand individueel'!$A:$AC,P$1,FALSE)</f>
        <v>#N/A</v>
      </c>
      <c r="Q29" s="82" t="e">
        <f>VLOOKUP($A29,'Diplomabestand individueel'!$A:$AC,Q$1,FALSE)</f>
        <v>#N/A</v>
      </c>
      <c r="R29" s="41" t="e">
        <f t="shared" si="2"/>
        <v>#N/A</v>
      </c>
      <c r="S29" s="82" t="e">
        <f>VLOOKUP($A29,'Diplomabestand individueel'!$A:$AC,S$1,FALSE)</f>
        <v>#N/A</v>
      </c>
      <c r="T29" s="82" t="e">
        <f>VLOOKUP($A29,'Diplomabestand individueel'!$A:$AC,T$1,FALSE)</f>
        <v>#N/A</v>
      </c>
      <c r="U29" s="82" t="e">
        <f>VLOOKUP($A29,'Diplomabestand individueel'!$A:$AC,U$1,FALSE)</f>
        <v>#N/A</v>
      </c>
      <c r="V29" s="82" t="e">
        <f>VLOOKUP($A29,'Diplomabestand individueel'!$A:$AC,V$1,FALSE)</f>
        <v>#N/A</v>
      </c>
      <c r="W29" s="41" t="e">
        <f t="shared" si="3"/>
        <v>#N/A</v>
      </c>
      <c r="X29" s="82" t="e">
        <f>VLOOKUP($A29,'Diplomabestand individueel'!$A:$AC,X$1,FALSE)</f>
        <v>#N/A</v>
      </c>
      <c r="Y29" s="82" t="e">
        <f>VLOOKUP($A29,'Diplomabestand individueel'!$A:$AC,Y$1,FALSE)</f>
        <v>#N/A</v>
      </c>
      <c r="Z29" s="82" t="e">
        <f>VLOOKUP($A29,'Diplomabestand individueel'!$A:$AC,Z$1,FALSE)</f>
        <v>#N/A</v>
      </c>
      <c r="AA29" s="82" t="e">
        <f>VLOOKUP($A29,'Diplomabestand individueel'!$A:$AC,AA$1,FALSE)</f>
        <v>#N/A</v>
      </c>
      <c r="AB29" s="41" t="e">
        <f t="shared" si="4"/>
        <v>#N/A</v>
      </c>
    </row>
    <row r="30" spans="1:28" x14ac:dyDescent="0.3">
      <c r="A30" s="33"/>
      <c r="F30" s="42"/>
      <c r="G30" s="39"/>
      <c r="H30" s="84"/>
      <c r="I30" s="84"/>
      <c r="J30" s="85"/>
      <c r="K30" s="84"/>
      <c r="L30" s="86"/>
      <c r="M30" s="96"/>
      <c r="N30" s="84"/>
      <c r="O30" s="84"/>
      <c r="P30" s="84"/>
      <c r="Q30" s="86"/>
      <c r="R30" s="96"/>
      <c r="S30" s="84"/>
      <c r="T30" s="84"/>
      <c r="U30" s="84"/>
      <c r="V30" s="86"/>
      <c r="W30" s="96"/>
      <c r="X30" s="84"/>
      <c r="Y30" s="84"/>
      <c r="Z30" s="87"/>
      <c r="AA30" s="86"/>
      <c r="AB30" s="29"/>
    </row>
    <row r="31" spans="1:28" x14ac:dyDescent="0.3">
      <c r="F31" s="42"/>
      <c r="G31" s="39"/>
      <c r="H31" s="84"/>
      <c r="I31" s="84"/>
      <c r="J31" s="85"/>
      <c r="K31" s="84"/>
      <c r="L31" s="86"/>
      <c r="M31" s="96"/>
      <c r="N31" s="84"/>
      <c r="O31" s="84"/>
      <c r="P31" s="84"/>
      <c r="Q31" s="86"/>
      <c r="R31" s="96"/>
      <c r="S31" s="84"/>
      <c r="T31" s="84"/>
      <c r="U31" s="84"/>
      <c r="V31" s="86"/>
      <c r="W31" s="96"/>
      <c r="X31" s="84"/>
      <c r="Y31" s="84"/>
      <c r="Z31" s="87"/>
      <c r="AA31" s="86"/>
      <c r="AB31" s="29"/>
    </row>
    <row r="32" spans="1:28" x14ac:dyDescent="0.3">
      <c r="F32" s="42"/>
      <c r="G32" s="39"/>
      <c r="H32" s="84"/>
      <c r="I32" s="84"/>
      <c r="J32" s="85"/>
      <c r="K32" s="84"/>
      <c r="L32" s="86"/>
      <c r="M32" s="96"/>
      <c r="N32" s="84"/>
      <c r="O32" s="84"/>
      <c r="P32" s="84"/>
      <c r="Q32" s="86"/>
      <c r="R32" s="96"/>
      <c r="S32" s="84"/>
      <c r="T32" s="84"/>
      <c r="U32" s="84"/>
      <c r="V32" s="86"/>
      <c r="W32" s="96"/>
      <c r="X32" s="84"/>
      <c r="Y32" s="84"/>
      <c r="Z32" s="87"/>
      <c r="AA32" s="86"/>
      <c r="AB32" s="29"/>
    </row>
    <row r="33" spans="1:28" x14ac:dyDescent="0.3">
      <c r="F33" s="42"/>
      <c r="G33" s="39"/>
      <c r="H33" s="84"/>
      <c r="I33" s="84"/>
      <c r="J33" s="85"/>
      <c r="K33" s="84"/>
      <c r="L33" s="86"/>
      <c r="M33" s="96"/>
      <c r="N33" s="84"/>
      <c r="O33" s="84"/>
      <c r="P33" s="84"/>
      <c r="Q33" s="86"/>
      <c r="R33" s="96"/>
      <c r="S33" s="84"/>
      <c r="T33" s="84"/>
      <c r="U33" s="84"/>
      <c r="V33" s="86"/>
      <c r="W33" s="96"/>
      <c r="X33" s="84"/>
      <c r="Y33" s="84"/>
      <c r="Z33" s="87"/>
      <c r="AA33" s="86"/>
      <c r="AB33" s="29"/>
    </row>
    <row r="34" spans="1:28" x14ac:dyDescent="0.3">
      <c r="A34" s="33"/>
      <c r="F34" s="42"/>
      <c r="G34" s="39"/>
      <c r="H34" s="84"/>
      <c r="I34" s="84"/>
      <c r="J34" s="85"/>
      <c r="K34" s="84"/>
      <c r="L34" s="86"/>
      <c r="M34" s="96"/>
      <c r="N34" s="84"/>
      <c r="O34" s="84"/>
      <c r="P34" s="84"/>
      <c r="Q34" s="86"/>
      <c r="R34" s="96"/>
      <c r="S34" s="84"/>
      <c r="T34" s="84"/>
      <c r="U34" s="84"/>
      <c r="V34" s="86"/>
      <c r="W34" s="96"/>
      <c r="X34" s="84"/>
      <c r="Y34" s="84"/>
      <c r="Z34" s="87"/>
      <c r="AA34" s="86"/>
      <c r="AB34" s="29"/>
    </row>
    <row r="35" spans="1:28" x14ac:dyDescent="0.3">
      <c r="A35" s="33"/>
      <c r="F35" s="42"/>
      <c r="G35" s="39"/>
      <c r="H35" s="84"/>
      <c r="I35" s="84"/>
      <c r="J35" s="85"/>
      <c r="K35" s="84"/>
      <c r="L35" s="86"/>
      <c r="M35" s="96"/>
      <c r="N35" s="84"/>
      <c r="O35" s="84"/>
      <c r="P35" s="84"/>
      <c r="Q35" s="86"/>
      <c r="R35" s="96"/>
      <c r="S35" s="84"/>
      <c r="T35" s="84"/>
      <c r="U35" s="84"/>
      <c r="V35" s="86"/>
      <c r="W35" s="96"/>
      <c r="X35" s="84"/>
      <c r="Y35" s="84"/>
      <c r="Z35" s="87"/>
      <c r="AA35" s="86"/>
      <c r="AB35" s="29"/>
    </row>
    <row r="36" spans="1:28" x14ac:dyDescent="0.3">
      <c r="F36" s="42"/>
      <c r="G36" s="39"/>
      <c r="H36" s="84"/>
      <c r="I36" s="84"/>
      <c r="J36" s="85"/>
      <c r="K36" s="84"/>
      <c r="L36" s="86"/>
      <c r="M36" s="96"/>
      <c r="N36" s="84"/>
      <c r="O36" s="84"/>
      <c r="P36" s="84"/>
      <c r="Q36" s="86"/>
      <c r="R36" s="96"/>
      <c r="S36" s="84"/>
      <c r="T36" s="84"/>
      <c r="U36" s="84"/>
      <c r="V36" s="86"/>
      <c r="W36" s="96"/>
      <c r="X36" s="84"/>
      <c r="Y36" s="84"/>
      <c r="Z36" s="87"/>
      <c r="AA36" s="86"/>
      <c r="AB36" s="29"/>
    </row>
    <row r="37" spans="1:28" x14ac:dyDescent="0.3">
      <c r="A37" s="33"/>
      <c r="F37" s="42"/>
      <c r="G37" s="39"/>
      <c r="H37" s="84"/>
      <c r="I37" s="84"/>
      <c r="J37" s="85"/>
      <c r="K37" s="84"/>
      <c r="L37" s="86"/>
      <c r="M37" s="96"/>
      <c r="N37" s="84"/>
      <c r="O37" s="84"/>
      <c r="P37" s="84"/>
      <c r="Q37" s="86"/>
      <c r="R37" s="96"/>
      <c r="S37" s="84"/>
      <c r="T37" s="84"/>
      <c r="U37" s="84"/>
      <c r="V37" s="86"/>
      <c r="W37" s="96"/>
      <c r="X37" s="84"/>
      <c r="Y37" s="84"/>
      <c r="Z37" s="87"/>
      <c r="AA37" s="86"/>
      <c r="AB37" s="33"/>
    </row>
    <row r="38" spans="1:28" x14ac:dyDescent="0.3">
      <c r="F38" s="42"/>
      <c r="G38" s="39"/>
      <c r="H38" s="84"/>
      <c r="I38" s="84"/>
      <c r="J38" s="85"/>
      <c r="K38" s="84"/>
      <c r="L38" s="86"/>
      <c r="M38" s="96"/>
      <c r="N38" s="84"/>
      <c r="O38" s="84"/>
      <c r="P38" s="84"/>
      <c r="Q38" s="86"/>
      <c r="R38" s="96"/>
      <c r="S38" s="84"/>
      <c r="T38" s="84"/>
      <c r="U38" s="84"/>
      <c r="V38" s="86"/>
      <c r="W38" s="96"/>
      <c r="X38" s="84"/>
      <c r="Y38" s="84"/>
      <c r="Z38" s="87"/>
      <c r="AA38" s="86"/>
      <c r="AB38" s="33"/>
    </row>
    <row r="39" spans="1:28" x14ac:dyDescent="0.3">
      <c r="F39" s="42"/>
      <c r="G39" s="39"/>
      <c r="H39" s="84"/>
      <c r="I39" s="84"/>
      <c r="J39" s="85"/>
      <c r="K39" s="84"/>
      <c r="L39" s="86"/>
      <c r="M39" s="96"/>
      <c r="N39" s="84"/>
      <c r="O39" s="84"/>
      <c r="P39" s="84"/>
      <c r="Q39" s="86"/>
      <c r="R39" s="96"/>
      <c r="S39" s="84"/>
      <c r="T39" s="84"/>
      <c r="U39" s="84"/>
      <c r="V39" s="86"/>
      <c r="W39" s="96"/>
      <c r="X39" s="84"/>
      <c r="Y39" s="84"/>
      <c r="Z39" s="87"/>
      <c r="AA39" s="86"/>
      <c r="AB39" s="33"/>
    </row>
    <row r="40" spans="1:28" x14ac:dyDescent="0.3">
      <c r="F40" s="42"/>
      <c r="G40" s="39"/>
      <c r="H40" s="84"/>
      <c r="I40" s="84"/>
      <c r="J40" s="85"/>
      <c r="K40" s="84"/>
      <c r="L40" s="86"/>
      <c r="M40" s="96"/>
      <c r="N40" s="84"/>
      <c r="O40" s="84"/>
      <c r="P40" s="84"/>
      <c r="Q40" s="86"/>
      <c r="R40" s="96"/>
      <c r="S40" s="84"/>
      <c r="T40" s="84"/>
      <c r="U40" s="84"/>
      <c r="V40" s="86"/>
      <c r="W40" s="96"/>
      <c r="X40" s="84"/>
      <c r="Y40" s="84"/>
      <c r="Z40" s="87"/>
      <c r="AA40" s="86"/>
      <c r="AB40" s="33"/>
    </row>
    <row r="41" spans="1:28" x14ac:dyDescent="0.3">
      <c r="A41" s="33"/>
      <c r="B41" s="33"/>
      <c r="C41" s="32"/>
      <c r="D41" s="32"/>
      <c r="E41" s="32"/>
      <c r="F41" s="34"/>
      <c r="G41" s="35"/>
      <c r="H41" s="88"/>
      <c r="I41" s="88"/>
      <c r="J41" s="89"/>
      <c r="K41" s="88"/>
      <c r="L41" s="90"/>
      <c r="M41" s="33"/>
      <c r="N41" s="88"/>
      <c r="O41" s="88"/>
      <c r="P41" s="88"/>
      <c r="Q41" s="90"/>
      <c r="R41" s="33"/>
      <c r="S41" s="88"/>
      <c r="T41" s="88"/>
      <c r="U41" s="88"/>
      <c r="V41" s="90"/>
      <c r="W41" s="33"/>
      <c r="X41" s="88"/>
      <c r="Y41" s="88"/>
      <c r="Z41" s="91"/>
      <c r="AA41" s="90"/>
      <c r="AB41" s="33"/>
    </row>
    <row r="42" spans="1:28" x14ac:dyDescent="0.3">
      <c r="A42" s="33"/>
      <c r="B42" s="33"/>
      <c r="C42" s="32"/>
      <c r="D42" s="32"/>
      <c r="E42" s="32"/>
      <c r="F42" s="34"/>
      <c r="G42" s="35"/>
      <c r="H42" s="88"/>
      <c r="I42" s="88"/>
      <c r="J42" s="89"/>
      <c r="K42" s="88"/>
      <c r="L42" s="90"/>
      <c r="M42" s="33"/>
      <c r="N42" s="88"/>
      <c r="O42" s="88"/>
      <c r="P42" s="88"/>
      <c r="Q42" s="90"/>
      <c r="R42" s="33"/>
      <c r="S42" s="88"/>
      <c r="T42" s="88"/>
      <c r="U42" s="88"/>
      <c r="V42" s="90"/>
      <c r="W42" s="33"/>
      <c r="X42" s="88"/>
      <c r="Y42" s="88"/>
      <c r="Z42" s="91"/>
      <c r="AA42" s="90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4"/>
      <c r="G71" s="35"/>
      <c r="H71" s="88"/>
      <c r="I71" s="88"/>
      <c r="J71" s="89"/>
      <c r="K71" s="88"/>
      <c r="L71" s="90"/>
      <c r="M71" s="33"/>
      <c r="N71" s="88"/>
      <c r="O71" s="88"/>
      <c r="P71" s="88"/>
      <c r="Q71" s="90"/>
      <c r="R71" s="33"/>
      <c r="S71" s="88"/>
      <c r="T71" s="88"/>
      <c r="U71" s="88"/>
      <c r="V71" s="90"/>
      <c r="W71" s="33"/>
      <c r="X71" s="88"/>
      <c r="Y71" s="88"/>
      <c r="Z71" s="91"/>
      <c r="AA71" s="90"/>
      <c r="AB71" s="33"/>
    </row>
    <row r="72" spans="1:28" x14ac:dyDescent="0.3">
      <c r="A72" s="33"/>
      <c r="B72" s="33"/>
      <c r="C72" s="32"/>
      <c r="D72" s="32"/>
      <c r="E72" s="32"/>
      <c r="F72" s="34"/>
      <c r="G72" s="35"/>
      <c r="H72" s="88"/>
      <c r="I72" s="88"/>
      <c r="J72" s="89"/>
      <c r="K72" s="88"/>
      <c r="L72" s="90"/>
      <c r="M72" s="33"/>
      <c r="N72" s="88"/>
      <c r="O72" s="88"/>
      <c r="P72" s="88"/>
      <c r="Q72" s="90"/>
      <c r="R72" s="33"/>
      <c r="S72" s="88"/>
      <c r="T72" s="88"/>
      <c r="U72" s="88"/>
      <c r="V72" s="90"/>
      <c r="W72" s="33"/>
      <c r="X72" s="88"/>
      <c r="Y72" s="88"/>
      <c r="Z72" s="91"/>
      <c r="AA72" s="90"/>
      <c r="AB72" s="33"/>
    </row>
    <row r="73" spans="1:28" x14ac:dyDescent="0.3">
      <c r="A73" s="33"/>
      <c r="B73" s="33"/>
      <c r="C73" s="32"/>
      <c r="D73" s="32"/>
      <c r="E73" s="32"/>
      <c r="F73" s="34"/>
      <c r="G73" s="35"/>
      <c r="H73" s="88"/>
      <c r="I73" s="88"/>
      <c r="J73" s="89"/>
      <c r="K73" s="88"/>
      <c r="L73" s="90"/>
      <c r="M73" s="33"/>
      <c r="N73" s="88"/>
      <c r="O73" s="88"/>
      <c r="P73" s="88"/>
      <c r="Q73" s="90"/>
      <c r="R73" s="33"/>
      <c r="S73" s="88"/>
      <c r="T73" s="88"/>
      <c r="U73" s="88"/>
      <c r="V73" s="90"/>
      <c r="W73" s="33"/>
      <c r="X73" s="88"/>
      <c r="Y73" s="88"/>
      <c r="Z73" s="91"/>
      <c r="AA73" s="90"/>
      <c r="AB73" s="33"/>
    </row>
    <row r="74" spans="1:28" x14ac:dyDescent="0.3">
      <c r="A74" s="33"/>
      <c r="B74" s="33"/>
      <c r="C74" s="32"/>
      <c r="D74" s="32"/>
      <c r="E74" s="32"/>
      <c r="F74" s="34"/>
      <c r="G74" s="35"/>
      <c r="H74" s="88"/>
      <c r="I74" s="88"/>
      <c r="J74" s="89"/>
      <c r="K74" s="88"/>
      <c r="L74" s="90"/>
      <c r="M74" s="33"/>
      <c r="N74" s="88"/>
      <c r="O74" s="88"/>
      <c r="P74" s="88"/>
      <c r="Q74" s="90"/>
      <c r="R74" s="33"/>
      <c r="S74" s="88"/>
      <c r="T74" s="88"/>
      <c r="U74" s="88"/>
      <c r="V74" s="90"/>
      <c r="W74" s="33"/>
      <c r="X74" s="88"/>
      <c r="Y74" s="88"/>
      <c r="Z74" s="91"/>
      <c r="AA74" s="90"/>
      <c r="AB74" s="33"/>
    </row>
    <row r="75" spans="1:28" x14ac:dyDescent="0.3">
      <c r="A75" s="33"/>
      <c r="B75" s="33"/>
      <c r="C75" s="32"/>
      <c r="D75" s="32"/>
      <c r="E75" s="32"/>
      <c r="F75" s="34"/>
      <c r="G75" s="35"/>
      <c r="H75" s="88"/>
      <c r="I75" s="88"/>
      <c r="J75" s="89"/>
      <c r="K75" s="88"/>
      <c r="L75" s="90"/>
      <c r="M75" s="33"/>
      <c r="N75" s="88"/>
      <c r="O75" s="88"/>
      <c r="P75" s="88"/>
      <c r="Q75" s="90"/>
      <c r="R75" s="33"/>
      <c r="S75" s="88"/>
      <c r="T75" s="88"/>
      <c r="U75" s="88"/>
      <c r="V75" s="90"/>
      <c r="W75" s="33"/>
      <c r="X75" s="88"/>
      <c r="Y75" s="88"/>
      <c r="Z75" s="91"/>
      <c r="AA75" s="90"/>
      <c r="AB75" s="33"/>
    </row>
    <row r="76" spans="1:28" x14ac:dyDescent="0.3">
      <c r="A76" s="33"/>
      <c r="B76" s="33"/>
      <c r="C76" s="32"/>
      <c r="D76" s="32"/>
      <c r="E76" s="32"/>
      <c r="F76" s="34"/>
      <c r="G76" s="35"/>
      <c r="H76" s="88"/>
      <c r="I76" s="88"/>
      <c r="J76" s="89"/>
      <c r="K76" s="88"/>
      <c r="L76" s="90"/>
      <c r="M76" s="33"/>
      <c r="N76" s="88"/>
      <c r="O76" s="88"/>
      <c r="P76" s="88"/>
      <c r="Q76" s="90"/>
      <c r="R76" s="33"/>
      <c r="S76" s="88"/>
      <c r="T76" s="88"/>
      <c r="U76" s="88"/>
      <c r="V76" s="90"/>
      <c r="W76" s="33"/>
      <c r="X76" s="88"/>
      <c r="Y76" s="88"/>
      <c r="Z76" s="91"/>
      <c r="AA76" s="90"/>
      <c r="AB76" s="33"/>
    </row>
    <row r="77" spans="1:28" x14ac:dyDescent="0.3">
      <c r="A77" s="33"/>
      <c r="B77" s="33"/>
      <c r="C77" s="32"/>
      <c r="D77" s="32"/>
      <c r="E77" s="32"/>
      <c r="F77" s="34"/>
      <c r="G77" s="35"/>
      <c r="H77" s="88"/>
      <c r="I77" s="88"/>
      <c r="J77" s="89"/>
      <c r="K77" s="88"/>
      <c r="L77" s="90"/>
      <c r="M77" s="33"/>
      <c r="N77" s="88"/>
      <c r="O77" s="88"/>
      <c r="P77" s="88"/>
      <c r="Q77" s="90"/>
      <c r="R77" s="33"/>
      <c r="S77" s="88"/>
      <c r="T77" s="88"/>
      <c r="U77" s="88"/>
      <c r="V77" s="90"/>
      <c r="W77" s="33"/>
      <c r="X77" s="88"/>
      <c r="Y77" s="88"/>
      <c r="Z77" s="91"/>
      <c r="AA77" s="90"/>
      <c r="AB77" s="33"/>
    </row>
    <row r="78" spans="1:28" x14ac:dyDescent="0.3">
      <c r="A78" s="33"/>
      <c r="B78" s="33"/>
      <c r="C78" s="32"/>
      <c r="D78" s="32"/>
      <c r="E78" s="32"/>
      <c r="F78" s="34"/>
      <c r="G78" s="35"/>
      <c r="H78" s="88"/>
      <c r="I78" s="88"/>
      <c r="J78" s="89"/>
      <c r="K78" s="88"/>
      <c r="L78" s="90"/>
      <c r="M78" s="33"/>
      <c r="N78" s="88"/>
      <c r="O78" s="88"/>
      <c r="P78" s="88"/>
      <c r="Q78" s="90"/>
      <c r="R78" s="33"/>
      <c r="S78" s="88"/>
      <c r="T78" s="88"/>
      <c r="U78" s="88"/>
      <c r="V78" s="90"/>
      <c r="W78" s="33"/>
      <c r="X78" s="88"/>
      <c r="Y78" s="88"/>
      <c r="Z78" s="91"/>
      <c r="AA78" s="90"/>
      <c r="AB78" s="33"/>
    </row>
    <row r="79" spans="1:28" x14ac:dyDescent="0.3">
      <c r="A79" s="33"/>
      <c r="B79" s="33"/>
      <c r="C79" s="32"/>
      <c r="D79" s="32"/>
      <c r="E79" s="32"/>
      <c r="F79" s="34"/>
      <c r="G79" s="35"/>
      <c r="H79" s="88"/>
      <c r="I79" s="88"/>
      <c r="J79" s="89"/>
      <c r="K79" s="88"/>
      <c r="L79" s="90"/>
      <c r="M79" s="33"/>
      <c r="N79" s="88"/>
      <c r="O79" s="88"/>
      <c r="P79" s="88"/>
      <c r="Q79" s="90"/>
      <c r="R79" s="33"/>
      <c r="S79" s="88"/>
      <c r="T79" s="88"/>
      <c r="U79" s="88"/>
      <c r="V79" s="90"/>
      <c r="W79" s="33"/>
      <c r="X79" s="88"/>
      <c r="Y79" s="88"/>
      <c r="Z79" s="91"/>
      <c r="AA79" s="90"/>
      <c r="AB79" s="33"/>
    </row>
    <row r="80" spans="1:28" x14ac:dyDescent="0.3">
      <c r="A80" s="33"/>
      <c r="B80" s="33"/>
      <c r="C80" s="32"/>
      <c r="D80" s="32"/>
      <c r="E80" s="32"/>
      <c r="F80" s="34"/>
      <c r="G80" s="35"/>
      <c r="H80" s="88"/>
      <c r="I80" s="88"/>
      <c r="J80" s="89"/>
      <c r="K80" s="88"/>
      <c r="L80" s="90"/>
      <c r="M80" s="33"/>
      <c r="N80" s="88"/>
      <c r="O80" s="88"/>
      <c r="P80" s="88"/>
      <c r="Q80" s="90"/>
      <c r="R80" s="33"/>
      <c r="S80" s="88"/>
      <c r="T80" s="88"/>
      <c r="U80" s="88"/>
      <c r="V80" s="90"/>
      <c r="W80" s="33"/>
      <c r="X80" s="88"/>
      <c r="Y80" s="88"/>
      <c r="Z80" s="91"/>
      <c r="AA80" s="90"/>
      <c r="AB80" s="33"/>
    </row>
    <row r="81" spans="1:28" x14ac:dyDescent="0.3">
      <c r="A81" s="33"/>
      <c r="B81" s="33"/>
      <c r="C81" s="32"/>
      <c r="D81" s="32"/>
      <c r="E81" s="32"/>
      <c r="F81" s="34"/>
      <c r="G81" s="35"/>
      <c r="H81" s="88"/>
      <c r="I81" s="88"/>
      <c r="J81" s="89"/>
      <c r="K81" s="88"/>
      <c r="L81" s="90"/>
      <c r="M81" s="33"/>
      <c r="N81" s="88"/>
      <c r="O81" s="88"/>
      <c r="P81" s="88"/>
      <c r="Q81" s="90"/>
      <c r="R81" s="33"/>
      <c r="S81" s="88"/>
      <c r="T81" s="88"/>
      <c r="U81" s="88"/>
      <c r="V81" s="90"/>
      <c r="W81" s="33"/>
      <c r="X81" s="88"/>
      <c r="Y81" s="88"/>
      <c r="Z81" s="91"/>
      <c r="AA81" s="90"/>
      <c r="AB81" s="33"/>
    </row>
    <row r="82" spans="1:28" x14ac:dyDescent="0.3">
      <c r="A82" s="33"/>
      <c r="B82" s="33"/>
      <c r="C82" s="32"/>
      <c r="D82" s="32"/>
      <c r="E82" s="32"/>
      <c r="F82" s="34"/>
      <c r="G82" s="35"/>
      <c r="H82" s="88"/>
      <c r="I82" s="88"/>
      <c r="J82" s="89"/>
      <c r="K82" s="88"/>
      <c r="L82" s="90"/>
      <c r="M82" s="33"/>
      <c r="N82" s="88"/>
      <c r="O82" s="88"/>
      <c r="P82" s="88"/>
      <c r="Q82" s="90"/>
      <c r="R82" s="33"/>
      <c r="S82" s="88"/>
      <c r="T82" s="88"/>
      <c r="U82" s="88"/>
      <c r="V82" s="90"/>
      <c r="W82" s="33"/>
      <c r="X82" s="88"/>
      <c r="Y82" s="88"/>
      <c r="Z82" s="91"/>
      <c r="AA82" s="90"/>
      <c r="AB82" s="33"/>
    </row>
    <row r="83" spans="1:28" x14ac:dyDescent="0.3">
      <c r="A83" s="33"/>
      <c r="B83" s="33"/>
      <c r="C83" s="32"/>
      <c r="D83" s="32"/>
      <c r="E83" s="32"/>
      <c r="F83" s="34"/>
      <c r="G83" s="35"/>
      <c r="H83" s="88"/>
      <c r="I83" s="88"/>
      <c r="J83" s="89"/>
      <c r="K83" s="88"/>
      <c r="L83" s="90"/>
      <c r="M83" s="33"/>
      <c r="N83" s="88"/>
      <c r="O83" s="88"/>
      <c r="P83" s="88"/>
      <c r="Q83" s="90"/>
      <c r="R83" s="33"/>
      <c r="S83" s="88"/>
      <c r="T83" s="88"/>
      <c r="U83" s="88"/>
      <c r="V83" s="90"/>
      <c r="W83" s="33"/>
      <c r="X83" s="88"/>
      <c r="Y83" s="88"/>
      <c r="Z83" s="91"/>
      <c r="AA83" s="90"/>
      <c r="AB83" s="33"/>
    </row>
    <row r="84" spans="1:28" x14ac:dyDescent="0.3">
      <c r="A84" s="33"/>
      <c r="B84" s="33"/>
      <c r="C84" s="32"/>
      <c r="D84" s="32"/>
      <c r="E84" s="32"/>
      <c r="F84" s="34"/>
      <c r="G84" s="35"/>
      <c r="H84" s="88"/>
      <c r="I84" s="88"/>
      <c r="J84" s="89"/>
      <c r="K84" s="88"/>
      <c r="L84" s="90"/>
      <c r="M84" s="33"/>
      <c r="N84" s="88"/>
      <c r="O84" s="88"/>
      <c r="P84" s="88"/>
      <c r="Q84" s="90"/>
      <c r="R84" s="33"/>
      <c r="S84" s="88"/>
      <c r="T84" s="88"/>
      <c r="U84" s="88"/>
      <c r="V84" s="90"/>
      <c r="W84" s="33"/>
      <c r="X84" s="88"/>
      <c r="Y84" s="88"/>
      <c r="Z84" s="91"/>
      <c r="AA84" s="90"/>
      <c r="AB84" s="33"/>
    </row>
    <row r="85" spans="1:28" x14ac:dyDescent="0.3">
      <c r="A85" s="33"/>
      <c r="B85" s="33"/>
      <c r="C85" s="32"/>
      <c r="D85" s="32"/>
      <c r="E85" s="32"/>
      <c r="F85" s="34"/>
      <c r="G85" s="35"/>
      <c r="H85" s="88"/>
      <c r="I85" s="88"/>
      <c r="J85" s="89"/>
      <c r="K85" s="88"/>
      <c r="L85" s="90"/>
      <c r="M85" s="33"/>
      <c r="N85" s="88"/>
      <c r="O85" s="88"/>
      <c r="P85" s="88"/>
      <c r="Q85" s="90"/>
      <c r="R85" s="33"/>
      <c r="S85" s="88"/>
      <c r="T85" s="88"/>
      <c r="U85" s="88"/>
      <c r="V85" s="90"/>
      <c r="W85" s="33"/>
      <c r="X85" s="88"/>
      <c r="Y85" s="88"/>
      <c r="Z85" s="91"/>
      <c r="AA85" s="90"/>
      <c r="AB85" s="33"/>
    </row>
    <row r="86" spans="1:28" x14ac:dyDescent="0.3">
      <c r="A86" s="33"/>
      <c r="B86" s="33"/>
      <c r="C86" s="32"/>
      <c r="D86" s="32"/>
      <c r="E86" s="32"/>
      <c r="F86" s="30"/>
      <c r="G86" s="31"/>
      <c r="H86" s="88"/>
      <c r="I86" s="88"/>
      <c r="J86" s="89"/>
      <c r="K86" s="88"/>
      <c r="L86" s="92"/>
      <c r="M86" s="97"/>
      <c r="N86" s="88"/>
      <c r="O86" s="88"/>
      <c r="P86" s="88"/>
      <c r="Q86" s="92"/>
      <c r="R86" s="97"/>
      <c r="S86" s="88"/>
      <c r="T86" s="88"/>
      <c r="U86" s="88"/>
      <c r="V86" s="92"/>
      <c r="W86" s="97"/>
      <c r="X86" s="88"/>
      <c r="Y86" s="88"/>
      <c r="Z86" s="91"/>
      <c r="AA86" s="92"/>
      <c r="AB86" s="97"/>
    </row>
    <row r="87" spans="1:28" x14ac:dyDescent="0.3">
      <c r="A87" s="33"/>
      <c r="B87" s="33"/>
      <c r="C87" s="32"/>
      <c r="D87" s="32"/>
      <c r="E87" s="32"/>
      <c r="F87" s="30"/>
      <c r="G87" s="31"/>
      <c r="H87" s="88"/>
      <c r="I87" s="88"/>
      <c r="J87" s="89"/>
      <c r="K87" s="88"/>
      <c r="L87" s="92"/>
      <c r="M87" s="97"/>
      <c r="N87" s="88"/>
      <c r="O87" s="88"/>
      <c r="P87" s="88"/>
      <c r="Q87" s="92"/>
      <c r="R87" s="97"/>
      <c r="S87" s="88"/>
      <c r="T87" s="88"/>
      <c r="U87" s="88"/>
      <c r="V87" s="92"/>
      <c r="W87" s="97"/>
      <c r="X87" s="88"/>
      <c r="Y87" s="88"/>
      <c r="Z87" s="91"/>
      <c r="AA87" s="92"/>
      <c r="AB87" s="97"/>
    </row>
    <row r="88" spans="1:28" x14ac:dyDescent="0.3">
      <c r="A88" s="33"/>
      <c r="B88" s="33"/>
      <c r="C88" s="32"/>
      <c r="D88" s="32"/>
      <c r="E88" s="32"/>
      <c r="F88" s="30"/>
      <c r="G88" s="31"/>
      <c r="H88" s="88"/>
      <c r="I88" s="88"/>
      <c r="J88" s="89"/>
      <c r="K88" s="88"/>
      <c r="L88" s="92"/>
      <c r="M88" s="97"/>
      <c r="N88" s="88"/>
      <c r="O88" s="88"/>
      <c r="P88" s="88"/>
      <c r="Q88" s="92"/>
      <c r="R88" s="97"/>
      <c r="S88" s="88"/>
      <c r="T88" s="88"/>
      <c r="U88" s="88"/>
      <c r="V88" s="92"/>
      <c r="W88" s="97"/>
      <c r="X88" s="88"/>
      <c r="Y88" s="88"/>
      <c r="Z88" s="91"/>
      <c r="AA88" s="92"/>
      <c r="AB88" s="97"/>
    </row>
    <row r="89" spans="1:28" x14ac:dyDescent="0.3">
      <c r="A89" s="33"/>
      <c r="B89" s="33"/>
      <c r="C89" s="32"/>
      <c r="D89" s="32"/>
      <c r="E89" s="32"/>
      <c r="F89" s="30"/>
      <c r="G89" s="31"/>
      <c r="H89" s="88"/>
      <c r="I89" s="88"/>
      <c r="J89" s="89"/>
      <c r="K89" s="88"/>
      <c r="L89" s="92"/>
      <c r="M89" s="97"/>
      <c r="N89" s="88"/>
      <c r="O89" s="88"/>
      <c r="P89" s="88"/>
      <c r="Q89" s="92"/>
      <c r="R89" s="97"/>
      <c r="S89" s="88"/>
      <c r="T89" s="88"/>
      <c r="U89" s="88"/>
      <c r="V89" s="92"/>
      <c r="W89" s="97"/>
      <c r="X89" s="88"/>
      <c r="Y89" s="88"/>
      <c r="Z89" s="91"/>
      <c r="AA89" s="92"/>
      <c r="AB89" s="97"/>
    </row>
    <row r="90" spans="1:28" x14ac:dyDescent="0.3">
      <c r="A90" s="33"/>
      <c r="B90" s="33"/>
      <c r="C90" s="32"/>
      <c r="D90" s="32"/>
      <c r="E90" s="32"/>
      <c r="F90" s="30"/>
      <c r="G90" s="31"/>
      <c r="H90" s="88"/>
      <c r="I90" s="88"/>
      <c r="J90" s="89"/>
      <c r="K90" s="88"/>
      <c r="L90" s="92"/>
      <c r="M90" s="97"/>
      <c r="N90" s="88"/>
      <c r="O90" s="88"/>
      <c r="P90" s="88"/>
      <c r="Q90" s="92"/>
      <c r="R90" s="97"/>
      <c r="S90" s="88"/>
      <c r="T90" s="88"/>
      <c r="U90" s="88"/>
      <c r="V90" s="92"/>
      <c r="W90" s="97"/>
      <c r="X90" s="88"/>
      <c r="Y90" s="88"/>
      <c r="Z90" s="91"/>
      <c r="AA90" s="92"/>
      <c r="AB90" s="97"/>
    </row>
    <row r="91" spans="1:28" x14ac:dyDescent="0.3">
      <c r="A91" s="33"/>
      <c r="B91" s="33"/>
      <c r="C91" s="32"/>
      <c r="D91" s="32"/>
      <c r="E91" s="32"/>
      <c r="F91" s="30"/>
      <c r="G91" s="31"/>
      <c r="H91" s="88"/>
      <c r="I91" s="88"/>
      <c r="J91" s="89"/>
      <c r="K91" s="88"/>
      <c r="L91" s="92"/>
      <c r="M91" s="97"/>
      <c r="N91" s="88"/>
      <c r="O91" s="88"/>
      <c r="P91" s="88"/>
      <c r="Q91" s="92"/>
      <c r="R91" s="97"/>
      <c r="S91" s="88"/>
      <c r="T91" s="88"/>
      <c r="U91" s="88"/>
      <c r="V91" s="92"/>
      <c r="W91" s="97"/>
      <c r="X91" s="88"/>
      <c r="Y91" s="88"/>
      <c r="Z91" s="91"/>
      <c r="AA91" s="92"/>
      <c r="AB91" s="97"/>
    </row>
    <row r="92" spans="1:28" x14ac:dyDescent="0.3">
      <c r="A92" s="33"/>
      <c r="B92" s="33"/>
      <c r="C92" s="32"/>
      <c r="D92" s="32"/>
      <c r="E92" s="32"/>
      <c r="F92" s="30"/>
      <c r="G92" s="31"/>
      <c r="H92" s="88"/>
      <c r="I92" s="88"/>
      <c r="J92" s="89"/>
      <c r="K92" s="88"/>
      <c r="L92" s="92"/>
      <c r="M92" s="97"/>
      <c r="N92" s="88"/>
      <c r="O92" s="88"/>
      <c r="P92" s="88"/>
      <c r="Q92" s="92"/>
      <c r="R92" s="97"/>
      <c r="S92" s="88"/>
      <c r="T92" s="88"/>
      <c r="U92" s="88"/>
      <c r="V92" s="92"/>
      <c r="W92" s="97"/>
      <c r="X92" s="88"/>
      <c r="Y92" s="88"/>
      <c r="Z92" s="91"/>
      <c r="AA92" s="92"/>
      <c r="AB92" s="97"/>
    </row>
    <row r="93" spans="1:28" x14ac:dyDescent="0.3">
      <c r="A93" s="33"/>
      <c r="B93" s="33"/>
      <c r="C93" s="32"/>
      <c r="D93" s="32"/>
      <c r="E93" s="32"/>
      <c r="F93" s="30"/>
      <c r="G93" s="31"/>
      <c r="H93" s="88"/>
      <c r="I93" s="88"/>
      <c r="J93" s="89"/>
      <c r="K93" s="88"/>
      <c r="L93" s="92"/>
      <c r="M93" s="97"/>
      <c r="N93" s="88"/>
      <c r="O93" s="88"/>
      <c r="P93" s="88"/>
      <c r="Q93" s="92"/>
      <c r="R93" s="97"/>
      <c r="S93" s="88"/>
      <c r="T93" s="88"/>
      <c r="U93" s="88"/>
      <c r="V93" s="92"/>
      <c r="W93" s="97"/>
      <c r="X93" s="88"/>
      <c r="Y93" s="88"/>
      <c r="Z93" s="91"/>
      <c r="AA93" s="92"/>
      <c r="AB93" s="97"/>
    </row>
    <row r="94" spans="1:28" x14ac:dyDescent="0.3">
      <c r="A94" s="33"/>
      <c r="B94" s="33"/>
      <c r="C94" s="32"/>
      <c r="D94" s="32"/>
      <c r="E94" s="32"/>
      <c r="F94" s="30"/>
      <c r="G94" s="31"/>
      <c r="H94" s="88"/>
      <c r="I94" s="88"/>
      <c r="J94" s="89"/>
      <c r="K94" s="88"/>
      <c r="L94" s="92"/>
      <c r="M94" s="97"/>
      <c r="N94" s="88"/>
      <c r="O94" s="88"/>
      <c r="P94" s="88"/>
      <c r="Q94" s="92"/>
      <c r="R94" s="97"/>
      <c r="S94" s="88"/>
      <c r="T94" s="88"/>
      <c r="U94" s="88"/>
      <c r="V94" s="92"/>
      <c r="W94" s="97"/>
      <c r="X94" s="88"/>
      <c r="Y94" s="88"/>
      <c r="Z94" s="91"/>
      <c r="AA94" s="92"/>
      <c r="AB94" s="97"/>
    </row>
    <row r="95" spans="1:28" x14ac:dyDescent="0.3">
      <c r="A95" s="33"/>
      <c r="B95" s="33"/>
      <c r="C95" s="32"/>
      <c r="D95" s="32"/>
      <c r="E95" s="32"/>
      <c r="F95" s="30"/>
      <c r="G95" s="31"/>
      <c r="H95" s="88"/>
      <c r="I95" s="88"/>
      <c r="J95" s="89"/>
      <c r="K95" s="88"/>
      <c r="L95" s="92"/>
      <c r="M95" s="97"/>
      <c r="N95" s="88"/>
      <c r="O95" s="88"/>
      <c r="P95" s="88"/>
      <c r="Q95" s="92"/>
      <c r="R95" s="97"/>
      <c r="S95" s="88"/>
      <c r="T95" s="88"/>
      <c r="U95" s="88"/>
      <c r="V95" s="92"/>
      <c r="W95" s="97"/>
      <c r="X95" s="88"/>
      <c r="Y95" s="88"/>
      <c r="Z95" s="91"/>
      <c r="AA95" s="92"/>
      <c r="AB95" s="97"/>
    </row>
    <row r="96" spans="1:28" x14ac:dyDescent="0.3">
      <c r="A96" s="33"/>
      <c r="B96" s="33"/>
      <c r="C96" s="32"/>
      <c r="D96" s="32"/>
      <c r="E96" s="32"/>
      <c r="F96" s="30"/>
      <c r="G96" s="31"/>
      <c r="H96" s="88"/>
      <c r="I96" s="88"/>
      <c r="J96" s="89"/>
      <c r="K96" s="88"/>
      <c r="L96" s="92"/>
      <c r="M96" s="97"/>
      <c r="N96" s="88"/>
      <c r="O96" s="88"/>
      <c r="P96" s="88"/>
      <c r="Q96" s="92"/>
      <c r="R96" s="97"/>
      <c r="S96" s="88"/>
      <c r="T96" s="88"/>
      <c r="U96" s="88"/>
      <c r="V96" s="92"/>
      <c r="W96" s="97"/>
      <c r="X96" s="88"/>
      <c r="Y96" s="88"/>
      <c r="Z96" s="91"/>
      <c r="AA96" s="92"/>
      <c r="AB96" s="97"/>
    </row>
  </sheetData>
  <sortState xmlns:xlrd2="http://schemas.microsoft.com/office/spreadsheetml/2017/richdata2" ref="A4:AA29">
    <sortCondition ref="G4:G29"/>
  </sortState>
  <mergeCells count="4">
    <mergeCell ref="H2:M2"/>
    <mergeCell ref="N2:R2"/>
    <mergeCell ref="S2:W2"/>
    <mergeCell ref="X2:AB2"/>
  </mergeCells>
  <conditionalFormatting sqref="F4:F29">
    <cfRule type="duplicateValues" dxfId="4" priority="1"/>
  </conditionalFormatting>
  <conditionalFormatting sqref="G4:G29">
    <cfRule type="cellIs" dxfId="3" priority="2" operator="between">
      <formula>1</formula>
      <formula>3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71DB4-60C9-4F1A-937C-BF8AA3669194}">
  <sheetPr>
    <pageSetUpPr fitToPage="1"/>
  </sheetPr>
  <dimension ref="A1:AA107"/>
  <sheetViews>
    <sheetView tabSelected="1" topLeftCell="A2" zoomScaleNormal="100" workbookViewId="0">
      <selection activeCell="E22" sqref="E22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22.33203125" style="139" bestFit="1" customWidth="1"/>
    <col min="4" max="4" width="20.33203125" style="139" customWidth="1"/>
    <col min="5" max="5" width="19.3320312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428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>
        <v>100</v>
      </c>
      <c r="B4" s="29" t="str">
        <f>VLOOKUP($A4,'Diplomabestand individueel'!$A:$AC,B$1,FALSE)</f>
        <v>W1-B2</v>
      </c>
      <c r="C4" s="150" t="str">
        <f>VLOOKUP($A4,'Diplomabestand individueel'!$A:$AC,C$1,FALSE)</f>
        <v>Isa Conijn</v>
      </c>
      <c r="D4" s="139" t="str">
        <f>VLOOKUP($A4,'Diplomabestand individueel'!$A:$AC,D$1,FALSE)</f>
        <v>Senior D</v>
      </c>
      <c r="E4" s="139" t="str">
        <f>VLOOKUP($A4,'Diplomabestand individueel'!$A:$AC,E$1,FALSE)</f>
        <v>LH</v>
      </c>
      <c r="F4" s="15">
        <f>VLOOKUP($A4,'Alle namen en totalen'!B:M,11,FALSE)</f>
        <v>40.700000000000003</v>
      </c>
      <c r="G4" s="105">
        <f t="shared" ref="G4:G12" si="0">RANK(F4,F$4:F$48)</f>
        <v>2</v>
      </c>
      <c r="H4" s="82">
        <f>VLOOKUP($A4,'Alle namen en totalen'!B:M,9,FALSE)</f>
        <v>43.75</v>
      </c>
      <c r="I4" s="105">
        <f t="shared" ref="I4:I12" si="1">RANK(H4,H$4:H$48)</f>
        <v>1</v>
      </c>
      <c r="J4" s="83">
        <f>VLOOKUP($A4,'Alle namen en totalen'!B:M,7,FALSE)</f>
        <v>43</v>
      </c>
      <c r="K4" s="105">
        <f t="shared" ref="K4:K12" si="2">RANK(J4,J$4:J$48)</f>
        <v>2</v>
      </c>
      <c r="L4" s="82"/>
      <c r="M4" s="142">
        <f t="shared" ref="M4:M12" si="3">F4+H4+J4</f>
        <v>127.45</v>
      </c>
      <c r="N4" s="142"/>
      <c r="O4" s="136">
        <f t="shared" ref="O4:O12" si="4">RANK(M4,M$4:M$48)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>
        <v>101</v>
      </c>
      <c r="B5" s="29" t="str">
        <f>VLOOKUP($A5,'Diplomabestand individueel'!$A:$AC,B$1,FALSE)</f>
        <v>W1-B2</v>
      </c>
      <c r="C5" s="139" t="str">
        <f>VLOOKUP($A5,'Diplomabestand individueel'!$A:$AC,C$1,FALSE)</f>
        <v>Sophia van 't Veer</v>
      </c>
      <c r="D5" s="139" t="str">
        <f>VLOOKUP($A5,'Diplomabestand individueel'!$A:$AC,D$1,FALSE)</f>
        <v>Senior D</v>
      </c>
      <c r="E5" s="139" t="str">
        <f>VLOOKUP($A5,'Diplomabestand individueel'!$A:$AC,E$1,FALSE)</f>
        <v>LH</v>
      </c>
      <c r="F5" s="15">
        <f>VLOOKUP($A5,'Alle namen en totalen'!B:M,11,FALSE)</f>
        <v>39.75</v>
      </c>
      <c r="G5" s="105">
        <f t="shared" si="0"/>
        <v>3</v>
      </c>
      <c r="H5" s="82">
        <f>VLOOKUP($A5,'Alle namen en totalen'!B:M,9,FALSE)</f>
        <v>43.25</v>
      </c>
      <c r="I5" s="105">
        <f t="shared" si="1"/>
        <v>2</v>
      </c>
      <c r="J5" s="83">
        <f>VLOOKUP($A5,'Alle namen en totalen'!B:M,7,FALSE)</f>
        <v>43.2</v>
      </c>
      <c r="K5" s="105">
        <f t="shared" si="2"/>
        <v>1</v>
      </c>
      <c r="L5" s="82"/>
      <c r="M5" s="142">
        <f t="shared" si="3"/>
        <v>126.2</v>
      </c>
      <c r="N5" s="142"/>
      <c r="O5" s="136">
        <f t="shared" si="4"/>
        <v>3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>
        <v>102</v>
      </c>
      <c r="B6" s="29" t="str">
        <f>VLOOKUP($A6,'Diplomabestand individueel'!$A:$AC,B$1,FALSE)</f>
        <v>W1-B2</v>
      </c>
      <c r="C6" s="139" t="str">
        <f>VLOOKUP($A6,'Diplomabestand individueel'!$A:$AC,C$1,FALSE)</f>
        <v>Tess Wouda</v>
      </c>
      <c r="D6" s="139" t="str">
        <f>VLOOKUP($A6,'Diplomabestand individueel'!$A:$AC,D$1,FALSE)</f>
        <v>Senior D</v>
      </c>
      <c r="E6" s="139" t="str">
        <f>VLOOKUP($A6,'Diplomabestand individueel'!$A:$AC,E$1,FALSE)</f>
        <v>LH</v>
      </c>
      <c r="F6" s="15">
        <f>VLOOKUP($A6,'Alle namen en totalen'!B:M,11,FALSE)</f>
        <v>0</v>
      </c>
      <c r="G6" s="105">
        <f t="shared" si="0"/>
        <v>8</v>
      </c>
      <c r="H6" s="82">
        <f>VLOOKUP($A6,'Alle namen en totalen'!B:M,9,FALSE)</f>
        <v>21.3</v>
      </c>
      <c r="I6" s="105">
        <f t="shared" si="1"/>
        <v>9</v>
      </c>
      <c r="J6" s="83">
        <f>VLOOKUP($A6,'Alle namen en totalen'!B:M,7,FALSE)</f>
        <v>42.15</v>
      </c>
      <c r="K6" s="105">
        <f t="shared" si="2"/>
        <v>4</v>
      </c>
      <c r="L6" s="82"/>
      <c r="M6" s="142">
        <f t="shared" si="3"/>
        <v>63.45</v>
      </c>
      <c r="N6" s="142"/>
      <c r="O6" s="136">
        <f t="shared" si="4"/>
        <v>9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>
        <v>103</v>
      </c>
      <c r="B7" s="29" t="str">
        <f>VLOOKUP($A7,'Diplomabestand individueel'!$A:$AC,B$1,FALSE)</f>
        <v>W1-B2</v>
      </c>
      <c r="C7" s="139" t="str">
        <f>VLOOKUP($A7,'Diplomabestand individueel'!$A:$AC,C$1,FALSE)</f>
        <v>Lieke Krijnen</v>
      </c>
      <c r="D7" s="139" t="str">
        <f>VLOOKUP($A7,'Diplomabestand individueel'!$A:$AC,D$1,FALSE)</f>
        <v>Senior E</v>
      </c>
      <c r="E7" s="139" t="str">
        <f>VLOOKUP($A7,'Diplomabestand individueel'!$A:$AC,E$1,FALSE)</f>
        <v>LH</v>
      </c>
      <c r="F7" s="15">
        <f>VLOOKUP($A7,'Alle namen en totalen'!B:M,11,FALSE)</f>
        <v>37.049999999999997</v>
      </c>
      <c r="G7" s="105">
        <f t="shared" si="0"/>
        <v>6</v>
      </c>
      <c r="H7" s="82">
        <f>VLOOKUP($A7,'Alle namen en totalen'!B:M,9,FALSE)</f>
        <v>36.450000000000003</v>
      </c>
      <c r="I7" s="105">
        <f t="shared" si="1"/>
        <v>6</v>
      </c>
      <c r="J7" s="83">
        <f>VLOOKUP($A7,'Alle namen en totalen'!B:M,7,FALSE)</f>
        <v>38.700000000000003</v>
      </c>
      <c r="K7" s="105">
        <f t="shared" si="2"/>
        <v>6</v>
      </c>
      <c r="L7" s="82"/>
      <c r="M7" s="142">
        <f t="shared" si="3"/>
        <v>112.2</v>
      </c>
      <c r="N7" s="142"/>
      <c r="O7" s="136">
        <f t="shared" si="4"/>
        <v>5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>
        <v>104</v>
      </c>
      <c r="B8" s="29" t="str">
        <f>VLOOKUP($A8,'Diplomabestand individueel'!$A:$AC,B$1,FALSE)</f>
        <v>W1-B2</v>
      </c>
      <c r="C8" s="139" t="str">
        <f>VLOOKUP($A8,'Diplomabestand individueel'!$A:$AC,C$1,FALSE)</f>
        <v>Linsey Rijsenbrij</v>
      </c>
      <c r="D8" s="139" t="str">
        <f>VLOOKUP($A8,'Diplomabestand individueel'!$A:$AC,D$1,FALSE)</f>
        <v>Senior E</v>
      </c>
      <c r="E8" s="139" t="str">
        <f>VLOOKUP($A8,'Diplomabestand individueel'!$A:$AC,E$1,FALSE)</f>
        <v>LH</v>
      </c>
      <c r="F8" s="15">
        <f>VLOOKUP($A8,'Alle namen en totalen'!B:M,11,FALSE)</f>
        <v>0</v>
      </c>
      <c r="G8" s="105">
        <f t="shared" si="0"/>
        <v>8</v>
      </c>
      <c r="H8" s="82">
        <f>VLOOKUP($A8,'Alle namen en totalen'!B:M,9,FALSE)</f>
        <v>28.15</v>
      </c>
      <c r="I8" s="105">
        <f t="shared" si="1"/>
        <v>7</v>
      </c>
      <c r="J8" s="83">
        <f>VLOOKUP($A8,'Alle namen en totalen'!B:M,7,FALSE)</f>
        <v>37.6</v>
      </c>
      <c r="K8" s="105">
        <f t="shared" si="2"/>
        <v>7</v>
      </c>
      <c r="L8" s="82"/>
      <c r="M8" s="142">
        <f t="shared" si="3"/>
        <v>65.75</v>
      </c>
      <c r="N8" s="142"/>
      <c r="O8" s="136">
        <f t="shared" si="4"/>
        <v>8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>
        <v>105</v>
      </c>
      <c r="B9" s="29" t="str">
        <f>VLOOKUP($A9,'Diplomabestand individueel'!$A:$AC,B$1,FALSE)</f>
        <v>W1-B2</v>
      </c>
      <c r="C9" s="139" t="str">
        <f>VLOOKUP($A9,'Diplomabestand individueel'!$A:$AC,C$1,FALSE)</f>
        <v>Nuria Lorenzo Vicente</v>
      </c>
      <c r="D9" s="139" t="str">
        <f>VLOOKUP($A9,'Diplomabestand individueel'!$A:$AC,D$1,FALSE)</f>
        <v>Senior E</v>
      </c>
      <c r="E9" s="139" t="str">
        <f>VLOOKUP($A9,'Diplomabestand individueel'!$A:$AC,E$1,FALSE)</f>
        <v>LH</v>
      </c>
      <c r="F9" s="15">
        <f>VLOOKUP($A9,'Alle namen en totalen'!B:M,11,FALSE)</f>
        <v>41.25</v>
      </c>
      <c r="G9" s="105">
        <f t="shared" si="0"/>
        <v>1</v>
      </c>
      <c r="H9" s="82">
        <f>VLOOKUP($A9,'Alle namen en totalen'!B:M,9,FALSE)</f>
        <v>42.25</v>
      </c>
      <c r="I9" s="105">
        <f t="shared" si="1"/>
        <v>3</v>
      </c>
      <c r="J9" s="83">
        <f>VLOOKUP($A9,'Alle namen en totalen'!B:M,7,FALSE)</f>
        <v>42.95</v>
      </c>
      <c r="K9" s="105">
        <f t="shared" si="2"/>
        <v>3</v>
      </c>
      <c r="L9" s="82"/>
      <c r="M9" s="142">
        <f t="shared" si="3"/>
        <v>126.45</v>
      </c>
      <c r="N9" s="142"/>
      <c r="O9" s="136">
        <f t="shared" si="4"/>
        <v>2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>
        <v>106</v>
      </c>
      <c r="B10" s="29" t="str">
        <f>VLOOKUP($A10,'Diplomabestand individueel'!$A:$AC,B$1,FALSE)</f>
        <v>W1-B2</v>
      </c>
      <c r="C10" s="139" t="str">
        <f>VLOOKUP($A10,'Diplomabestand individueel'!$A:$AC,C$1,FALSE)</f>
        <v>Karlijn Tabak</v>
      </c>
      <c r="D10" s="139" t="str">
        <f>VLOOKUP($A10,'Diplomabestand individueel'!$A:$AC,D$1,FALSE)</f>
        <v>Senior E</v>
      </c>
      <c r="E10" s="139" t="str">
        <f>VLOOKUP($A10,'Diplomabestand individueel'!$A:$AC,E$1,FALSE)</f>
        <v>LH</v>
      </c>
      <c r="F10" s="15">
        <f>VLOOKUP($A10,'Alle namen en totalen'!B:M,11,FALSE)</f>
        <v>38.950000000000003</v>
      </c>
      <c r="G10" s="105">
        <f t="shared" si="0"/>
        <v>5</v>
      </c>
      <c r="H10" s="82">
        <f>VLOOKUP($A10,'Alle namen en totalen'!B:M,9,FALSE)</f>
        <v>39.700000000000003</v>
      </c>
      <c r="I10" s="105">
        <f t="shared" si="1"/>
        <v>4</v>
      </c>
      <c r="J10" s="83">
        <f>VLOOKUP($A10,'Alle namen en totalen'!B:M,7,FALSE)</f>
        <v>40</v>
      </c>
      <c r="K10" s="105">
        <f t="shared" si="2"/>
        <v>5</v>
      </c>
      <c r="L10" s="82"/>
      <c r="M10" s="142">
        <f t="shared" si="3"/>
        <v>118.65</v>
      </c>
      <c r="N10" s="142"/>
      <c r="O10" s="136">
        <f t="shared" si="4"/>
        <v>4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>
        <v>107</v>
      </c>
      <c r="B11" s="29" t="str">
        <f>VLOOKUP($A11,'Diplomabestand individueel'!$A:$AC,B$1,FALSE)</f>
        <v>W1-B2</v>
      </c>
      <c r="C11" s="139" t="str">
        <f>VLOOKUP($A11,'Diplomabestand individueel'!$A:$AC,C$1,FALSE)</f>
        <v>Marisa van Vuuren</v>
      </c>
      <c r="D11" s="139" t="str">
        <f>VLOOKUP($A11,'Diplomabestand individueel'!$A:$AC,D$1,FALSE)</f>
        <v>Senior E</v>
      </c>
      <c r="E11" s="139" t="str">
        <f>VLOOKUP($A11,'Diplomabestand individueel'!$A:$AC,E$1,FALSE)</f>
        <v>Turncentrum Waterland</v>
      </c>
      <c r="F11" s="15">
        <f>VLOOKUP($A11,'Alle namen en totalen'!B:M,11,FALSE)</f>
        <v>27.05</v>
      </c>
      <c r="G11" s="105">
        <f t="shared" si="0"/>
        <v>7</v>
      </c>
      <c r="H11" s="82">
        <f>VLOOKUP($A11,'Alle namen en totalen'!B:M,9,FALSE)</f>
        <v>27.5</v>
      </c>
      <c r="I11" s="105">
        <f t="shared" si="1"/>
        <v>8</v>
      </c>
      <c r="J11" s="83">
        <f>VLOOKUP($A11,'Alle namen en totalen'!B:M,7,FALSE)</f>
        <v>29.9</v>
      </c>
      <c r="K11" s="105">
        <f t="shared" si="2"/>
        <v>8</v>
      </c>
      <c r="L11" s="82"/>
      <c r="M11" s="142">
        <f t="shared" si="3"/>
        <v>84.449999999999989</v>
      </c>
      <c r="N11" s="142"/>
      <c r="O11" s="136">
        <f t="shared" si="4"/>
        <v>6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>
        <v>108</v>
      </c>
      <c r="B12" s="29" t="str">
        <f>VLOOKUP($A12,'Diplomabestand individueel'!$A:$AC,B$1,FALSE)</f>
        <v>afm</v>
      </c>
      <c r="C12" s="139" t="str">
        <f>VLOOKUP($A12,'Diplomabestand individueel'!$A:$AC,C$1,FALSE)</f>
        <v>Meike Kerssens</v>
      </c>
      <c r="D12" s="139" t="str">
        <f>VLOOKUP($A12,'Diplomabestand individueel'!$A:$AC,D$1,FALSE)</f>
        <v>Senior E</v>
      </c>
      <c r="E12" s="139" t="str">
        <f>VLOOKUP($A12,'Diplomabestand individueel'!$A:$AC,E$1,FALSE)</f>
        <v>Turncentrum Waterland</v>
      </c>
      <c r="F12" s="15">
        <f>VLOOKUP($A12,'Alle namen en totalen'!B:M,11,FALSE)</f>
        <v>39.200000000000003</v>
      </c>
      <c r="G12" s="105">
        <f t="shared" si="0"/>
        <v>4</v>
      </c>
      <c r="H12" s="82">
        <f>VLOOKUP($A12,'Alle namen en totalen'!B:M,9,FALSE)</f>
        <v>39.549999999999997</v>
      </c>
      <c r="I12" s="105">
        <f t="shared" si="1"/>
        <v>5</v>
      </c>
      <c r="J12" s="83">
        <f>VLOOKUP($A12,'Alle namen en totalen'!B:M,7,FALSE)</f>
        <v>0</v>
      </c>
      <c r="K12" s="105">
        <f t="shared" si="2"/>
        <v>9</v>
      </c>
      <c r="L12" s="82"/>
      <c r="M12" s="142">
        <f t="shared" si="3"/>
        <v>78.75</v>
      </c>
      <c r="N12" s="142"/>
      <c r="O12" s="136">
        <f t="shared" si="4"/>
        <v>7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/>
      <c r="F13" s="15"/>
      <c r="G13" s="105"/>
      <c r="H13" s="82"/>
      <c r="I13" s="105"/>
      <c r="J13" s="83"/>
      <c r="K13" s="105"/>
      <c r="L13" s="82"/>
      <c r="M13" s="142"/>
      <c r="N13" s="142"/>
      <c r="O13" s="136"/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/>
      <c r="F14" s="15"/>
      <c r="G14" s="105"/>
      <c r="H14" s="82"/>
      <c r="I14" s="105"/>
      <c r="J14" s="83"/>
      <c r="K14" s="105"/>
      <c r="L14" s="82"/>
      <c r="M14" s="142"/>
      <c r="N14" s="142"/>
      <c r="O14" s="136"/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/>
      <c r="F15" s="15"/>
      <c r="G15" s="105"/>
      <c r="H15" s="82"/>
      <c r="I15" s="105"/>
      <c r="J15" s="83"/>
      <c r="K15" s="105"/>
      <c r="L15" s="82"/>
      <c r="M15" s="142"/>
      <c r="N15" s="142"/>
      <c r="O15" s="136"/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70"/>
      <c r="F16" s="15"/>
      <c r="G16" s="105"/>
      <c r="H16" s="82"/>
      <c r="I16" s="105"/>
      <c r="J16" s="83"/>
      <c r="K16" s="105"/>
      <c r="L16" s="82"/>
      <c r="M16" s="142"/>
      <c r="N16" s="142"/>
      <c r="O16" s="136"/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/>
      <c r="F17" s="15"/>
      <c r="G17" s="105"/>
      <c r="H17" s="82"/>
      <c r="I17" s="105"/>
      <c r="J17" s="83"/>
      <c r="K17" s="105"/>
      <c r="L17" s="82"/>
      <c r="M17" s="142"/>
      <c r="N17" s="142"/>
      <c r="O17" s="136"/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/>
      <c r="F18" s="15"/>
      <c r="G18" s="105"/>
      <c r="H18" s="82"/>
      <c r="I18" s="105"/>
      <c r="J18" s="83"/>
      <c r="K18" s="105"/>
      <c r="L18" s="82"/>
      <c r="M18" s="142"/>
      <c r="N18" s="142"/>
      <c r="O18" s="136"/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/>
      <c r="F19" s="15"/>
      <c r="G19" s="105"/>
      <c r="H19" s="82"/>
      <c r="I19" s="105"/>
      <c r="J19" s="83"/>
      <c r="K19" s="105"/>
      <c r="L19" s="82"/>
      <c r="M19" s="142"/>
      <c r="N19" s="142"/>
      <c r="O19" s="136"/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/>
      <c r="F20" s="15"/>
      <c r="G20" s="105"/>
      <c r="H20" s="82"/>
      <c r="I20" s="105"/>
      <c r="J20" s="83"/>
      <c r="K20" s="105"/>
      <c r="L20" s="82"/>
      <c r="M20" s="142"/>
      <c r="N20" s="142"/>
      <c r="O20" s="136"/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x14ac:dyDescent="0.3">
      <c r="A21"/>
      <c r="F21" s="15"/>
      <c r="G21" s="105"/>
      <c r="H21" s="82"/>
      <c r="I21" s="105"/>
      <c r="J21" s="83"/>
      <c r="K21" s="105"/>
      <c r="L21" s="82"/>
      <c r="M21" s="142"/>
      <c r="N21" s="142"/>
      <c r="O21" s="136"/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/>
      <c r="F22" s="15"/>
      <c r="G22" s="105"/>
      <c r="H22" s="82"/>
      <c r="I22" s="105"/>
      <c r="J22" s="83"/>
      <c r="K22" s="105"/>
      <c r="L22" s="82"/>
      <c r="M22" s="142"/>
      <c r="N22" s="142"/>
      <c r="O22" s="136"/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1:27" x14ac:dyDescent="0.3">
      <c r="A23"/>
      <c r="F23" s="15"/>
      <c r="G23" s="105"/>
      <c r="H23" s="82"/>
      <c r="I23" s="105"/>
      <c r="J23" s="83"/>
      <c r="K23" s="105"/>
      <c r="L23" s="82"/>
      <c r="M23" s="142"/>
      <c r="N23" s="142"/>
      <c r="O23" s="136"/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1:27" x14ac:dyDescent="0.3">
      <c r="A24"/>
      <c r="F24" s="15"/>
      <c r="G24" s="105"/>
      <c r="H24" s="82"/>
      <c r="I24" s="105"/>
      <c r="J24" s="83"/>
      <c r="K24" s="105"/>
      <c r="L24" s="82"/>
      <c r="M24" s="142"/>
      <c r="N24" s="142"/>
      <c r="O24" s="136"/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29"/>
    </row>
    <row r="25" spans="1:27" x14ac:dyDescent="0.3">
      <c r="A25"/>
      <c r="F25" s="15"/>
      <c r="G25" s="105"/>
      <c r="H25" s="82"/>
      <c r="I25" s="105"/>
      <c r="J25" s="83"/>
      <c r="K25" s="105"/>
      <c r="L25" s="82"/>
      <c r="M25" s="142"/>
      <c r="N25" s="142"/>
      <c r="O25" s="136"/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29"/>
    </row>
    <row r="26" spans="1:27" x14ac:dyDescent="0.3">
      <c r="A26"/>
      <c r="F26" s="15"/>
      <c r="G26" s="105"/>
      <c r="H26" s="82"/>
      <c r="I26" s="105"/>
      <c r="J26" s="83"/>
      <c r="K26" s="105"/>
      <c r="L26" s="82"/>
      <c r="M26" s="142"/>
      <c r="N26" s="142"/>
      <c r="O26" s="136"/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29"/>
    </row>
    <row r="27" spans="1:27" x14ac:dyDescent="0.3">
      <c r="A27"/>
      <c r="F27" s="15"/>
      <c r="G27" s="105"/>
      <c r="H27" s="82"/>
      <c r="I27" s="105"/>
      <c r="J27" s="83"/>
      <c r="K27" s="105"/>
      <c r="L27" s="82"/>
      <c r="M27" s="142"/>
      <c r="N27" s="142"/>
      <c r="O27" s="136"/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29"/>
    </row>
    <row r="28" spans="1:27" x14ac:dyDescent="0.3">
      <c r="A28"/>
      <c r="F28" s="15"/>
      <c r="G28" s="105"/>
      <c r="H28" s="82"/>
      <c r="I28" s="105"/>
      <c r="J28" s="83"/>
      <c r="K28" s="105"/>
      <c r="L28" s="82"/>
      <c r="M28" s="142"/>
      <c r="N28" s="142"/>
      <c r="O28" s="136"/>
      <c r="P28" s="86"/>
      <c r="Q28" s="96"/>
      <c r="R28" s="84"/>
      <c r="S28" s="84"/>
      <c r="T28" s="84"/>
      <c r="U28" s="86"/>
      <c r="V28" s="96"/>
      <c r="W28" s="84"/>
      <c r="X28" s="84"/>
      <c r="Y28" s="87"/>
      <c r="Z28" s="86"/>
      <c r="AA28" s="29"/>
    </row>
    <row r="29" spans="1:27" x14ac:dyDescent="0.3">
      <c r="A29" s="70"/>
      <c r="F29" s="15"/>
      <c r="G29" s="105"/>
      <c r="H29" s="82"/>
      <c r="I29" s="105"/>
      <c r="J29" s="83"/>
      <c r="K29" s="105"/>
      <c r="L29" s="82"/>
      <c r="M29" s="142"/>
      <c r="N29" s="142"/>
      <c r="O29" s="136"/>
      <c r="P29" s="86"/>
      <c r="Q29" s="96"/>
      <c r="R29" s="84"/>
      <c r="S29" s="84"/>
      <c r="T29" s="84"/>
      <c r="U29" s="86"/>
      <c r="V29" s="96"/>
      <c r="W29" s="84"/>
      <c r="X29" s="84"/>
      <c r="Y29" s="87"/>
      <c r="Z29" s="86"/>
      <c r="AA29" s="29"/>
    </row>
    <row r="30" spans="1:27" x14ac:dyDescent="0.3">
      <c r="A30"/>
      <c r="F30" s="15"/>
      <c r="G30" s="105"/>
      <c r="H30" s="82"/>
      <c r="I30" s="105"/>
      <c r="J30" s="83"/>
      <c r="K30" s="105"/>
      <c r="L30" s="82"/>
      <c r="M30" s="142"/>
      <c r="N30" s="142"/>
      <c r="O30" s="136"/>
      <c r="P30" s="86"/>
      <c r="Q30" s="96"/>
      <c r="R30" s="84"/>
      <c r="S30" s="84"/>
      <c r="T30" s="84"/>
      <c r="U30" s="86"/>
      <c r="V30" s="96"/>
      <c r="W30" s="84"/>
      <c r="X30" s="84"/>
      <c r="Y30" s="87"/>
      <c r="Z30" s="86"/>
      <c r="AA30" s="29"/>
    </row>
    <row r="31" spans="1:27" x14ac:dyDescent="0.3">
      <c r="A31"/>
      <c r="F31" s="15"/>
      <c r="G31" s="105"/>
      <c r="H31" s="82"/>
      <c r="I31" s="105"/>
      <c r="J31" s="83"/>
      <c r="K31" s="105"/>
      <c r="L31" s="82"/>
      <c r="M31" s="142"/>
      <c r="N31" s="142"/>
      <c r="O31" s="136"/>
      <c r="P31" s="86"/>
      <c r="Q31" s="96"/>
      <c r="R31" s="84"/>
      <c r="S31" s="84"/>
      <c r="T31" s="84"/>
      <c r="U31" s="86"/>
      <c r="V31" s="96"/>
      <c r="W31" s="84"/>
      <c r="X31" s="84"/>
      <c r="Y31" s="87"/>
      <c r="Z31" s="86"/>
      <c r="AA31" s="29"/>
    </row>
    <row r="32" spans="1:27" x14ac:dyDescent="0.3">
      <c r="A32"/>
      <c r="F32" s="15"/>
      <c r="G32" s="105"/>
      <c r="H32" s="82"/>
      <c r="I32" s="105"/>
      <c r="J32" s="83"/>
      <c r="K32" s="105"/>
      <c r="L32" s="82"/>
      <c r="M32" s="142"/>
      <c r="N32" s="142"/>
      <c r="O32" s="136"/>
      <c r="P32" s="86"/>
      <c r="Q32" s="96"/>
      <c r="R32" s="84"/>
      <c r="S32" s="84"/>
      <c r="T32" s="84"/>
      <c r="U32" s="86"/>
      <c r="V32" s="96"/>
      <c r="W32" s="84"/>
      <c r="X32" s="84"/>
      <c r="Y32" s="87"/>
      <c r="Z32" s="86"/>
      <c r="AA32" s="29"/>
    </row>
    <row r="33" spans="1:27" x14ac:dyDescent="0.3">
      <c r="A33"/>
      <c r="F33" s="15"/>
      <c r="G33" s="105"/>
      <c r="H33" s="82"/>
      <c r="I33" s="105"/>
      <c r="J33" s="83"/>
      <c r="K33" s="105"/>
      <c r="L33" s="82"/>
      <c r="M33" s="142"/>
      <c r="N33" s="142"/>
      <c r="O33" s="136"/>
      <c r="P33" s="86"/>
      <c r="Q33" s="96"/>
      <c r="R33" s="84"/>
      <c r="S33" s="84"/>
      <c r="T33" s="84"/>
      <c r="U33" s="86"/>
      <c r="V33" s="96"/>
      <c r="W33" s="84"/>
      <c r="X33" s="84"/>
      <c r="Y33" s="87"/>
      <c r="Z33" s="86"/>
      <c r="AA33" s="29"/>
    </row>
    <row r="34" spans="1:27" x14ac:dyDescent="0.3">
      <c r="A34" s="70"/>
      <c r="F34" s="15"/>
      <c r="G34" s="105"/>
      <c r="H34" s="82"/>
      <c r="I34" s="105"/>
      <c r="J34" s="83"/>
      <c r="K34" s="105"/>
      <c r="L34" s="82"/>
      <c r="M34" s="142"/>
      <c r="N34" s="142"/>
      <c r="O34" s="136"/>
      <c r="P34" s="86"/>
      <c r="Q34" s="96"/>
      <c r="R34" s="84"/>
      <c r="S34" s="84"/>
      <c r="T34" s="84"/>
      <c r="U34" s="86"/>
      <c r="V34" s="96"/>
      <c r="W34" s="84"/>
      <c r="X34" s="84"/>
      <c r="Y34" s="87"/>
      <c r="Z34" s="86"/>
      <c r="AA34" s="29"/>
    </row>
    <row r="35" spans="1:27" x14ac:dyDescent="0.3">
      <c r="A35"/>
      <c r="F35" s="15"/>
      <c r="G35" s="105"/>
      <c r="H35" s="82"/>
      <c r="I35" s="105"/>
      <c r="J35" s="83"/>
      <c r="K35" s="105"/>
      <c r="L35" s="82"/>
      <c r="M35" s="142"/>
      <c r="N35" s="142"/>
      <c r="O35" s="136"/>
      <c r="P35" s="86"/>
      <c r="Q35" s="96"/>
      <c r="R35" s="84"/>
      <c r="S35" s="84"/>
      <c r="T35" s="84"/>
      <c r="U35" s="86"/>
      <c r="V35" s="96"/>
      <c r="W35" s="84"/>
      <c r="X35" s="84"/>
      <c r="Y35" s="87"/>
      <c r="Z35" s="86"/>
      <c r="AA35" s="29"/>
    </row>
    <row r="36" spans="1:27" x14ac:dyDescent="0.3">
      <c r="A36"/>
      <c r="F36" s="15"/>
      <c r="G36" s="105"/>
      <c r="H36" s="82"/>
      <c r="I36" s="105"/>
      <c r="J36" s="83"/>
      <c r="K36" s="105"/>
      <c r="L36" s="82"/>
      <c r="M36" s="142"/>
      <c r="N36" s="142"/>
      <c r="O36" s="136"/>
      <c r="P36" s="86"/>
      <c r="Q36" s="96"/>
      <c r="R36" s="84"/>
      <c r="S36" s="84"/>
      <c r="T36" s="84"/>
      <c r="U36" s="86"/>
      <c r="V36" s="96"/>
      <c r="W36" s="84"/>
      <c r="X36" s="84"/>
      <c r="Y36" s="87"/>
      <c r="Z36" s="86"/>
      <c r="AA36" s="29"/>
    </row>
    <row r="37" spans="1:27" x14ac:dyDescent="0.3">
      <c r="A37"/>
      <c r="F37" s="15"/>
      <c r="G37" s="105"/>
      <c r="H37" s="82"/>
      <c r="I37" s="105"/>
      <c r="J37" s="83"/>
      <c r="K37" s="105"/>
      <c r="L37" s="82"/>
      <c r="M37" s="142"/>
      <c r="N37" s="142"/>
      <c r="O37" s="136"/>
      <c r="P37" s="86"/>
      <c r="Q37" s="96"/>
      <c r="R37" s="84"/>
      <c r="S37" s="84"/>
      <c r="T37" s="84"/>
      <c r="U37" s="86"/>
      <c r="V37" s="96"/>
      <c r="W37" s="84"/>
      <c r="X37" s="84"/>
      <c r="Y37" s="87"/>
      <c r="Z37" s="86"/>
      <c r="AA37" s="29"/>
    </row>
    <row r="38" spans="1:27" x14ac:dyDescent="0.3">
      <c r="A38"/>
      <c r="F38" s="15"/>
      <c r="G38" s="105"/>
      <c r="H38" s="82"/>
      <c r="I38" s="105"/>
      <c r="J38" s="83"/>
      <c r="K38" s="105"/>
      <c r="L38" s="82"/>
      <c r="M38" s="142"/>
      <c r="N38" s="142"/>
      <c r="O38" s="136"/>
      <c r="P38" s="86"/>
      <c r="Q38" s="96"/>
      <c r="R38" s="84"/>
      <c r="S38" s="84"/>
      <c r="T38" s="84"/>
      <c r="U38" s="86"/>
      <c r="V38" s="96"/>
      <c r="W38" s="84"/>
      <c r="X38" s="84"/>
      <c r="Y38" s="87"/>
      <c r="Z38" s="86"/>
      <c r="AA38" s="29"/>
    </row>
    <row r="39" spans="1:27" x14ac:dyDescent="0.3">
      <c r="A39"/>
      <c r="F39" s="15"/>
      <c r="G39" s="105"/>
      <c r="H39" s="82"/>
      <c r="I39" s="105"/>
      <c r="J39" s="83"/>
      <c r="K39" s="105"/>
      <c r="L39" s="82"/>
      <c r="M39" s="142"/>
      <c r="N39" s="142"/>
      <c r="O39" s="136"/>
      <c r="P39" s="86"/>
      <c r="Q39" s="96"/>
      <c r="R39" s="84"/>
      <c r="S39" s="84"/>
      <c r="T39" s="84"/>
      <c r="U39" s="86"/>
      <c r="V39" s="96"/>
      <c r="W39" s="84"/>
      <c r="X39" s="84"/>
      <c r="Y39" s="87"/>
      <c r="Z39" s="86"/>
      <c r="AA39" s="29"/>
    </row>
    <row r="40" spans="1:27" x14ac:dyDescent="0.3">
      <c r="A40"/>
      <c r="F40" s="15"/>
      <c r="G40" s="105"/>
      <c r="H40" s="82"/>
      <c r="I40" s="105"/>
      <c r="J40" s="83"/>
      <c r="K40" s="105"/>
      <c r="L40" s="82"/>
      <c r="M40" s="142"/>
      <c r="N40" s="142"/>
      <c r="O40" s="136"/>
      <c r="P40" s="86"/>
      <c r="Q40" s="96"/>
      <c r="R40" s="84"/>
      <c r="S40" s="84"/>
      <c r="T40" s="84"/>
      <c r="U40" s="86"/>
      <c r="V40" s="96"/>
      <c r="W40" s="84"/>
      <c r="X40" s="84"/>
      <c r="Y40" s="87"/>
      <c r="Z40" s="86"/>
      <c r="AA40" s="29"/>
    </row>
    <row r="41" spans="1:27" x14ac:dyDescent="0.3">
      <c r="A41"/>
      <c r="F41" s="15"/>
      <c r="G41" s="105"/>
      <c r="H41" s="82"/>
      <c r="I41" s="105"/>
      <c r="J41" s="83"/>
      <c r="K41" s="105"/>
      <c r="L41" s="82"/>
      <c r="M41" s="142"/>
      <c r="N41" s="142"/>
      <c r="O41" s="136"/>
      <c r="P41" s="86"/>
      <c r="Q41" s="96"/>
      <c r="R41" s="84"/>
      <c r="S41" s="84"/>
      <c r="T41" s="84"/>
      <c r="U41" s="86"/>
      <c r="V41" s="96"/>
      <c r="W41" s="84"/>
      <c r="X41" s="84"/>
      <c r="Y41" s="87"/>
      <c r="Z41" s="86"/>
      <c r="AA41" s="29"/>
    </row>
    <row r="42" spans="1:27" x14ac:dyDescent="0.3">
      <c r="A42"/>
      <c r="F42" s="15"/>
      <c r="G42" s="105"/>
      <c r="H42" s="82"/>
      <c r="I42" s="105"/>
      <c r="J42" s="83"/>
      <c r="K42" s="105"/>
      <c r="L42" s="82"/>
      <c r="M42" s="142"/>
      <c r="N42" s="142"/>
      <c r="O42" s="136"/>
      <c r="P42" s="86"/>
      <c r="Q42" s="96"/>
      <c r="R42" s="84"/>
      <c r="S42" s="84"/>
      <c r="T42" s="84"/>
      <c r="U42" s="86"/>
      <c r="V42" s="96"/>
      <c r="W42" s="84"/>
      <c r="X42" s="84"/>
      <c r="Y42" s="87"/>
      <c r="Z42" s="86"/>
      <c r="AA42" s="29"/>
    </row>
    <row r="43" spans="1:27" x14ac:dyDescent="0.3">
      <c r="A43"/>
      <c r="F43" s="15"/>
      <c r="G43" s="105"/>
      <c r="H43" s="82"/>
      <c r="I43" s="105"/>
      <c r="J43" s="83"/>
      <c r="K43" s="105"/>
      <c r="L43" s="82"/>
      <c r="M43" s="142"/>
      <c r="N43" s="142"/>
      <c r="O43" s="136"/>
      <c r="P43" s="86"/>
      <c r="Q43" s="96"/>
      <c r="R43" s="84"/>
      <c r="S43" s="84"/>
      <c r="T43" s="84"/>
      <c r="U43" s="86"/>
      <c r="V43" s="96"/>
      <c r="W43" s="84"/>
      <c r="X43" s="84"/>
      <c r="Y43" s="87"/>
      <c r="Z43" s="86"/>
      <c r="AA43" s="29"/>
    </row>
    <row r="44" spans="1:27" x14ac:dyDescent="0.3">
      <c r="A44"/>
      <c r="F44" s="15"/>
      <c r="G44" s="105"/>
      <c r="H44" s="82"/>
      <c r="I44" s="105"/>
      <c r="J44" s="83"/>
      <c r="K44" s="105"/>
      <c r="L44" s="82"/>
      <c r="M44" s="142"/>
      <c r="N44" s="142"/>
      <c r="O44" s="136"/>
      <c r="P44" s="86"/>
      <c r="Q44" s="96"/>
      <c r="R44" s="84"/>
      <c r="S44" s="84"/>
      <c r="T44" s="84"/>
      <c r="U44" s="86"/>
      <c r="V44" s="96"/>
      <c r="W44" s="84"/>
      <c r="X44" s="84"/>
      <c r="Y44" s="87"/>
      <c r="Z44" s="86"/>
      <c r="AA44" s="29"/>
    </row>
    <row r="45" spans="1:27" x14ac:dyDescent="0.3">
      <c r="A45"/>
      <c r="F45" s="15"/>
      <c r="G45" s="105"/>
      <c r="H45" s="82"/>
      <c r="I45" s="105"/>
      <c r="J45" s="83"/>
      <c r="K45" s="105"/>
      <c r="L45" s="82"/>
      <c r="M45" s="142"/>
      <c r="N45" s="142"/>
      <c r="O45" s="136"/>
      <c r="P45" s="86"/>
      <c r="Q45" s="96"/>
      <c r="R45" s="84"/>
      <c r="S45" s="84"/>
      <c r="T45" s="84"/>
      <c r="U45" s="86"/>
      <c r="V45" s="96"/>
      <c r="W45" s="84"/>
      <c r="X45" s="84"/>
      <c r="Y45" s="87"/>
      <c r="Z45" s="86"/>
      <c r="AA45" s="29"/>
    </row>
    <row r="46" spans="1:27" x14ac:dyDescent="0.3">
      <c r="A46"/>
      <c r="F46" s="15"/>
      <c r="G46" s="105"/>
      <c r="H46" s="82"/>
      <c r="I46" s="105"/>
      <c r="J46" s="83"/>
      <c r="K46" s="105"/>
      <c r="L46" s="82"/>
      <c r="M46" s="142"/>
      <c r="N46" s="142"/>
      <c r="O46" s="136"/>
      <c r="P46" s="86"/>
      <c r="Q46" s="96"/>
      <c r="R46" s="84"/>
      <c r="S46" s="84"/>
      <c r="T46" s="84"/>
      <c r="U46" s="86"/>
      <c r="V46" s="96"/>
      <c r="W46" s="84"/>
      <c r="X46" s="84"/>
      <c r="Y46" s="87"/>
      <c r="Z46" s="86"/>
      <c r="AA46" s="29"/>
    </row>
    <row r="47" spans="1:27" x14ac:dyDescent="0.3">
      <c r="A47"/>
      <c r="F47" s="15"/>
      <c r="G47" s="105"/>
      <c r="H47" s="82"/>
      <c r="I47" s="105"/>
      <c r="J47" s="83"/>
      <c r="K47" s="105"/>
      <c r="L47" s="82"/>
      <c r="M47" s="142"/>
      <c r="N47" s="142"/>
      <c r="O47" s="136"/>
      <c r="P47" s="86"/>
      <c r="Q47" s="96"/>
      <c r="R47" s="84"/>
      <c r="S47" s="84"/>
      <c r="T47" s="84"/>
      <c r="U47" s="86"/>
      <c r="V47" s="96"/>
      <c r="W47" s="84"/>
      <c r="X47" s="84"/>
      <c r="Y47" s="87"/>
      <c r="Z47" s="86"/>
      <c r="AA47" s="29"/>
    </row>
    <row r="48" spans="1:27" x14ac:dyDescent="0.3">
      <c r="A48"/>
      <c r="F48" s="15"/>
      <c r="G48" s="105"/>
      <c r="H48" s="82"/>
      <c r="I48" s="105"/>
      <c r="J48" s="83"/>
      <c r="K48" s="105"/>
      <c r="L48" s="82"/>
      <c r="M48" s="142"/>
      <c r="N48" s="142"/>
      <c r="O48" s="136"/>
      <c r="P48" s="86"/>
      <c r="Q48" s="96"/>
      <c r="R48" s="84"/>
      <c r="S48" s="84"/>
      <c r="T48" s="84"/>
      <c r="U48" s="86"/>
      <c r="V48" s="96"/>
      <c r="W48" s="84"/>
      <c r="X48" s="84"/>
      <c r="Y48" s="87"/>
      <c r="Z48" s="86"/>
      <c r="AA48" s="33"/>
    </row>
    <row r="49" spans="1:27" x14ac:dyDescent="0.3">
      <c r="F49" s="42"/>
      <c r="G49" s="39"/>
      <c r="H49" s="84"/>
      <c r="I49" s="84"/>
      <c r="J49" s="85"/>
      <c r="K49" s="84"/>
      <c r="L49" s="86"/>
      <c r="M49" s="84"/>
      <c r="N49" s="84"/>
      <c r="O49" s="84"/>
      <c r="P49" s="86"/>
      <c r="Q49" s="96"/>
      <c r="R49" s="84"/>
      <c r="S49" s="84"/>
      <c r="T49" s="84"/>
      <c r="U49" s="86"/>
      <c r="V49" s="96"/>
      <c r="W49" s="84"/>
      <c r="X49" s="84"/>
      <c r="Y49" s="87"/>
      <c r="Z49" s="86"/>
      <c r="AA49" s="33"/>
    </row>
    <row r="50" spans="1:27" x14ac:dyDescent="0.3">
      <c r="F50" s="42"/>
      <c r="G50" s="39"/>
      <c r="H50" s="84"/>
      <c r="I50" s="84"/>
      <c r="J50" s="85"/>
      <c r="K50" s="84"/>
      <c r="L50" s="86"/>
      <c r="M50" s="84"/>
      <c r="N50" s="84"/>
      <c r="O50" s="84"/>
      <c r="P50" s="86"/>
      <c r="Q50" s="96"/>
      <c r="R50" s="84"/>
      <c r="S50" s="84"/>
      <c r="T50" s="84"/>
      <c r="U50" s="86"/>
      <c r="V50" s="96"/>
      <c r="W50" s="84"/>
      <c r="X50" s="84"/>
      <c r="Y50" s="87"/>
      <c r="Z50" s="86"/>
      <c r="AA50" s="33"/>
    </row>
    <row r="51" spans="1:27" x14ac:dyDescent="0.3">
      <c r="F51" s="42"/>
      <c r="G51" s="39"/>
      <c r="H51" s="84"/>
      <c r="I51" s="84"/>
      <c r="J51" s="85"/>
      <c r="K51" s="84"/>
      <c r="L51" s="86"/>
      <c r="M51" s="84"/>
      <c r="N51" s="84"/>
      <c r="O51" s="84"/>
      <c r="P51" s="86"/>
      <c r="Q51" s="96"/>
      <c r="R51" s="84"/>
      <c r="S51" s="84"/>
      <c r="T51" s="84"/>
      <c r="U51" s="86"/>
      <c r="V51" s="96"/>
      <c r="W51" s="84"/>
      <c r="X51" s="84"/>
      <c r="Y51" s="87"/>
      <c r="Z51" s="86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4"/>
      <c r="G69" s="35"/>
      <c r="H69" s="88"/>
      <c r="I69" s="88"/>
      <c r="J69" s="89"/>
      <c r="K69" s="88"/>
      <c r="L69" s="90"/>
      <c r="M69" s="88"/>
      <c r="N69" s="88"/>
      <c r="O69" s="88"/>
      <c r="P69" s="90"/>
      <c r="Q69" s="33"/>
      <c r="R69" s="88"/>
      <c r="S69" s="88"/>
      <c r="T69" s="88"/>
      <c r="U69" s="90"/>
      <c r="V69" s="33"/>
      <c r="W69" s="88"/>
      <c r="X69" s="88"/>
      <c r="Y69" s="91"/>
      <c r="Z69" s="90"/>
      <c r="AA69" s="33"/>
    </row>
    <row r="70" spans="1:27" x14ac:dyDescent="0.3">
      <c r="A70" s="33"/>
      <c r="B70" s="33"/>
      <c r="C70" s="141"/>
      <c r="D70" s="141"/>
      <c r="E70" s="141"/>
      <c r="F70" s="34"/>
      <c r="G70" s="35"/>
      <c r="H70" s="88"/>
      <c r="I70" s="88"/>
      <c r="J70" s="89"/>
      <c r="K70" s="88"/>
      <c r="L70" s="90"/>
      <c r="M70" s="88"/>
      <c r="N70" s="88"/>
      <c r="O70" s="88"/>
      <c r="P70" s="90"/>
      <c r="Q70" s="33"/>
      <c r="R70" s="88"/>
      <c r="S70" s="88"/>
      <c r="T70" s="88"/>
      <c r="U70" s="90"/>
      <c r="V70" s="33"/>
      <c r="W70" s="88"/>
      <c r="X70" s="88"/>
      <c r="Y70" s="91"/>
      <c r="Z70" s="90"/>
      <c r="AA70" s="33"/>
    </row>
    <row r="71" spans="1:27" x14ac:dyDescent="0.3">
      <c r="A71" s="33"/>
      <c r="B71" s="33"/>
      <c r="C71" s="141"/>
      <c r="D71" s="141"/>
      <c r="E71" s="141"/>
      <c r="F71" s="34"/>
      <c r="G71" s="35"/>
      <c r="H71" s="88"/>
      <c r="I71" s="88"/>
      <c r="J71" s="89"/>
      <c r="K71" s="88"/>
      <c r="L71" s="90"/>
      <c r="M71" s="88"/>
      <c r="N71" s="88"/>
      <c r="O71" s="88"/>
      <c r="P71" s="90"/>
      <c r="Q71" s="33"/>
      <c r="R71" s="88"/>
      <c r="S71" s="88"/>
      <c r="T71" s="88"/>
      <c r="U71" s="90"/>
      <c r="V71" s="33"/>
      <c r="W71" s="88"/>
      <c r="X71" s="88"/>
      <c r="Y71" s="91"/>
      <c r="Z71" s="90"/>
      <c r="AA71" s="33"/>
    </row>
    <row r="72" spans="1:27" x14ac:dyDescent="0.3">
      <c r="A72" s="33"/>
      <c r="B72" s="33"/>
      <c r="C72" s="141"/>
      <c r="D72" s="141"/>
      <c r="E72" s="141"/>
      <c r="F72" s="34"/>
      <c r="G72" s="35"/>
      <c r="H72" s="88"/>
      <c r="I72" s="88"/>
      <c r="J72" s="89"/>
      <c r="K72" s="88"/>
      <c r="L72" s="90"/>
      <c r="M72" s="88"/>
      <c r="N72" s="88"/>
      <c r="O72" s="88"/>
      <c r="P72" s="90"/>
      <c r="Q72" s="33"/>
      <c r="R72" s="88"/>
      <c r="S72" s="88"/>
      <c r="T72" s="88"/>
      <c r="U72" s="90"/>
      <c r="V72" s="33"/>
      <c r="W72" s="88"/>
      <c r="X72" s="88"/>
      <c r="Y72" s="91"/>
      <c r="Z72" s="90"/>
      <c r="AA72" s="33"/>
    </row>
    <row r="73" spans="1:27" x14ac:dyDescent="0.3">
      <c r="A73" s="33"/>
      <c r="B73" s="33"/>
      <c r="C73" s="141"/>
      <c r="D73" s="141"/>
      <c r="E73" s="141"/>
      <c r="F73" s="34"/>
      <c r="G73" s="35"/>
      <c r="H73" s="88"/>
      <c r="I73" s="88"/>
      <c r="J73" s="89"/>
      <c r="K73" s="88"/>
      <c r="L73" s="90"/>
      <c r="M73" s="88"/>
      <c r="N73" s="88"/>
      <c r="O73" s="88"/>
      <c r="P73" s="90"/>
      <c r="Q73" s="33"/>
      <c r="R73" s="88"/>
      <c r="S73" s="88"/>
      <c r="T73" s="88"/>
      <c r="U73" s="90"/>
      <c r="V73" s="33"/>
      <c r="W73" s="88"/>
      <c r="X73" s="88"/>
      <c r="Y73" s="91"/>
      <c r="Z73" s="90"/>
      <c r="AA73" s="33"/>
    </row>
    <row r="74" spans="1:27" x14ac:dyDescent="0.3">
      <c r="A74" s="33"/>
      <c r="B74" s="33"/>
      <c r="C74" s="141"/>
      <c r="D74" s="141"/>
      <c r="E74" s="141"/>
      <c r="F74" s="34"/>
      <c r="G74" s="35"/>
      <c r="H74" s="88"/>
      <c r="I74" s="88"/>
      <c r="J74" s="89"/>
      <c r="K74" s="88"/>
      <c r="L74" s="90"/>
      <c r="M74" s="88"/>
      <c r="N74" s="88"/>
      <c r="O74" s="88"/>
      <c r="P74" s="90"/>
      <c r="Q74" s="33"/>
      <c r="R74" s="88"/>
      <c r="S74" s="88"/>
      <c r="T74" s="88"/>
      <c r="U74" s="90"/>
      <c r="V74" s="33"/>
      <c r="W74" s="88"/>
      <c r="X74" s="88"/>
      <c r="Y74" s="91"/>
      <c r="Z74" s="90"/>
      <c r="AA74" s="33"/>
    </row>
    <row r="75" spans="1:27" x14ac:dyDescent="0.3">
      <c r="A75" s="33"/>
      <c r="B75" s="33"/>
      <c r="C75" s="141"/>
      <c r="D75" s="141"/>
      <c r="E75" s="141"/>
      <c r="F75" s="34"/>
      <c r="G75" s="35"/>
      <c r="H75" s="88"/>
      <c r="I75" s="88"/>
      <c r="J75" s="89"/>
      <c r="K75" s="88"/>
      <c r="L75" s="90"/>
      <c r="M75" s="88"/>
      <c r="N75" s="88"/>
      <c r="O75" s="88"/>
      <c r="P75" s="90"/>
      <c r="Q75" s="33"/>
      <c r="R75" s="88"/>
      <c r="S75" s="88"/>
      <c r="T75" s="88"/>
      <c r="U75" s="90"/>
      <c r="V75" s="33"/>
      <c r="W75" s="88"/>
      <c r="X75" s="88"/>
      <c r="Y75" s="91"/>
      <c r="Z75" s="90"/>
      <c r="AA75" s="33"/>
    </row>
    <row r="76" spans="1:27" x14ac:dyDescent="0.3">
      <c r="A76" s="33"/>
      <c r="B76" s="33"/>
      <c r="C76" s="141"/>
      <c r="D76" s="141"/>
      <c r="E76" s="141"/>
      <c r="F76" s="34"/>
      <c r="G76" s="35"/>
      <c r="H76" s="88"/>
      <c r="I76" s="88"/>
      <c r="J76" s="89"/>
      <c r="K76" s="88"/>
      <c r="L76" s="90"/>
      <c r="M76" s="88"/>
      <c r="N76" s="88"/>
      <c r="O76" s="88"/>
      <c r="P76" s="90"/>
      <c r="Q76" s="33"/>
      <c r="R76" s="88"/>
      <c r="S76" s="88"/>
      <c r="T76" s="88"/>
      <c r="U76" s="90"/>
      <c r="V76" s="33"/>
      <c r="W76" s="88"/>
      <c r="X76" s="88"/>
      <c r="Y76" s="91"/>
      <c r="Z76" s="90"/>
      <c r="AA76" s="33"/>
    </row>
    <row r="77" spans="1:27" x14ac:dyDescent="0.3">
      <c r="A77" s="33"/>
      <c r="B77" s="33"/>
      <c r="C77" s="141"/>
      <c r="D77" s="141"/>
      <c r="E77" s="141"/>
      <c r="F77" s="34"/>
      <c r="G77" s="35"/>
      <c r="H77" s="88"/>
      <c r="I77" s="88"/>
      <c r="J77" s="89"/>
      <c r="K77" s="88"/>
      <c r="L77" s="90"/>
      <c r="M77" s="88"/>
      <c r="N77" s="88"/>
      <c r="O77" s="88"/>
      <c r="P77" s="90"/>
      <c r="Q77" s="33"/>
      <c r="R77" s="88"/>
      <c r="S77" s="88"/>
      <c r="T77" s="88"/>
      <c r="U77" s="90"/>
      <c r="V77" s="33"/>
      <c r="W77" s="88"/>
      <c r="X77" s="88"/>
      <c r="Y77" s="91"/>
      <c r="Z77" s="90"/>
      <c r="AA77" s="33"/>
    </row>
    <row r="78" spans="1:27" x14ac:dyDescent="0.3">
      <c r="A78" s="33"/>
      <c r="B78" s="33"/>
      <c r="C78" s="141"/>
      <c r="D78" s="141"/>
      <c r="E78" s="141"/>
      <c r="F78" s="34"/>
      <c r="G78" s="35"/>
      <c r="H78" s="88"/>
      <c r="I78" s="88"/>
      <c r="J78" s="89"/>
      <c r="K78" s="88"/>
      <c r="L78" s="90"/>
      <c r="M78" s="88"/>
      <c r="N78" s="88"/>
      <c r="O78" s="88"/>
      <c r="P78" s="90"/>
      <c r="Q78" s="33"/>
      <c r="R78" s="88"/>
      <c r="S78" s="88"/>
      <c r="T78" s="88"/>
      <c r="U78" s="90"/>
      <c r="V78" s="33"/>
      <c r="W78" s="88"/>
      <c r="X78" s="88"/>
      <c r="Y78" s="91"/>
      <c r="Z78" s="90"/>
      <c r="AA78" s="33"/>
    </row>
    <row r="79" spans="1:27" x14ac:dyDescent="0.3">
      <c r="A79" s="33"/>
      <c r="B79" s="33"/>
      <c r="C79" s="141"/>
      <c r="D79" s="141"/>
      <c r="E79" s="141"/>
      <c r="F79" s="34"/>
      <c r="G79" s="35"/>
      <c r="H79" s="88"/>
      <c r="I79" s="88"/>
      <c r="J79" s="89"/>
      <c r="K79" s="88"/>
      <c r="L79" s="90"/>
      <c r="M79" s="88"/>
      <c r="N79" s="88"/>
      <c r="O79" s="88"/>
      <c r="P79" s="90"/>
      <c r="Q79" s="33"/>
      <c r="R79" s="88"/>
      <c r="S79" s="88"/>
      <c r="T79" s="88"/>
      <c r="U79" s="90"/>
      <c r="V79" s="33"/>
      <c r="W79" s="88"/>
      <c r="X79" s="88"/>
      <c r="Y79" s="91"/>
      <c r="Z79" s="90"/>
      <c r="AA79" s="33"/>
    </row>
    <row r="80" spans="1:27" x14ac:dyDescent="0.3">
      <c r="A80" s="33"/>
      <c r="B80" s="33"/>
      <c r="C80" s="141"/>
      <c r="D80" s="141"/>
      <c r="E80" s="141"/>
      <c r="F80" s="34"/>
      <c r="G80" s="35"/>
      <c r="H80" s="88"/>
      <c r="I80" s="88"/>
      <c r="J80" s="89"/>
      <c r="K80" s="88"/>
      <c r="L80" s="90"/>
      <c r="M80" s="88"/>
      <c r="N80" s="88"/>
      <c r="O80" s="88"/>
      <c r="P80" s="90"/>
      <c r="Q80" s="33"/>
      <c r="R80" s="88"/>
      <c r="S80" s="88"/>
      <c r="T80" s="88"/>
      <c r="U80" s="90"/>
      <c r="V80" s="33"/>
      <c r="W80" s="88"/>
      <c r="X80" s="88"/>
      <c r="Y80" s="91"/>
      <c r="Z80" s="90"/>
      <c r="AA80" s="33"/>
    </row>
    <row r="81" spans="1:27" x14ac:dyDescent="0.3">
      <c r="A81" s="33"/>
      <c r="B81" s="33"/>
      <c r="C81" s="141"/>
      <c r="D81" s="141"/>
      <c r="E81" s="141"/>
      <c r="F81" s="34"/>
      <c r="G81" s="35"/>
      <c r="H81" s="88"/>
      <c r="I81" s="88"/>
      <c r="J81" s="89"/>
      <c r="K81" s="88"/>
      <c r="L81" s="90"/>
      <c r="M81" s="88"/>
      <c r="N81" s="88"/>
      <c r="O81" s="88"/>
      <c r="P81" s="90"/>
      <c r="Q81" s="33"/>
      <c r="R81" s="88"/>
      <c r="S81" s="88"/>
      <c r="T81" s="88"/>
      <c r="U81" s="90"/>
      <c r="V81" s="33"/>
      <c r="W81" s="88"/>
      <c r="X81" s="88"/>
      <c r="Y81" s="91"/>
      <c r="Z81" s="90"/>
      <c r="AA81" s="33"/>
    </row>
    <row r="82" spans="1:27" x14ac:dyDescent="0.3">
      <c r="A82" s="33"/>
      <c r="B82" s="33"/>
      <c r="C82" s="141"/>
      <c r="D82" s="141"/>
      <c r="E82" s="141"/>
      <c r="F82" s="34"/>
      <c r="G82" s="35"/>
      <c r="H82" s="88"/>
      <c r="I82" s="88"/>
      <c r="J82" s="89"/>
      <c r="K82" s="88"/>
      <c r="L82" s="90"/>
      <c r="M82" s="88"/>
      <c r="N82" s="88"/>
      <c r="O82" s="88"/>
      <c r="P82" s="90"/>
      <c r="Q82" s="33"/>
      <c r="R82" s="88"/>
      <c r="S82" s="88"/>
      <c r="T82" s="88"/>
      <c r="U82" s="90"/>
      <c r="V82" s="33"/>
      <c r="W82" s="88"/>
      <c r="X82" s="88"/>
      <c r="Y82" s="91"/>
      <c r="Z82" s="90"/>
      <c r="AA82" s="33"/>
    </row>
    <row r="83" spans="1:27" x14ac:dyDescent="0.3">
      <c r="A83" s="33"/>
      <c r="B83" s="33"/>
      <c r="C83" s="141"/>
      <c r="D83" s="141"/>
      <c r="E83" s="141"/>
      <c r="F83" s="34"/>
      <c r="G83" s="35"/>
      <c r="H83" s="88"/>
      <c r="I83" s="88"/>
      <c r="J83" s="89"/>
      <c r="K83" s="88"/>
      <c r="L83" s="90"/>
      <c r="M83" s="88"/>
      <c r="N83" s="88"/>
      <c r="O83" s="88"/>
      <c r="P83" s="90"/>
      <c r="Q83" s="33"/>
      <c r="R83" s="88"/>
      <c r="S83" s="88"/>
      <c r="T83" s="88"/>
      <c r="U83" s="90"/>
      <c r="V83" s="33"/>
      <c r="W83" s="88"/>
      <c r="X83" s="88"/>
      <c r="Y83" s="91"/>
      <c r="Z83" s="90"/>
      <c r="AA83" s="33"/>
    </row>
    <row r="84" spans="1:27" x14ac:dyDescent="0.3">
      <c r="A84" s="33"/>
      <c r="B84" s="33"/>
      <c r="C84" s="141"/>
      <c r="D84" s="141"/>
      <c r="E84" s="141"/>
      <c r="F84" s="34"/>
      <c r="G84" s="35"/>
      <c r="H84" s="88"/>
      <c r="I84" s="88"/>
      <c r="J84" s="89"/>
      <c r="K84" s="88"/>
      <c r="L84" s="90"/>
      <c r="M84" s="88"/>
      <c r="N84" s="88"/>
      <c r="O84" s="88"/>
      <c r="P84" s="90"/>
      <c r="Q84" s="33"/>
      <c r="R84" s="88"/>
      <c r="S84" s="88"/>
      <c r="T84" s="88"/>
      <c r="U84" s="90"/>
      <c r="V84" s="33"/>
      <c r="W84" s="88"/>
      <c r="X84" s="88"/>
      <c r="Y84" s="91"/>
      <c r="Z84" s="90"/>
      <c r="AA84" s="33"/>
    </row>
    <row r="85" spans="1:27" x14ac:dyDescent="0.3">
      <c r="A85" s="33"/>
      <c r="B85" s="33"/>
      <c r="C85" s="141"/>
      <c r="D85" s="141"/>
      <c r="E85" s="141"/>
      <c r="F85" s="34"/>
      <c r="G85" s="35"/>
      <c r="H85" s="88"/>
      <c r="I85" s="88"/>
      <c r="J85" s="89"/>
      <c r="K85" s="88"/>
      <c r="L85" s="90"/>
      <c r="M85" s="88"/>
      <c r="N85" s="88"/>
      <c r="O85" s="88"/>
      <c r="P85" s="90"/>
      <c r="Q85" s="33"/>
      <c r="R85" s="88"/>
      <c r="S85" s="88"/>
      <c r="T85" s="88"/>
      <c r="U85" s="90"/>
      <c r="V85" s="33"/>
      <c r="W85" s="88"/>
      <c r="X85" s="88"/>
      <c r="Y85" s="91"/>
      <c r="Z85" s="90"/>
      <c r="AA85" s="33"/>
    </row>
    <row r="86" spans="1:27" x14ac:dyDescent="0.3">
      <c r="A86" s="33"/>
      <c r="B86" s="33"/>
      <c r="C86" s="141"/>
      <c r="D86" s="141"/>
      <c r="E86" s="141"/>
      <c r="F86" s="34"/>
      <c r="G86" s="35"/>
      <c r="H86" s="88"/>
      <c r="I86" s="88"/>
      <c r="J86" s="89"/>
      <c r="K86" s="88"/>
      <c r="L86" s="90"/>
      <c r="M86" s="88"/>
      <c r="N86" s="88"/>
      <c r="O86" s="88"/>
      <c r="P86" s="90"/>
      <c r="Q86" s="33"/>
      <c r="R86" s="88"/>
      <c r="S86" s="88"/>
      <c r="T86" s="88"/>
      <c r="U86" s="90"/>
      <c r="V86" s="33"/>
      <c r="W86" s="88"/>
      <c r="X86" s="88"/>
      <c r="Y86" s="91"/>
      <c r="Z86" s="90"/>
      <c r="AA86" s="33"/>
    </row>
    <row r="87" spans="1:27" x14ac:dyDescent="0.3">
      <c r="A87" s="33"/>
      <c r="B87" s="33"/>
      <c r="C87" s="141"/>
      <c r="D87" s="141"/>
      <c r="E87" s="141"/>
      <c r="F87" s="34"/>
      <c r="G87" s="35"/>
      <c r="H87" s="88"/>
      <c r="I87" s="88"/>
      <c r="J87" s="89"/>
      <c r="K87" s="88"/>
      <c r="L87" s="90"/>
      <c r="M87" s="88"/>
      <c r="N87" s="88"/>
      <c r="O87" s="88"/>
      <c r="P87" s="90"/>
      <c r="Q87" s="33"/>
      <c r="R87" s="88"/>
      <c r="S87" s="88"/>
      <c r="T87" s="88"/>
      <c r="U87" s="90"/>
      <c r="V87" s="33"/>
      <c r="W87" s="88"/>
      <c r="X87" s="88"/>
      <c r="Y87" s="91"/>
      <c r="Z87" s="90"/>
      <c r="AA87" s="33"/>
    </row>
    <row r="88" spans="1:27" x14ac:dyDescent="0.3">
      <c r="A88" s="33"/>
      <c r="B88" s="33"/>
      <c r="C88" s="141"/>
      <c r="D88" s="141"/>
      <c r="E88" s="141"/>
      <c r="F88" s="34"/>
      <c r="G88" s="35"/>
      <c r="H88" s="88"/>
      <c r="I88" s="88"/>
      <c r="J88" s="89"/>
      <c r="K88" s="88"/>
      <c r="L88" s="90"/>
      <c r="M88" s="88"/>
      <c r="N88" s="88"/>
      <c r="O88" s="88"/>
      <c r="P88" s="90"/>
      <c r="Q88" s="33"/>
      <c r="R88" s="88"/>
      <c r="S88" s="88"/>
      <c r="T88" s="88"/>
      <c r="U88" s="90"/>
      <c r="V88" s="33"/>
      <c r="W88" s="88"/>
      <c r="X88" s="88"/>
      <c r="Y88" s="91"/>
      <c r="Z88" s="90"/>
      <c r="AA88" s="33"/>
    </row>
    <row r="89" spans="1:27" x14ac:dyDescent="0.3">
      <c r="A89" s="33"/>
      <c r="B89" s="33"/>
      <c r="C89" s="141"/>
      <c r="D89" s="141"/>
      <c r="E89" s="141"/>
      <c r="F89" s="34"/>
      <c r="G89" s="35"/>
      <c r="H89" s="88"/>
      <c r="I89" s="88"/>
      <c r="J89" s="89"/>
      <c r="K89" s="88"/>
      <c r="L89" s="90"/>
      <c r="M89" s="88"/>
      <c r="N89" s="88"/>
      <c r="O89" s="88"/>
      <c r="P89" s="90"/>
      <c r="Q89" s="33"/>
      <c r="R89" s="88"/>
      <c r="S89" s="88"/>
      <c r="T89" s="88"/>
      <c r="U89" s="90"/>
      <c r="V89" s="33"/>
      <c r="W89" s="88"/>
      <c r="X89" s="88"/>
      <c r="Y89" s="91"/>
      <c r="Z89" s="90"/>
      <c r="AA89" s="33"/>
    </row>
    <row r="90" spans="1:27" x14ac:dyDescent="0.3">
      <c r="A90" s="33"/>
      <c r="B90" s="33"/>
      <c r="C90" s="141"/>
      <c r="D90" s="141"/>
      <c r="E90" s="141"/>
      <c r="F90" s="34"/>
      <c r="G90" s="35"/>
      <c r="H90" s="88"/>
      <c r="I90" s="88"/>
      <c r="J90" s="89"/>
      <c r="K90" s="88"/>
      <c r="L90" s="90"/>
      <c r="M90" s="88"/>
      <c r="N90" s="88"/>
      <c r="O90" s="88"/>
      <c r="P90" s="90"/>
      <c r="Q90" s="33"/>
      <c r="R90" s="88"/>
      <c r="S90" s="88"/>
      <c r="T90" s="88"/>
      <c r="U90" s="90"/>
      <c r="V90" s="33"/>
      <c r="W90" s="88"/>
      <c r="X90" s="88"/>
      <c r="Y90" s="91"/>
      <c r="Z90" s="90"/>
      <c r="AA90" s="33"/>
    </row>
    <row r="91" spans="1:27" x14ac:dyDescent="0.3">
      <c r="A91" s="33"/>
      <c r="B91" s="33"/>
      <c r="C91" s="141"/>
      <c r="D91" s="141"/>
      <c r="E91" s="141"/>
      <c r="F91" s="34"/>
      <c r="G91" s="35"/>
      <c r="H91" s="88"/>
      <c r="I91" s="88"/>
      <c r="J91" s="89"/>
      <c r="K91" s="88"/>
      <c r="L91" s="90"/>
      <c r="M91" s="88"/>
      <c r="N91" s="88"/>
      <c r="O91" s="88"/>
      <c r="P91" s="90"/>
      <c r="Q91" s="33"/>
      <c r="R91" s="88"/>
      <c r="S91" s="88"/>
      <c r="T91" s="88"/>
      <c r="U91" s="90"/>
      <c r="V91" s="33"/>
      <c r="W91" s="88"/>
      <c r="X91" s="88"/>
      <c r="Y91" s="91"/>
      <c r="Z91" s="90"/>
      <c r="AA91" s="33"/>
    </row>
    <row r="92" spans="1:27" x14ac:dyDescent="0.3">
      <c r="A92" s="33"/>
      <c r="B92" s="33"/>
      <c r="C92" s="141"/>
      <c r="D92" s="141"/>
      <c r="E92" s="141"/>
      <c r="F92" s="34"/>
      <c r="G92" s="35"/>
      <c r="H92" s="88"/>
      <c r="I92" s="88"/>
      <c r="J92" s="89"/>
      <c r="K92" s="88"/>
      <c r="L92" s="90"/>
      <c r="M92" s="88"/>
      <c r="N92" s="88"/>
      <c r="O92" s="88"/>
      <c r="P92" s="90"/>
      <c r="Q92" s="33"/>
      <c r="R92" s="88"/>
      <c r="S92" s="88"/>
      <c r="T92" s="88"/>
      <c r="U92" s="90"/>
      <c r="V92" s="33"/>
      <c r="W92" s="88"/>
      <c r="X92" s="88"/>
      <c r="Y92" s="91"/>
      <c r="Z92" s="90"/>
      <c r="AA92" s="33"/>
    </row>
    <row r="93" spans="1:27" x14ac:dyDescent="0.3">
      <c r="A93" s="33"/>
      <c r="B93" s="33"/>
      <c r="C93" s="141"/>
      <c r="D93" s="141"/>
      <c r="E93" s="141"/>
      <c r="F93" s="34"/>
      <c r="G93" s="35"/>
      <c r="H93" s="88"/>
      <c r="I93" s="88"/>
      <c r="J93" s="89"/>
      <c r="K93" s="88"/>
      <c r="L93" s="90"/>
      <c r="M93" s="88"/>
      <c r="N93" s="88"/>
      <c r="O93" s="88"/>
      <c r="P93" s="90"/>
      <c r="Q93" s="33"/>
      <c r="R93" s="88"/>
      <c r="S93" s="88"/>
      <c r="T93" s="88"/>
      <c r="U93" s="90"/>
      <c r="V93" s="33"/>
      <c r="W93" s="88"/>
      <c r="X93" s="88"/>
      <c r="Y93" s="91"/>
      <c r="Z93" s="90"/>
      <c r="AA93" s="33"/>
    </row>
    <row r="94" spans="1:27" x14ac:dyDescent="0.3">
      <c r="A94" s="33"/>
      <c r="B94" s="33"/>
      <c r="C94" s="141"/>
      <c r="D94" s="141"/>
      <c r="E94" s="141"/>
      <c r="F94" s="34"/>
      <c r="G94" s="35"/>
      <c r="H94" s="88"/>
      <c r="I94" s="88"/>
      <c r="J94" s="89"/>
      <c r="K94" s="88"/>
      <c r="L94" s="90"/>
      <c r="M94" s="88"/>
      <c r="N94" s="88"/>
      <c r="O94" s="88"/>
      <c r="P94" s="90"/>
      <c r="Q94" s="33"/>
      <c r="R94" s="88"/>
      <c r="S94" s="88"/>
      <c r="T94" s="88"/>
      <c r="U94" s="90"/>
      <c r="V94" s="33"/>
      <c r="W94" s="88"/>
      <c r="X94" s="88"/>
      <c r="Y94" s="91"/>
      <c r="Z94" s="90"/>
      <c r="AA94" s="33"/>
    </row>
    <row r="95" spans="1:27" x14ac:dyDescent="0.3">
      <c r="A95" s="33"/>
      <c r="B95" s="33"/>
      <c r="C95" s="141"/>
      <c r="D95" s="141"/>
      <c r="E95" s="141"/>
      <c r="F95" s="34"/>
      <c r="G95" s="35"/>
      <c r="H95" s="88"/>
      <c r="I95" s="88"/>
      <c r="J95" s="89"/>
      <c r="K95" s="88"/>
      <c r="L95" s="90"/>
      <c r="M95" s="88"/>
      <c r="N95" s="88"/>
      <c r="O95" s="88"/>
      <c r="P95" s="90"/>
      <c r="Q95" s="33"/>
      <c r="R95" s="88"/>
      <c r="S95" s="88"/>
      <c r="T95" s="88"/>
      <c r="U95" s="90"/>
      <c r="V95" s="33"/>
      <c r="W95" s="88"/>
      <c r="X95" s="88"/>
      <c r="Y95" s="91"/>
      <c r="Z95" s="90"/>
      <c r="AA95" s="33"/>
    </row>
    <row r="96" spans="1:27" x14ac:dyDescent="0.3">
      <c r="A96" s="33"/>
      <c r="B96" s="33"/>
      <c r="C96" s="141"/>
      <c r="D96" s="141"/>
      <c r="E96" s="141"/>
      <c r="F96" s="34"/>
      <c r="G96" s="35"/>
      <c r="H96" s="88"/>
      <c r="I96" s="88"/>
      <c r="J96" s="89"/>
      <c r="K96" s="88"/>
      <c r="L96" s="90"/>
      <c r="M96" s="88"/>
      <c r="N96" s="88"/>
      <c r="O96" s="88"/>
      <c r="P96" s="90"/>
      <c r="Q96" s="33"/>
      <c r="R96" s="88"/>
      <c r="S96" s="88"/>
      <c r="T96" s="88"/>
      <c r="U96" s="90"/>
      <c r="V96" s="33"/>
      <c r="W96" s="88"/>
      <c r="X96" s="88"/>
      <c r="Y96" s="91"/>
      <c r="Z96" s="90"/>
      <c r="AA96" s="33"/>
    </row>
    <row r="97" spans="1:27" x14ac:dyDescent="0.3">
      <c r="A97" s="33"/>
      <c r="B97" s="33"/>
      <c r="C97" s="141"/>
      <c r="D97" s="141"/>
      <c r="E97" s="141"/>
      <c r="F97" s="30"/>
      <c r="G97" s="31"/>
      <c r="H97" s="88"/>
      <c r="I97" s="88"/>
      <c r="J97" s="89"/>
      <c r="K97" s="88"/>
      <c r="L97" s="92"/>
      <c r="M97" s="88"/>
      <c r="N97" s="88"/>
      <c r="O97" s="88"/>
      <c r="P97" s="92"/>
      <c r="Q97" s="97"/>
      <c r="R97" s="88"/>
      <c r="S97" s="88"/>
      <c r="T97" s="88"/>
      <c r="U97" s="92"/>
      <c r="V97" s="97"/>
      <c r="W97" s="88"/>
      <c r="X97" s="88"/>
      <c r="Y97" s="91"/>
      <c r="Z97" s="92"/>
      <c r="AA97" s="97"/>
    </row>
    <row r="98" spans="1:27" x14ac:dyDescent="0.3">
      <c r="A98" s="33"/>
      <c r="B98" s="33"/>
      <c r="C98" s="141"/>
      <c r="D98" s="141"/>
      <c r="E98" s="141"/>
      <c r="F98" s="30"/>
      <c r="G98" s="31"/>
      <c r="H98" s="88"/>
      <c r="I98" s="88"/>
      <c r="J98" s="89"/>
      <c r="K98" s="88"/>
      <c r="L98" s="92"/>
      <c r="M98" s="88"/>
      <c r="N98" s="88"/>
      <c r="O98" s="88"/>
      <c r="P98" s="92"/>
      <c r="Q98" s="97"/>
      <c r="R98" s="88"/>
      <c r="S98" s="88"/>
      <c r="T98" s="88"/>
      <c r="U98" s="92"/>
      <c r="V98" s="97"/>
      <c r="W98" s="88"/>
      <c r="X98" s="88"/>
      <c r="Y98" s="91"/>
      <c r="Z98" s="92"/>
      <c r="AA98" s="97"/>
    </row>
    <row r="99" spans="1:27" x14ac:dyDescent="0.3">
      <c r="A99" s="33"/>
      <c r="B99" s="33"/>
      <c r="C99" s="141"/>
      <c r="D99" s="141"/>
      <c r="E99" s="141"/>
      <c r="F99" s="30"/>
      <c r="G99" s="31"/>
      <c r="H99" s="88"/>
      <c r="I99" s="88"/>
      <c r="J99" s="89"/>
      <c r="K99" s="88"/>
      <c r="L99" s="92"/>
      <c r="M99" s="88"/>
      <c r="N99" s="88"/>
      <c r="O99" s="88"/>
      <c r="P99" s="92"/>
      <c r="Q99" s="97"/>
      <c r="R99" s="88"/>
      <c r="S99" s="88"/>
      <c r="T99" s="88"/>
      <c r="U99" s="92"/>
      <c r="V99" s="97"/>
      <c r="W99" s="88"/>
      <c r="X99" s="88"/>
      <c r="Y99" s="91"/>
      <c r="Z99" s="92"/>
      <c r="AA99" s="97"/>
    </row>
    <row r="100" spans="1:27" x14ac:dyDescent="0.3">
      <c r="A100" s="33"/>
      <c r="B100" s="33"/>
      <c r="C100" s="141"/>
      <c r="D100" s="141"/>
      <c r="E100" s="141"/>
      <c r="F100" s="30"/>
      <c r="G100" s="31"/>
      <c r="H100" s="88"/>
      <c r="I100" s="88"/>
      <c r="J100" s="89"/>
      <c r="K100" s="88"/>
      <c r="L100" s="92"/>
      <c r="M100" s="88"/>
      <c r="N100" s="88"/>
      <c r="O100" s="88"/>
      <c r="P100" s="92"/>
      <c r="Q100" s="97"/>
      <c r="R100" s="88"/>
      <c r="S100" s="88"/>
      <c r="T100" s="88"/>
      <c r="U100" s="92"/>
      <c r="V100" s="97"/>
      <c r="W100" s="88"/>
      <c r="X100" s="88"/>
      <c r="Y100" s="91"/>
      <c r="Z100" s="92"/>
      <c r="AA100" s="97"/>
    </row>
    <row r="101" spans="1:27" x14ac:dyDescent="0.3">
      <c r="A101" s="33"/>
      <c r="B101" s="33"/>
      <c r="C101" s="141"/>
      <c r="D101" s="141"/>
      <c r="E101" s="141"/>
      <c r="F101" s="30"/>
      <c r="G101" s="31"/>
      <c r="H101" s="88"/>
      <c r="I101" s="88"/>
      <c r="J101" s="89"/>
      <c r="K101" s="88"/>
      <c r="L101" s="92"/>
      <c r="M101" s="88"/>
      <c r="N101" s="88"/>
      <c r="O101" s="88"/>
      <c r="P101" s="92"/>
      <c r="Q101" s="97"/>
      <c r="R101" s="88"/>
      <c r="S101" s="88"/>
      <c r="T101" s="88"/>
      <c r="U101" s="92"/>
      <c r="V101" s="97"/>
      <c r="W101" s="88"/>
      <c r="X101" s="88"/>
      <c r="Y101" s="91"/>
      <c r="Z101" s="92"/>
      <c r="AA101" s="97"/>
    </row>
    <row r="102" spans="1:27" x14ac:dyDescent="0.3">
      <c r="A102" s="33"/>
      <c r="B102" s="33"/>
      <c r="C102" s="141"/>
      <c r="D102" s="141"/>
      <c r="E102" s="141"/>
      <c r="F102" s="30"/>
      <c r="G102" s="31"/>
      <c r="H102" s="88"/>
      <c r="I102" s="88"/>
      <c r="J102" s="89"/>
      <c r="K102" s="88"/>
      <c r="L102" s="92"/>
      <c r="M102" s="88"/>
      <c r="N102" s="88"/>
      <c r="O102" s="88"/>
      <c r="P102" s="92"/>
      <c r="Q102" s="97"/>
      <c r="R102" s="88"/>
      <c r="S102" s="88"/>
      <c r="T102" s="88"/>
      <c r="U102" s="92"/>
      <c r="V102" s="97"/>
      <c r="W102" s="88"/>
      <c r="X102" s="88"/>
      <c r="Y102" s="91"/>
      <c r="Z102" s="92"/>
      <c r="AA102" s="97"/>
    </row>
    <row r="103" spans="1:27" x14ac:dyDescent="0.3">
      <c r="A103" s="33"/>
      <c r="B103" s="33"/>
      <c r="C103" s="141"/>
      <c r="D103" s="141"/>
      <c r="E103" s="141"/>
      <c r="F103" s="30"/>
      <c r="G103" s="31"/>
      <c r="H103" s="88"/>
      <c r="I103" s="88"/>
      <c r="J103" s="89"/>
      <c r="K103" s="88"/>
      <c r="L103" s="92"/>
      <c r="M103" s="88"/>
      <c r="N103" s="88"/>
      <c r="O103" s="88"/>
      <c r="P103" s="92"/>
      <c r="Q103" s="97"/>
      <c r="R103" s="88"/>
      <c r="S103" s="88"/>
      <c r="T103" s="88"/>
      <c r="U103" s="92"/>
      <c r="V103" s="97"/>
      <c r="W103" s="88"/>
      <c r="X103" s="88"/>
      <c r="Y103" s="91"/>
      <c r="Z103" s="92"/>
      <c r="AA103" s="97"/>
    </row>
    <row r="104" spans="1:27" x14ac:dyDescent="0.3">
      <c r="A104" s="33"/>
      <c r="B104" s="33"/>
      <c r="C104" s="141"/>
      <c r="D104" s="141"/>
      <c r="E104" s="141"/>
      <c r="F104" s="30"/>
      <c r="G104" s="31"/>
      <c r="H104" s="88"/>
      <c r="I104" s="88"/>
      <c r="J104" s="89"/>
      <c r="K104" s="88"/>
      <c r="L104" s="92"/>
      <c r="M104" s="88"/>
      <c r="N104" s="88"/>
      <c r="O104" s="88"/>
      <c r="P104" s="92"/>
      <c r="Q104" s="97"/>
      <c r="R104" s="88"/>
      <c r="S104" s="88"/>
      <c r="T104" s="88"/>
      <c r="U104" s="92"/>
      <c r="V104" s="97"/>
      <c r="W104" s="88"/>
      <c r="X104" s="88"/>
      <c r="Y104" s="91"/>
      <c r="Z104" s="92"/>
      <c r="AA104" s="97"/>
    </row>
    <row r="105" spans="1:27" x14ac:dyDescent="0.3">
      <c r="A105" s="33"/>
      <c r="B105" s="33"/>
      <c r="C105" s="141"/>
      <c r="D105" s="141"/>
      <c r="E105" s="141"/>
      <c r="F105" s="30"/>
      <c r="G105" s="31"/>
      <c r="H105" s="88"/>
      <c r="I105" s="88"/>
      <c r="J105" s="89"/>
      <c r="K105" s="88"/>
      <c r="L105" s="92"/>
      <c r="M105" s="88"/>
      <c r="N105" s="88"/>
      <c r="O105" s="88"/>
      <c r="P105" s="92"/>
      <c r="Q105" s="97"/>
      <c r="R105" s="88"/>
      <c r="S105" s="88"/>
      <c r="T105" s="88"/>
      <c r="U105" s="92"/>
      <c r="V105" s="97"/>
      <c r="W105" s="88"/>
      <c r="X105" s="88"/>
      <c r="Y105" s="91"/>
      <c r="Z105" s="92"/>
      <c r="AA105" s="97"/>
    </row>
    <row r="106" spans="1:27" x14ac:dyDescent="0.3">
      <c r="A106" s="33"/>
      <c r="B106" s="33"/>
      <c r="C106" s="141"/>
      <c r="D106" s="141"/>
      <c r="E106" s="141"/>
      <c r="F106" s="30"/>
      <c r="G106" s="31"/>
      <c r="H106" s="88"/>
      <c r="I106" s="88"/>
      <c r="J106" s="89"/>
      <c r="K106" s="88"/>
      <c r="L106" s="92"/>
      <c r="M106" s="88"/>
      <c r="N106" s="88"/>
      <c r="O106" s="88"/>
      <c r="P106" s="92"/>
      <c r="Q106" s="97"/>
      <c r="R106" s="88"/>
      <c r="S106" s="88"/>
      <c r="T106" s="88"/>
      <c r="U106" s="92"/>
      <c r="V106" s="97"/>
      <c r="W106" s="88"/>
      <c r="X106" s="88"/>
      <c r="Y106" s="91"/>
      <c r="Z106" s="92"/>
      <c r="AA106" s="97"/>
    </row>
    <row r="107" spans="1:27" x14ac:dyDescent="0.3">
      <c r="A107" s="33"/>
      <c r="B107" s="33"/>
      <c r="C107" s="141"/>
      <c r="D107" s="141"/>
      <c r="E107" s="141"/>
      <c r="F107" s="30"/>
      <c r="G107" s="31"/>
      <c r="H107" s="88"/>
      <c r="I107" s="88"/>
      <c r="J107" s="89"/>
      <c r="K107" s="88"/>
      <c r="L107" s="92"/>
      <c r="M107" s="88"/>
      <c r="N107" s="88"/>
      <c r="O107" s="88"/>
      <c r="P107" s="92"/>
      <c r="Q107" s="97"/>
      <c r="R107" s="88"/>
      <c r="S107" s="88"/>
      <c r="T107" s="88"/>
      <c r="U107" s="92"/>
      <c r="V107" s="97"/>
      <c r="W107" s="88"/>
      <c r="X107" s="88"/>
      <c r="Y107" s="91"/>
      <c r="Z107" s="92"/>
      <c r="AA107" s="97"/>
    </row>
  </sheetData>
  <sortState xmlns:xlrd2="http://schemas.microsoft.com/office/spreadsheetml/2017/richdata2" ref="A4:O48">
    <sortCondition ref="O4:O48"/>
  </sortState>
  <mergeCells count="5">
    <mergeCell ref="A2:E2"/>
    <mergeCell ref="F2:G2"/>
    <mergeCell ref="H2:I2"/>
    <mergeCell ref="J2:K2"/>
    <mergeCell ref="M2:O2"/>
  </mergeCells>
  <conditionalFormatting sqref="L49">
    <cfRule type="duplicateValues" dxfId="2" priority="3"/>
  </conditionalFormatting>
  <conditionalFormatting sqref="M4:M48">
    <cfRule type="duplicateValues" dxfId="1" priority="1"/>
  </conditionalFormatting>
  <conditionalFormatting sqref="O4:O48">
    <cfRule type="cellIs" dxfId="0" priority="2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765F-4371-4F8F-B2E6-DCCD177879DC}">
  <sheetPr filterMode="1">
    <tabColor theme="9" tint="0.39997558519241921"/>
  </sheetPr>
  <dimension ref="A1:AC311"/>
  <sheetViews>
    <sheetView topLeftCell="A23" workbookViewId="0">
      <selection activeCell="C23" sqref="C23:H218"/>
    </sheetView>
  </sheetViews>
  <sheetFormatPr defaultColWidth="13.88671875" defaultRowHeight="14.4" x14ac:dyDescent="0.3"/>
  <cols>
    <col min="1" max="1" width="17.5546875" bestFit="1" customWidth="1"/>
    <col min="3" max="3" width="25.33203125" bestFit="1" customWidth="1"/>
    <col min="4" max="4" width="23.5546875" customWidth="1"/>
    <col min="5" max="5" width="10" hidden="1" customWidth="1"/>
    <col min="6" max="6" width="18" bestFit="1" customWidth="1"/>
    <col min="7" max="7" width="13.88671875" style="7" customWidth="1"/>
    <col min="8" max="8" width="12.5546875" style="25" customWidth="1"/>
    <col min="9" max="9" width="15.88671875" style="7" bestFit="1" customWidth="1"/>
    <col min="10" max="10" width="15.5546875" style="7" bestFit="1" customWidth="1"/>
    <col min="11" max="11" width="16" style="7" bestFit="1" customWidth="1"/>
    <col min="12" max="12" width="16" style="7" customWidth="1"/>
    <col min="13" max="13" width="20.109375" style="7" bestFit="1" customWidth="1"/>
    <col min="14" max="14" width="13.44140625" style="13" bestFit="1" customWidth="1"/>
    <col min="15" max="15" width="13.6640625" style="7" bestFit="1" customWidth="1"/>
    <col min="16" max="16" width="13.44140625" style="7" bestFit="1" customWidth="1"/>
    <col min="17" max="17" width="13.88671875" style="7"/>
    <col min="18" max="18" width="18" style="7" bestFit="1" customWidth="1"/>
    <col min="19" max="19" width="11.109375" style="13" bestFit="1" customWidth="1"/>
    <col min="20" max="20" width="13.44140625" style="7" bestFit="1" customWidth="1"/>
    <col min="21" max="21" width="13.109375" style="7" bestFit="1" customWidth="1"/>
    <col min="22" max="22" width="13.5546875" style="7" bestFit="1" customWidth="1"/>
    <col min="23" max="23" width="17.6640625" style="7" customWidth="1"/>
    <col min="24" max="24" width="10.88671875" style="13" customWidth="1"/>
    <col min="25" max="25" width="14.5546875" style="7" bestFit="1" customWidth="1"/>
    <col min="26" max="26" width="14.33203125" style="7" bestFit="1" customWidth="1"/>
    <col min="27" max="27" width="14.6640625" style="7" bestFit="1" customWidth="1"/>
    <col min="28" max="28" width="18.88671875" style="7" bestFit="1" customWidth="1"/>
    <col min="29" max="29" width="12" style="13" bestFit="1" customWidth="1"/>
  </cols>
  <sheetData>
    <row r="1" spans="1:29" x14ac:dyDescent="0.3">
      <c r="A1" t="s">
        <v>8</v>
      </c>
      <c r="B1" s="8" t="s">
        <v>9</v>
      </c>
      <c r="C1" t="s">
        <v>10</v>
      </c>
      <c r="D1" t="s">
        <v>11</v>
      </c>
      <c r="E1" t="s">
        <v>12</v>
      </c>
      <c r="F1" t="s">
        <v>13</v>
      </c>
      <c r="G1" s="9" t="s">
        <v>14</v>
      </c>
      <c r="H1" s="26" t="s">
        <v>15</v>
      </c>
      <c r="I1" s="9" t="s">
        <v>16</v>
      </c>
      <c r="J1" s="9" t="s">
        <v>17</v>
      </c>
      <c r="K1" s="9" t="s">
        <v>18</v>
      </c>
      <c r="L1" s="9" t="s">
        <v>19</v>
      </c>
      <c r="M1" s="9" t="s">
        <v>20</v>
      </c>
      <c r="N1" s="10" t="s">
        <v>21</v>
      </c>
      <c r="O1" s="9" t="s">
        <v>22</v>
      </c>
      <c r="P1" s="9" t="s">
        <v>23</v>
      </c>
      <c r="Q1" s="9" t="s">
        <v>24</v>
      </c>
      <c r="R1" s="9" t="s">
        <v>25</v>
      </c>
      <c r="S1" s="10" t="s">
        <v>26</v>
      </c>
      <c r="T1" s="9" t="s">
        <v>27</v>
      </c>
      <c r="U1" s="9" t="s">
        <v>28</v>
      </c>
      <c r="V1" s="9" t="s">
        <v>29</v>
      </c>
      <c r="W1" s="9" t="s">
        <v>30</v>
      </c>
      <c r="X1" s="10" t="s">
        <v>31</v>
      </c>
      <c r="Y1" s="9" t="s">
        <v>32</v>
      </c>
      <c r="Z1" s="9" t="s">
        <v>33</v>
      </c>
      <c r="AA1" s="9" t="s">
        <v>34</v>
      </c>
      <c r="AB1" s="9" t="s">
        <v>35</v>
      </c>
      <c r="AC1" s="10" t="s">
        <v>36</v>
      </c>
    </row>
    <row r="2" spans="1:29" hidden="1" x14ac:dyDescent="0.3">
      <c r="A2" s="17">
        <f>'Alle namen en totalen'!$B2</f>
        <v>100</v>
      </c>
      <c r="B2" t="str">
        <f>VLOOKUP(A2,'Alle namen en totalen'!B:F,5,FALSE)</f>
        <v>W1-B2</v>
      </c>
      <c r="C2" t="str">
        <f>_xlfn.IFNA(VLOOKUP($A2,'Alle namen en totalen'!$B:$F,C$284,FALSE)," ")</f>
        <v>Isa Conijn</v>
      </c>
      <c r="D2" t="str">
        <f>_xlfn.IFNA(VLOOKUP($A2,'Alle namen en totalen'!$B:$F,D$284,FALSE)," ")</f>
        <v>Senior D</v>
      </c>
      <c r="E2">
        <f>VLOOKUP($A2,'Tussenbestand individueel'!$F:$AH,E$284,FALSE)</f>
        <v>0</v>
      </c>
      <c r="F2" t="str">
        <f>_xlfn.IFNA(VLOOKUP($A2,'Alle namen en totalen'!$B:$F,F$284,FALSE),"")</f>
        <v>LH</v>
      </c>
      <c r="G2" s="15">
        <f>_xlfn.IFNA(VLOOKUP($A2,'Tussenbestand individueel'!$F:$AH,G$284,FALSE),0)</f>
        <v>43</v>
      </c>
      <c r="H2" s="25">
        <f>_xlfn.IFNA(VLOOKUP($A2,'Tussenbestand individueel'!$F:$AH,H$284,FALSE),0)</f>
        <v>2</v>
      </c>
      <c r="I2" s="15">
        <f>_xlfn.IFNA(VLOOKUP($A2,'Tussenbestand individueel'!$F:$AH,I$284,FALSE),0)</f>
        <v>2.4</v>
      </c>
      <c r="J2" s="15">
        <f>_xlfn.IFNA(VLOOKUP($A2,'Tussenbestand individueel'!$F:$AH,J$284,FALSE),0)</f>
        <v>8.4</v>
      </c>
      <c r="K2" s="15">
        <f>_xlfn.IFNA(VLOOKUP($A2,'Tussenbestand individueel'!$F:$AH,K$284,FALSE),0)</f>
        <v>0</v>
      </c>
      <c r="L2" s="15">
        <f>_xlfn.IFNA(VLOOKUP($A2,'Tussenbestand individueel'!$F:$AH,L$284,FALSE),0)</f>
        <v>0</v>
      </c>
      <c r="M2" s="15">
        <f>_xlfn.IFNA(VLOOKUP($A2,'Tussenbestand individueel'!$F:$AH,M$284,FALSE),0)</f>
        <v>10.8</v>
      </c>
      <c r="N2" s="13">
        <f>_xlfn.IFNA(VLOOKUP($A2,'Tussenbestand individueel'!$F:$AH,N$284,FALSE),0)</f>
        <v>3</v>
      </c>
      <c r="O2" s="15">
        <f>_xlfn.IFNA(VLOOKUP($A2,'Tussenbestand individueel'!$F:$AH,O$284,FALSE),0)</f>
        <v>2.6</v>
      </c>
      <c r="P2" s="15">
        <f>_xlfn.IFNA(VLOOKUP($A2,'Tussenbestand individueel'!$F:$AH,P$284,FALSE),0)</f>
        <v>7.7</v>
      </c>
      <c r="Q2" s="15">
        <f>_xlfn.IFNA(VLOOKUP($A2,'Tussenbestand individueel'!$F:$AH,Q$284,FALSE),0)</f>
        <v>0</v>
      </c>
      <c r="R2" s="15">
        <f>_xlfn.IFNA(VLOOKUP($A2,'Tussenbestand individueel'!$F:$AH,R$284,FALSE),0)</f>
        <v>10.3</v>
      </c>
      <c r="S2" s="13">
        <f>_xlfn.IFNA(VLOOKUP($A2,'Tussenbestand individueel'!$F:$AH,S$284,FALSE),0)</f>
        <v>1</v>
      </c>
      <c r="T2" s="15">
        <f>_xlfn.IFNA(VLOOKUP($A2,'Tussenbestand individueel'!$F:$AH,T$284,FALSE),0)</f>
        <v>3</v>
      </c>
      <c r="U2" s="15">
        <f>_xlfn.IFNA(VLOOKUP($A2,'Tussenbestand individueel'!$F:$AH,U$284,FALSE),0)</f>
        <v>7.25</v>
      </c>
      <c r="V2" s="15">
        <f>_xlfn.IFNA(VLOOKUP($A2,'Tussenbestand individueel'!$F:$AH,V$284,FALSE),0)</f>
        <v>0</v>
      </c>
      <c r="W2" s="15">
        <f>_xlfn.IFNA(VLOOKUP($A2,'Tussenbestand individueel'!$F:$AH,W$284,FALSE),0)</f>
        <v>10.25</v>
      </c>
      <c r="X2" s="13">
        <f>_xlfn.IFNA(VLOOKUP($A2,'Tussenbestand individueel'!$F:$AH,X$284,FALSE),0)</f>
        <v>4</v>
      </c>
      <c r="Y2" s="15">
        <f>_xlfn.IFNA(VLOOKUP($A2,'Tussenbestand individueel'!$F:$AH,Y$284,FALSE),0)</f>
        <v>3.3</v>
      </c>
      <c r="Z2" s="15">
        <f>_xlfn.IFNA(VLOOKUP($A2,'Tussenbestand individueel'!$F:$AH,Z$284,FALSE),0)</f>
        <v>8.35</v>
      </c>
      <c r="AA2" s="15">
        <f>_xlfn.IFNA(VLOOKUP($A2,'Tussenbestand individueel'!$F:$AH,AA$284,FALSE),0)</f>
        <v>0</v>
      </c>
      <c r="AB2" s="15">
        <f>_xlfn.IFNA(VLOOKUP($A2,'Tussenbestand individueel'!$F:$AH,AB$284,FALSE),0)</f>
        <v>11.65</v>
      </c>
      <c r="AC2" s="13">
        <f>_xlfn.IFNA(VLOOKUP($A2,'Tussenbestand individueel'!$F:$AH,AC$284,FALSE),0)</f>
        <v>2</v>
      </c>
    </row>
    <row r="3" spans="1:29" hidden="1" x14ac:dyDescent="0.3">
      <c r="A3" s="17">
        <f>'Alle namen en totalen'!$B3</f>
        <v>101</v>
      </c>
      <c r="B3" t="str">
        <f>VLOOKUP(A3,'Alle namen en totalen'!B:F,5,FALSE)</f>
        <v>W1-B2</v>
      </c>
      <c r="C3" t="str">
        <f>_xlfn.IFNA(VLOOKUP($A3,'Alle namen en totalen'!$B:$F,C$284,FALSE)," ")</f>
        <v>Sophia van 't Veer</v>
      </c>
      <c r="D3" t="str">
        <f>_xlfn.IFNA(VLOOKUP($A3,'Alle namen en totalen'!$B:$F,D$284,FALSE)," ")</f>
        <v>Senior D</v>
      </c>
      <c r="E3">
        <f>VLOOKUP($A3,'Tussenbestand individueel'!$F:$AH,E$284,FALSE)</f>
        <v>0</v>
      </c>
      <c r="F3" t="str">
        <f>_xlfn.IFNA(VLOOKUP($A3,'Alle namen en totalen'!$B:$F,F$284,FALSE),"")</f>
        <v>LH</v>
      </c>
      <c r="G3" s="15">
        <f>_xlfn.IFNA(VLOOKUP($A3,'Tussenbestand individueel'!$F:$AH,G$284,FALSE),0)</f>
        <v>43.2</v>
      </c>
      <c r="H3" s="25">
        <f>_xlfn.IFNA(VLOOKUP($A3,'Tussenbestand individueel'!$F:$AH,H$284,FALSE),0)</f>
        <v>1</v>
      </c>
      <c r="I3" s="15">
        <f>_xlfn.IFNA(VLOOKUP($A3,'Tussenbestand individueel'!$F:$AH,I$284,FALSE),0)</f>
        <v>2.4</v>
      </c>
      <c r="J3" s="15">
        <f>_xlfn.IFNA(VLOOKUP($A3,'Tussenbestand individueel'!$F:$AH,J$284,FALSE),0)</f>
        <v>8.85</v>
      </c>
      <c r="K3" s="15">
        <f>_xlfn.IFNA(VLOOKUP($A3,'Tussenbestand individueel'!$F:$AH,K$284,FALSE),0)</f>
        <v>0</v>
      </c>
      <c r="L3" s="15">
        <f>_xlfn.IFNA(VLOOKUP($A3,'Tussenbestand individueel'!$F:$AH,L$284,FALSE),0)</f>
        <v>0</v>
      </c>
      <c r="M3" s="15">
        <f>_xlfn.IFNA(VLOOKUP($A3,'Tussenbestand individueel'!$F:$AH,M$284,FALSE),0)</f>
        <v>11.25</v>
      </c>
      <c r="N3" s="13">
        <f>_xlfn.IFNA(VLOOKUP($A3,'Tussenbestand individueel'!$F:$AH,N$284,FALSE),0)</f>
        <v>1</v>
      </c>
      <c r="O3" s="15">
        <f>_xlfn.IFNA(VLOOKUP($A3,'Tussenbestand individueel'!$F:$AH,O$284,FALSE),0)</f>
        <v>2.7</v>
      </c>
      <c r="P3" s="15">
        <f>_xlfn.IFNA(VLOOKUP($A3,'Tussenbestand individueel'!$F:$AH,P$284,FALSE),0)</f>
        <v>6.6</v>
      </c>
      <c r="Q3" s="15">
        <f>_xlfn.IFNA(VLOOKUP($A3,'Tussenbestand individueel'!$F:$AH,Q$284,FALSE),0)</f>
        <v>0</v>
      </c>
      <c r="R3" s="15">
        <f>_xlfn.IFNA(VLOOKUP($A3,'Tussenbestand individueel'!$F:$AH,R$284,FALSE),0)</f>
        <v>9.3000000000000007</v>
      </c>
      <c r="S3" s="13">
        <f>_xlfn.IFNA(VLOOKUP($A3,'Tussenbestand individueel'!$F:$AH,S$284,FALSE),0)</f>
        <v>4</v>
      </c>
      <c r="T3" s="15">
        <f>_xlfn.IFNA(VLOOKUP($A3,'Tussenbestand individueel'!$F:$AH,T$284,FALSE),0)</f>
        <v>3.1</v>
      </c>
      <c r="U3" s="15">
        <f>_xlfn.IFNA(VLOOKUP($A3,'Tussenbestand individueel'!$F:$AH,U$284,FALSE),0)</f>
        <v>8.1</v>
      </c>
      <c r="V3" s="15">
        <f>_xlfn.IFNA(VLOOKUP($A3,'Tussenbestand individueel'!$F:$AH,V$284,FALSE),0)</f>
        <v>0</v>
      </c>
      <c r="W3" s="15">
        <f>_xlfn.IFNA(VLOOKUP($A3,'Tussenbestand individueel'!$F:$AH,W$284,FALSE),0)</f>
        <v>11.2</v>
      </c>
      <c r="X3" s="13">
        <f>_xlfn.IFNA(VLOOKUP($A3,'Tussenbestand individueel'!$F:$AH,X$284,FALSE),0)</f>
        <v>2</v>
      </c>
      <c r="Y3" s="15">
        <f>_xlfn.IFNA(VLOOKUP($A3,'Tussenbestand individueel'!$F:$AH,Y$284,FALSE),0)</f>
        <v>3.2</v>
      </c>
      <c r="Z3" s="15">
        <f>_xlfn.IFNA(VLOOKUP($A3,'Tussenbestand individueel'!$F:$AH,Z$284,FALSE),0)</f>
        <v>8.25</v>
      </c>
      <c r="AA3" s="15">
        <f>_xlfn.IFNA(VLOOKUP($A3,'Tussenbestand individueel'!$F:$AH,AA$284,FALSE),0)</f>
        <v>0</v>
      </c>
      <c r="AB3" s="15">
        <f>_xlfn.IFNA(VLOOKUP($A3,'Tussenbestand individueel'!$F:$AH,AB$284,FALSE),0)</f>
        <v>11.45</v>
      </c>
      <c r="AC3" s="13">
        <f>_xlfn.IFNA(VLOOKUP($A3,'Tussenbestand individueel'!$F:$AH,AC$284,FALSE),0)</f>
        <v>4</v>
      </c>
    </row>
    <row r="4" spans="1:29" hidden="1" x14ac:dyDescent="0.3">
      <c r="A4" s="17">
        <f>'Alle namen en totalen'!$B4</f>
        <v>102</v>
      </c>
      <c r="B4" t="str">
        <f>VLOOKUP(A4,'Alle namen en totalen'!B:F,5,FALSE)</f>
        <v>W1-B2</v>
      </c>
      <c r="C4" t="str">
        <f>_xlfn.IFNA(VLOOKUP($A4,'Alle namen en totalen'!$B:$F,C$284,FALSE)," ")</f>
        <v>Tess Wouda</v>
      </c>
      <c r="D4" t="str">
        <f>_xlfn.IFNA(VLOOKUP($A4,'Alle namen en totalen'!$B:$F,D$284,FALSE)," ")</f>
        <v>Senior D</v>
      </c>
      <c r="E4">
        <f>VLOOKUP($A4,'Tussenbestand individueel'!$F:$AH,E$284,FALSE)</f>
        <v>0</v>
      </c>
      <c r="F4" t="str">
        <f>_xlfn.IFNA(VLOOKUP($A4,'Alle namen en totalen'!$B:$F,F$284,FALSE),"")</f>
        <v>LH</v>
      </c>
      <c r="G4" s="15">
        <f>_xlfn.IFNA(VLOOKUP($A4,'Tussenbestand individueel'!$F:$AH,G$284,FALSE),0)</f>
        <v>42.15</v>
      </c>
      <c r="H4" s="25">
        <f>_xlfn.IFNA(VLOOKUP($A4,'Tussenbestand individueel'!$F:$AH,H$284,FALSE),0)</f>
        <v>4</v>
      </c>
      <c r="I4" s="15">
        <f>_xlfn.IFNA(VLOOKUP($A4,'Tussenbestand individueel'!$F:$AH,I$284,FALSE),0)</f>
        <v>2.4</v>
      </c>
      <c r="J4" s="15">
        <f>_xlfn.IFNA(VLOOKUP($A4,'Tussenbestand individueel'!$F:$AH,J$284,FALSE),0)</f>
        <v>7.95</v>
      </c>
      <c r="K4" s="15">
        <f>_xlfn.IFNA(VLOOKUP($A4,'Tussenbestand individueel'!$F:$AH,K$284,FALSE),0)</f>
        <v>0</v>
      </c>
      <c r="L4" s="15">
        <f>_xlfn.IFNA(VLOOKUP($A4,'Tussenbestand individueel'!$F:$AH,L$284,FALSE),0)</f>
        <v>0</v>
      </c>
      <c r="M4" s="15">
        <f>_xlfn.IFNA(VLOOKUP($A4,'Tussenbestand individueel'!$F:$AH,M$284,FALSE),0)</f>
        <v>10.35</v>
      </c>
      <c r="N4" s="13">
        <f>_xlfn.IFNA(VLOOKUP($A4,'Tussenbestand individueel'!$F:$AH,N$284,FALSE),0)</f>
        <v>5</v>
      </c>
      <c r="O4" s="15">
        <f>_xlfn.IFNA(VLOOKUP($A4,'Tussenbestand individueel'!$F:$AH,O$284,FALSE),0)</f>
        <v>2.8</v>
      </c>
      <c r="P4" s="15">
        <f>_xlfn.IFNA(VLOOKUP($A4,'Tussenbestand individueel'!$F:$AH,P$284,FALSE),0)</f>
        <v>7.2</v>
      </c>
      <c r="Q4" s="15">
        <f>_xlfn.IFNA(VLOOKUP($A4,'Tussenbestand individueel'!$F:$AH,Q$284,FALSE),0)</f>
        <v>0</v>
      </c>
      <c r="R4" s="15">
        <f>_xlfn.IFNA(VLOOKUP($A4,'Tussenbestand individueel'!$F:$AH,R$284,FALSE),0)</f>
        <v>10</v>
      </c>
      <c r="S4" s="13">
        <f>_xlfn.IFNA(VLOOKUP($A4,'Tussenbestand individueel'!$F:$AH,S$284,FALSE),0)</f>
        <v>2</v>
      </c>
      <c r="T4" s="15">
        <f>_xlfn.IFNA(VLOOKUP($A4,'Tussenbestand individueel'!$F:$AH,T$284,FALSE),0)</f>
        <v>3</v>
      </c>
      <c r="U4" s="15">
        <f>_xlfn.IFNA(VLOOKUP($A4,'Tussenbestand individueel'!$F:$AH,U$284,FALSE),0)</f>
        <v>8.4499999999999993</v>
      </c>
      <c r="V4" s="15">
        <f>_xlfn.IFNA(VLOOKUP($A4,'Tussenbestand individueel'!$F:$AH,V$284,FALSE),0)</f>
        <v>0</v>
      </c>
      <c r="W4" s="15">
        <f>_xlfn.IFNA(VLOOKUP($A4,'Tussenbestand individueel'!$F:$AH,W$284,FALSE),0)</f>
        <v>11.45</v>
      </c>
      <c r="X4" s="13">
        <f>_xlfn.IFNA(VLOOKUP($A4,'Tussenbestand individueel'!$F:$AH,X$284,FALSE),0)</f>
        <v>1</v>
      </c>
      <c r="Y4" s="15">
        <f>_xlfn.IFNA(VLOOKUP($A4,'Tussenbestand individueel'!$F:$AH,Y$284,FALSE),0)</f>
        <v>1.3</v>
      </c>
      <c r="Z4" s="15">
        <f>_xlfn.IFNA(VLOOKUP($A4,'Tussenbestand individueel'!$F:$AH,Z$284,FALSE),0)</f>
        <v>9.0500000000000007</v>
      </c>
      <c r="AA4" s="15">
        <f>_xlfn.IFNA(VLOOKUP($A4,'Tussenbestand individueel'!$F:$AH,AA$284,FALSE),0)</f>
        <v>0</v>
      </c>
      <c r="AB4" s="15">
        <f>_xlfn.IFNA(VLOOKUP($A4,'Tussenbestand individueel'!$F:$AH,AB$284,FALSE),0)</f>
        <v>10.35</v>
      </c>
      <c r="AC4" s="13">
        <f>_xlfn.IFNA(VLOOKUP($A4,'Tussenbestand individueel'!$F:$AH,AC$284,FALSE),0)</f>
        <v>7</v>
      </c>
    </row>
    <row r="5" spans="1:29" hidden="1" x14ac:dyDescent="0.3">
      <c r="A5" s="17">
        <f>'Alle namen en totalen'!$B5</f>
        <v>103</v>
      </c>
      <c r="B5" t="str">
        <f>VLOOKUP(A5,'Alle namen en totalen'!B:F,5,FALSE)</f>
        <v>W1-B2</v>
      </c>
      <c r="C5" t="str">
        <f>_xlfn.IFNA(VLOOKUP($A5,'Alle namen en totalen'!$B:$F,C$284,FALSE)," ")</f>
        <v>Lieke Krijnen</v>
      </c>
      <c r="D5" t="str">
        <f>_xlfn.IFNA(VLOOKUP($A5,'Alle namen en totalen'!$B:$F,D$284,FALSE)," ")</f>
        <v>Senior E</v>
      </c>
      <c r="E5">
        <f>VLOOKUP($A5,'Tussenbestand individueel'!$F:$AH,E$284,FALSE)</f>
        <v>0</v>
      </c>
      <c r="F5" t="str">
        <f>_xlfn.IFNA(VLOOKUP($A5,'Alle namen en totalen'!$B:$F,F$284,FALSE),"")</f>
        <v>LH</v>
      </c>
      <c r="G5" s="15">
        <f>_xlfn.IFNA(VLOOKUP($A5,'Tussenbestand individueel'!$F:$AH,G$284,FALSE),0)</f>
        <v>38.700000000000003</v>
      </c>
      <c r="H5" s="25">
        <f>_xlfn.IFNA(VLOOKUP($A5,'Tussenbestand individueel'!$F:$AH,H$284,FALSE),0)</f>
        <v>6</v>
      </c>
      <c r="I5" s="15">
        <f>_xlfn.IFNA(VLOOKUP($A5,'Tussenbestand individueel'!$F:$AH,I$284,FALSE),0)</f>
        <v>2.4</v>
      </c>
      <c r="J5" s="15">
        <f>_xlfn.IFNA(VLOOKUP($A5,'Tussenbestand individueel'!$F:$AH,J$284,FALSE),0)</f>
        <v>7.85</v>
      </c>
      <c r="K5" s="15">
        <f>_xlfn.IFNA(VLOOKUP($A5,'Tussenbestand individueel'!$F:$AH,K$284,FALSE),0)</f>
        <v>0</v>
      </c>
      <c r="L5" s="15">
        <f>_xlfn.IFNA(VLOOKUP($A5,'Tussenbestand individueel'!$F:$AH,L$284,FALSE),0)</f>
        <v>0</v>
      </c>
      <c r="M5" s="15">
        <f>_xlfn.IFNA(VLOOKUP($A5,'Tussenbestand individueel'!$F:$AH,M$284,FALSE),0)</f>
        <v>10.25</v>
      </c>
      <c r="N5" s="13">
        <f>_xlfn.IFNA(VLOOKUP($A5,'Tussenbestand individueel'!$F:$AH,N$284,FALSE),0)</f>
        <v>8</v>
      </c>
      <c r="O5" s="15">
        <f>_xlfn.IFNA(VLOOKUP($A5,'Tussenbestand individueel'!$F:$AH,O$284,FALSE),0)</f>
        <v>1.7</v>
      </c>
      <c r="P5" s="15">
        <f>_xlfn.IFNA(VLOOKUP($A5,'Tussenbestand individueel'!$F:$AH,P$284,FALSE),0)</f>
        <v>7.25</v>
      </c>
      <c r="Q5" s="15">
        <f>_xlfn.IFNA(VLOOKUP($A5,'Tussenbestand individueel'!$F:$AH,Q$284,FALSE),0)</f>
        <v>0</v>
      </c>
      <c r="R5" s="15">
        <f>_xlfn.IFNA(VLOOKUP($A5,'Tussenbestand individueel'!$F:$AH,R$284,FALSE),0)</f>
        <v>8.9499999999999993</v>
      </c>
      <c r="S5" s="13">
        <f>_xlfn.IFNA(VLOOKUP($A5,'Tussenbestand individueel'!$F:$AH,S$284,FALSE),0)</f>
        <v>6</v>
      </c>
      <c r="T5" s="15">
        <f>_xlfn.IFNA(VLOOKUP($A5,'Tussenbestand individueel'!$F:$AH,T$284,FALSE),0)</f>
        <v>2.2999999999999998</v>
      </c>
      <c r="U5" s="15">
        <f>_xlfn.IFNA(VLOOKUP($A5,'Tussenbestand individueel'!$F:$AH,U$284,FALSE),0)</f>
        <v>7</v>
      </c>
      <c r="V5" s="15">
        <f>_xlfn.IFNA(VLOOKUP($A5,'Tussenbestand individueel'!$F:$AH,V$284,FALSE),0)</f>
        <v>0</v>
      </c>
      <c r="W5" s="15">
        <f>_xlfn.IFNA(VLOOKUP($A5,'Tussenbestand individueel'!$F:$AH,W$284,FALSE),0)</f>
        <v>9.3000000000000007</v>
      </c>
      <c r="X5" s="13">
        <f>_xlfn.IFNA(VLOOKUP($A5,'Tussenbestand individueel'!$F:$AH,X$284,FALSE),0)</f>
        <v>5</v>
      </c>
      <c r="Y5" s="15">
        <f>_xlfn.IFNA(VLOOKUP($A5,'Tussenbestand individueel'!$F:$AH,Y$284,FALSE),0)</f>
        <v>2.9</v>
      </c>
      <c r="Z5" s="15">
        <f>_xlfn.IFNA(VLOOKUP($A5,'Tussenbestand individueel'!$F:$AH,Z$284,FALSE),0)</f>
        <v>7.3</v>
      </c>
      <c r="AA5" s="15">
        <f>_xlfn.IFNA(VLOOKUP($A5,'Tussenbestand individueel'!$F:$AH,AA$284,FALSE),0)</f>
        <v>0</v>
      </c>
      <c r="AB5" s="15">
        <f>_xlfn.IFNA(VLOOKUP($A5,'Tussenbestand individueel'!$F:$AH,AB$284,FALSE),0)</f>
        <v>10.199999999999999</v>
      </c>
      <c r="AC5" s="13">
        <f>_xlfn.IFNA(VLOOKUP($A5,'Tussenbestand individueel'!$F:$AH,AC$284,FALSE),0)</f>
        <v>8</v>
      </c>
    </row>
    <row r="6" spans="1:29" hidden="1" x14ac:dyDescent="0.3">
      <c r="A6" s="17">
        <f>'Alle namen en totalen'!$B6</f>
        <v>104</v>
      </c>
      <c r="B6" t="str">
        <f>VLOOKUP(A6,'Alle namen en totalen'!B:F,5,FALSE)</f>
        <v>W1-B2</v>
      </c>
      <c r="C6" t="str">
        <f>_xlfn.IFNA(VLOOKUP($A6,'Alle namen en totalen'!$B:$F,C$284,FALSE)," ")</f>
        <v>Linsey Rijsenbrij</v>
      </c>
      <c r="D6" t="str">
        <f>_xlfn.IFNA(VLOOKUP($A6,'Alle namen en totalen'!$B:$F,D$284,FALSE)," ")</f>
        <v>Senior E</v>
      </c>
      <c r="E6">
        <f>VLOOKUP($A6,'Tussenbestand individueel'!$F:$AH,E$284,FALSE)</f>
        <v>0</v>
      </c>
      <c r="F6" t="str">
        <f>_xlfn.IFNA(VLOOKUP($A6,'Alle namen en totalen'!$B:$F,F$284,FALSE),"")</f>
        <v>LH</v>
      </c>
      <c r="G6" s="15">
        <f>_xlfn.IFNA(VLOOKUP($A6,'Tussenbestand individueel'!$F:$AH,G$284,FALSE),0)</f>
        <v>37.6</v>
      </c>
      <c r="H6" s="25">
        <f>_xlfn.IFNA(VLOOKUP($A6,'Tussenbestand individueel'!$F:$AH,H$284,FALSE),0)</f>
        <v>7</v>
      </c>
      <c r="I6" s="15">
        <f>_xlfn.IFNA(VLOOKUP($A6,'Tussenbestand individueel'!$F:$AH,I$284,FALSE),0)</f>
        <v>2.4</v>
      </c>
      <c r="J6" s="15">
        <f>_xlfn.IFNA(VLOOKUP($A6,'Tussenbestand individueel'!$F:$AH,J$284,FALSE),0)</f>
        <v>7.95</v>
      </c>
      <c r="K6" s="15">
        <f>_xlfn.IFNA(VLOOKUP($A6,'Tussenbestand individueel'!$F:$AH,K$284,FALSE),0)</f>
        <v>0</v>
      </c>
      <c r="L6" s="15">
        <f>_xlfn.IFNA(VLOOKUP($A6,'Tussenbestand individueel'!$F:$AH,L$284,FALSE),0)</f>
        <v>0</v>
      </c>
      <c r="M6" s="15">
        <f>_xlfn.IFNA(VLOOKUP($A6,'Tussenbestand individueel'!$F:$AH,M$284,FALSE),0)</f>
        <v>10.35</v>
      </c>
      <c r="N6" s="13">
        <f>_xlfn.IFNA(VLOOKUP($A6,'Tussenbestand individueel'!$F:$AH,N$284,FALSE),0)</f>
        <v>5</v>
      </c>
      <c r="O6" s="15">
        <f>_xlfn.IFNA(VLOOKUP($A6,'Tussenbestand individueel'!$F:$AH,O$284,FALSE),0)</f>
        <v>1.7</v>
      </c>
      <c r="P6" s="15">
        <f>_xlfn.IFNA(VLOOKUP($A6,'Tussenbestand individueel'!$F:$AH,P$284,FALSE),0)</f>
        <v>5.75</v>
      </c>
      <c r="Q6" s="15">
        <f>_xlfn.IFNA(VLOOKUP($A6,'Tussenbestand individueel'!$F:$AH,Q$284,FALSE),0)</f>
        <v>0</v>
      </c>
      <c r="R6" s="15">
        <f>_xlfn.IFNA(VLOOKUP($A6,'Tussenbestand individueel'!$F:$AH,R$284,FALSE),0)</f>
        <v>7.45</v>
      </c>
      <c r="S6" s="13">
        <f>_xlfn.IFNA(VLOOKUP($A6,'Tussenbestand individueel'!$F:$AH,S$284,FALSE),0)</f>
        <v>7</v>
      </c>
      <c r="T6" s="15">
        <f>_xlfn.IFNA(VLOOKUP($A6,'Tussenbestand individueel'!$F:$AH,T$284,FALSE),0)</f>
        <v>2.2999999999999998</v>
      </c>
      <c r="U6" s="15">
        <f>_xlfn.IFNA(VLOOKUP($A6,'Tussenbestand individueel'!$F:$AH,U$284,FALSE),0)</f>
        <v>6.8</v>
      </c>
      <c r="V6" s="15">
        <f>_xlfn.IFNA(VLOOKUP($A6,'Tussenbestand individueel'!$F:$AH,V$284,FALSE),0)</f>
        <v>0</v>
      </c>
      <c r="W6" s="15">
        <f>_xlfn.IFNA(VLOOKUP($A6,'Tussenbestand individueel'!$F:$AH,W$284,FALSE),0)</f>
        <v>9.1</v>
      </c>
      <c r="X6" s="13">
        <f>_xlfn.IFNA(VLOOKUP($A6,'Tussenbestand individueel'!$F:$AH,X$284,FALSE),0)</f>
        <v>7</v>
      </c>
      <c r="Y6" s="15">
        <f>_xlfn.IFNA(VLOOKUP($A6,'Tussenbestand individueel'!$F:$AH,Y$284,FALSE),0)</f>
        <v>2.9</v>
      </c>
      <c r="Z6" s="15">
        <f>_xlfn.IFNA(VLOOKUP($A6,'Tussenbestand individueel'!$F:$AH,Z$284,FALSE),0)</f>
        <v>7.8</v>
      </c>
      <c r="AA6" s="15">
        <f>_xlfn.IFNA(VLOOKUP($A6,'Tussenbestand individueel'!$F:$AH,AA$284,FALSE),0)</f>
        <v>0</v>
      </c>
      <c r="AB6" s="15">
        <f>_xlfn.IFNA(VLOOKUP($A6,'Tussenbestand individueel'!$F:$AH,AB$284,FALSE),0)</f>
        <v>10.7</v>
      </c>
      <c r="AC6" s="13">
        <f>_xlfn.IFNA(VLOOKUP($A6,'Tussenbestand individueel'!$F:$AH,AC$284,FALSE),0)</f>
        <v>6</v>
      </c>
    </row>
    <row r="7" spans="1:29" hidden="1" x14ac:dyDescent="0.3">
      <c r="A7" s="17">
        <f>'Alle namen en totalen'!$B7</f>
        <v>105</v>
      </c>
      <c r="B7" t="str">
        <f>VLOOKUP(A7,'Alle namen en totalen'!B:F,5,FALSE)</f>
        <v>W1-B2</v>
      </c>
      <c r="C7" t="str">
        <f>_xlfn.IFNA(VLOOKUP($A7,'Alle namen en totalen'!$B:$F,C$284,FALSE)," ")</f>
        <v>Nuria Lorenzo Vicente</v>
      </c>
      <c r="D7" t="str">
        <f>_xlfn.IFNA(VLOOKUP($A7,'Alle namen en totalen'!$B:$F,D$284,FALSE)," ")</f>
        <v>Senior E</v>
      </c>
      <c r="E7">
        <f>VLOOKUP($A7,'Tussenbestand individueel'!$F:$AH,E$284,FALSE)</f>
        <v>0</v>
      </c>
      <c r="F7" t="str">
        <f>_xlfn.IFNA(VLOOKUP($A7,'Alle namen en totalen'!$B:$F,F$284,FALSE),"")</f>
        <v>LH</v>
      </c>
      <c r="G7" s="15">
        <f>_xlfn.IFNA(VLOOKUP($A7,'Tussenbestand individueel'!$F:$AH,G$284,FALSE),0)</f>
        <v>42.95</v>
      </c>
      <c r="H7" s="25">
        <f>_xlfn.IFNA(VLOOKUP($A7,'Tussenbestand individueel'!$F:$AH,H$284,FALSE),0)</f>
        <v>3</v>
      </c>
      <c r="I7" s="15">
        <f>_xlfn.IFNA(VLOOKUP($A7,'Tussenbestand individueel'!$F:$AH,I$284,FALSE),0)</f>
        <v>2.4</v>
      </c>
      <c r="J7" s="15">
        <f>_xlfn.IFNA(VLOOKUP($A7,'Tussenbestand individueel'!$F:$AH,J$284,FALSE),0)</f>
        <v>8.5</v>
      </c>
      <c r="K7" s="15">
        <f>_xlfn.IFNA(VLOOKUP($A7,'Tussenbestand individueel'!$F:$AH,K$284,FALSE),0)</f>
        <v>0</v>
      </c>
      <c r="L7" s="15">
        <f>_xlfn.IFNA(VLOOKUP($A7,'Tussenbestand individueel'!$F:$AH,L$284,FALSE),0)</f>
        <v>0</v>
      </c>
      <c r="M7" s="15">
        <f>_xlfn.IFNA(VLOOKUP($A7,'Tussenbestand individueel'!$F:$AH,M$284,FALSE),0)</f>
        <v>10.9</v>
      </c>
      <c r="N7" s="13">
        <f>_xlfn.IFNA(VLOOKUP($A7,'Tussenbestand individueel'!$F:$AH,N$284,FALSE),0)</f>
        <v>2</v>
      </c>
      <c r="O7" s="15">
        <f>_xlfn.IFNA(VLOOKUP($A7,'Tussenbestand individueel'!$F:$AH,O$284,FALSE),0)</f>
        <v>2.7</v>
      </c>
      <c r="P7" s="15">
        <f>_xlfn.IFNA(VLOOKUP($A7,'Tussenbestand individueel'!$F:$AH,P$284,FALSE),0)</f>
        <v>6.8</v>
      </c>
      <c r="Q7" s="15">
        <f>_xlfn.IFNA(VLOOKUP($A7,'Tussenbestand individueel'!$F:$AH,Q$284,FALSE),0)</f>
        <v>0</v>
      </c>
      <c r="R7" s="15">
        <f>_xlfn.IFNA(VLOOKUP($A7,'Tussenbestand individueel'!$F:$AH,R$284,FALSE),0)</f>
        <v>9.5</v>
      </c>
      <c r="S7" s="13">
        <f>_xlfn.IFNA(VLOOKUP($A7,'Tussenbestand individueel'!$F:$AH,S$284,FALSE),0)</f>
        <v>3</v>
      </c>
      <c r="T7" s="15">
        <f>_xlfn.IFNA(VLOOKUP($A7,'Tussenbestand individueel'!$F:$AH,T$284,FALSE),0)</f>
        <v>2.9</v>
      </c>
      <c r="U7" s="15">
        <f>_xlfn.IFNA(VLOOKUP($A7,'Tussenbestand individueel'!$F:$AH,U$284,FALSE),0)</f>
        <v>8</v>
      </c>
      <c r="V7" s="15">
        <f>_xlfn.IFNA(VLOOKUP($A7,'Tussenbestand individueel'!$F:$AH,V$284,FALSE),0)</f>
        <v>0</v>
      </c>
      <c r="W7" s="15">
        <f>_xlfn.IFNA(VLOOKUP($A7,'Tussenbestand individueel'!$F:$AH,W$284,FALSE),0)</f>
        <v>10.9</v>
      </c>
      <c r="X7" s="13">
        <f>_xlfn.IFNA(VLOOKUP($A7,'Tussenbestand individueel'!$F:$AH,X$284,FALSE),0)</f>
        <v>3</v>
      </c>
      <c r="Y7" s="15">
        <f>_xlfn.IFNA(VLOOKUP($A7,'Tussenbestand individueel'!$F:$AH,Y$284,FALSE),0)</f>
        <v>3</v>
      </c>
      <c r="Z7" s="15">
        <f>_xlfn.IFNA(VLOOKUP($A7,'Tussenbestand individueel'!$F:$AH,Z$284,FALSE),0)</f>
        <v>8.65</v>
      </c>
      <c r="AA7" s="15">
        <f>_xlfn.IFNA(VLOOKUP($A7,'Tussenbestand individueel'!$F:$AH,AA$284,FALSE),0)</f>
        <v>0</v>
      </c>
      <c r="AB7" s="15">
        <f>_xlfn.IFNA(VLOOKUP($A7,'Tussenbestand individueel'!$F:$AH,AB$284,FALSE),0)</f>
        <v>11.65</v>
      </c>
      <c r="AC7" s="13">
        <f>_xlfn.IFNA(VLOOKUP($A7,'Tussenbestand individueel'!$F:$AH,AC$284,FALSE),0)</f>
        <v>2</v>
      </c>
    </row>
    <row r="8" spans="1:29" hidden="1" x14ac:dyDescent="0.3">
      <c r="A8" s="17">
        <f>'Alle namen en totalen'!$B8</f>
        <v>106</v>
      </c>
      <c r="B8" t="str">
        <f>VLOOKUP(A8,'Alle namen en totalen'!B:F,5,FALSE)</f>
        <v>W1-B2</v>
      </c>
      <c r="C8" t="str">
        <f>_xlfn.IFNA(VLOOKUP($A8,'Alle namen en totalen'!$B:$F,C$284,FALSE)," ")</f>
        <v>Karlijn Tabak</v>
      </c>
      <c r="D8" t="str">
        <f>_xlfn.IFNA(VLOOKUP($A8,'Alle namen en totalen'!$B:$F,D$284,FALSE)," ")</f>
        <v>Senior E</v>
      </c>
      <c r="E8">
        <f>VLOOKUP($A8,'Tussenbestand individueel'!$F:$AH,E$284,FALSE)</f>
        <v>0</v>
      </c>
      <c r="F8" t="str">
        <f>_xlfn.IFNA(VLOOKUP($A8,'Alle namen en totalen'!$B:$F,F$284,FALSE),"")</f>
        <v>LH</v>
      </c>
      <c r="G8" s="15">
        <f>_xlfn.IFNA(VLOOKUP($A8,'Tussenbestand individueel'!$F:$AH,G$284,FALSE),0)</f>
        <v>40</v>
      </c>
      <c r="H8" s="25">
        <f>_xlfn.IFNA(VLOOKUP($A8,'Tussenbestand individueel'!$F:$AH,H$284,FALSE),0)</f>
        <v>5</v>
      </c>
      <c r="I8" s="15">
        <f>_xlfn.IFNA(VLOOKUP($A8,'Tussenbestand individueel'!$F:$AH,I$284,FALSE),0)</f>
        <v>2.4</v>
      </c>
      <c r="J8" s="15">
        <f>_xlfn.IFNA(VLOOKUP($A8,'Tussenbestand individueel'!$F:$AH,J$284,FALSE),0)</f>
        <v>8.1999999999999993</v>
      </c>
      <c r="K8" s="15">
        <f>_xlfn.IFNA(VLOOKUP($A8,'Tussenbestand individueel'!$F:$AH,K$284,FALSE),0)</f>
        <v>0</v>
      </c>
      <c r="L8" s="15">
        <f>_xlfn.IFNA(VLOOKUP($A8,'Tussenbestand individueel'!$F:$AH,L$284,FALSE),0)</f>
        <v>0</v>
      </c>
      <c r="M8" s="15">
        <f>_xlfn.IFNA(VLOOKUP($A8,'Tussenbestand individueel'!$F:$AH,M$284,FALSE),0)</f>
        <v>10.6</v>
      </c>
      <c r="N8" s="13">
        <f>_xlfn.IFNA(VLOOKUP($A8,'Tussenbestand individueel'!$F:$AH,N$284,FALSE),0)</f>
        <v>4</v>
      </c>
      <c r="O8" s="15">
        <f>_xlfn.IFNA(VLOOKUP($A8,'Tussenbestand individueel'!$F:$AH,O$284,FALSE),0)</f>
        <v>2.2000000000000002</v>
      </c>
      <c r="P8" s="15">
        <f>_xlfn.IFNA(VLOOKUP($A8,'Tussenbestand individueel'!$F:$AH,P$284,FALSE),0)</f>
        <v>7</v>
      </c>
      <c r="Q8" s="15">
        <f>_xlfn.IFNA(VLOOKUP($A8,'Tussenbestand individueel'!$F:$AH,Q$284,FALSE),0)</f>
        <v>0</v>
      </c>
      <c r="R8" s="15">
        <f>_xlfn.IFNA(VLOOKUP($A8,'Tussenbestand individueel'!$F:$AH,R$284,FALSE),0)</f>
        <v>9.1999999999999993</v>
      </c>
      <c r="S8" s="13">
        <f>_xlfn.IFNA(VLOOKUP($A8,'Tussenbestand individueel'!$F:$AH,S$284,FALSE),0)</f>
        <v>5</v>
      </c>
      <c r="T8" s="15">
        <f>_xlfn.IFNA(VLOOKUP($A8,'Tussenbestand individueel'!$F:$AH,T$284,FALSE),0)</f>
        <v>3.1</v>
      </c>
      <c r="U8" s="15">
        <f>_xlfn.IFNA(VLOOKUP($A8,'Tussenbestand individueel'!$F:$AH,U$284,FALSE),0)</f>
        <v>6.2</v>
      </c>
      <c r="V8" s="15">
        <f>_xlfn.IFNA(VLOOKUP($A8,'Tussenbestand individueel'!$F:$AH,V$284,FALSE),0)</f>
        <v>0.1</v>
      </c>
      <c r="W8" s="15">
        <f>_xlfn.IFNA(VLOOKUP($A8,'Tussenbestand individueel'!$F:$AH,W$284,FALSE),0)</f>
        <v>9.1999999999999993</v>
      </c>
      <c r="X8" s="13">
        <f>_xlfn.IFNA(VLOOKUP($A8,'Tussenbestand individueel'!$F:$AH,X$284,FALSE),0)</f>
        <v>6</v>
      </c>
      <c r="Y8" s="15">
        <f>_xlfn.IFNA(VLOOKUP($A8,'Tussenbestand individueel'!$F:$AH,Y$284,FALSE),0)</f>
        <v>2.9</v>
      </c>
      <c r="Z8" s="15">
        <f>_xlfn.IFNA(VLOOKUP($A8,'Tussenbestand individueel'!$F:$AH,Z$284,FALSE),0)</f>
        <v>8.1</v>
      </c>
      <c r="AA8" s="15">
        <f>_xlfn.IFNA(VLOOKUP($A8,'Tussenbestand individueel'!$F:$AH,AA$284,FALSE),0)</f>
        <v>0</v>
      </c>
      <c r="AB8" s="15">
        <f>_xlfn.IFNA(VLOOKUP($A8,'Tussenbestand individueel'!$F:$AH,AB$284,FALSE),0)</f>
        <v>11</v>
      </c>
      <c r="AC8" s="13">
        <f>_xlfn.IFNA(VLOOKUP($A8,'Tussenbestand individueel'!$F:$AH,AC$284,FALSE),0)</f>
        <v>5</v>
      </c>
    </row>
    <row r="9" spans="1:29" hidden="1" x14ac:dyDescent="0.3">
      <c r="A9" s="17">
        <f>'Alle namen en totalen'!$B9</f>
        <v>107</v>
      </c>
      <c r="B9" t="str">
        <f>VLOOKUP(A9,'Alle namen en totalen'!B:F,5,FALSE)</f>
        <v>W1-B2</v>
      </c>
      <c r="C9" t="str">
        <f>_xlfn.IFNA(VLOOKUP($A9,'Alle namen en totalen'!$B:$F,C$284,FALSE)," ")</f>
        <v>Marisa van Vuuren</v>
      </c>
      <c r="D9" t="str">
        <f>_xlfn.IFNA(VLOOKUP($A9,'Alle namen en totalen'!$B:$F,D$284,FALSE)," ")</f>
        <v>Senior E</v>
      </c>
      <c r="E9">
        <f>VLOOKUP($A9,'Tussenbestand individueel'!$F:$AH,E$284,FALSE)</f>
        <v>0</v>
      </c>
      <c r="F9" t="str">
        <f>_xlfn.IFNA(VLOOKUP($A9,'Alle namen en totalen'!$B:$F,F$284,FALSE),"")</f>
        <v>Turncentrum Waterland</v>
      </c>
      <c r="G9" s="15">
        <f>_xlfn.IFNA(VLOOKUP($A9,'Tussenbestand individueel'!$F:$AH,G$284,FALSE),0)</f>
        <v>29.9</v>
      </c>
      <c r="H9" s="25">
        <f>_xlfn.IFNA(VLOOKUP($A9,'Tussenbestand individueel'!$F:$AH,H$284,FALSE),0)</f>
        <v>8</v>
      </c>
      <c r="I9" s="15">
        <f>_xlfn.IFNA(VLOOKUP($A9,'Tussenbestand individueel'!$F:$AH,I$284,FALSE),0)</f>
        <v>2.4</v>
      </c>
      <c r="J9" s="15">
        <f>_xlfn.IFNA(VLOOKUP($A9,'Tussenbestand individueel'!$F:$AH,J$284,FALSE),0)</f>
        <v>7.9</v>
      </c>
      <c r="K9" s="15">
        <f>_xlfn.IFNA(VLOOKUP($A9,'Tussenbestand individueel'!$F:$AH,K$284,FALSE),0)</f>
        <v>0</v>
      </c>
      <c r="L9" s="15">
        <f>_xlfn.IFNA(VLOOKUP($A9,'Tussenbestand individueel'!$F:$AH,L$284,FALSE),0)</f>
        <v>0</v>
      </c>
      <c r="M9" s="15">
        <f>_xlfn.IFNA(VLOOKUP($A9,'Tussenbestand individueel'!$F:$AH,M$284,FALSE),0)</f>
        <v>10.3</v>
      </c>
      <c r="N9" s="13">
        <f>_xlfn.IFNA(VLOOKUP($A9,'Tussenbestand individueel'!$F:$AH,N$284,FALSE),0)</f>
        <v>7</v>
      </c>
      <c r="O9" s="15">
        <f>_xlfn.IFNA(VLOOKUP($A9,'Tussenbestand individueel'!$F:$AH,O$284,FALSE),0)</f>
        <v>0</v>
      </c>
      <c r="P9" s="15">
        <f>_xlfn.IFNA(VLOOKUP($A9,'Tussenbestand individueel'!$F:$AH,P$284,FALSE),0)</f>
        <v>0</v>
      </c>
      <c r="Q9" s="15">
        <f>_xlfn.IFNA(VLOOKUP($A9,'Tussenbestand individueel'!$F:$AH,Q$284,FALSE),0)</f>
        <v>0</v>
      </c>
      <c r="R9" s="15">
        <f>_xlfn.IFNA(VLOOKUP($A9,'Tussenbestand individueel'!$F:$AH,R$284,FALSE),0)</f>
        <v>0</v>
      </c>
      <c r="S9" s="13">
        <f>_xlfn.IFNA(VLOOKUP($A9,'Tussenbestand individueel'!$F:$AH,S$284,FALSE),0)</f>
        <v>8</v>
      </c>
      <c r="T9" s="15">
        <f>_xlfn.IFNA(VLOOKUP($A9,'Tussenbestand individueel'!$F:$AH,T$284,FALSE),0)</f>
        <v>1.3</v>
      </c>
      <c r="U9" s="15">
        <f>_xlfn.IFNA(VLOOKUP($A9,'Tussenbestand individueel'!$F:$AH,U$284,FALSE),0)</f>
        <v>6.1</v>
      </c>
      <c r="V9" s="15">
        <f>_xlfn.IFNA(VLOOKUP($A9,'Tussenbestand individueel'!$F:$AH,V$284,FALSE),0)</f>
        <v>0</v>
      </c>
      <c r="W9" s="15">
        <f>_xlfn.IFNA(VLOOKUP($A9,'Tussenbestand individueel'!$F:$AH,W$284,FALSE),0)</f>
        <v>7.4</v>
      </c>
      <c r="X9" s="13">
        <f>_xlfn.IFNA(VLOOKUP($A9,'Tussenbestand individueel'!$F:$AH,X$284,FALSE),0)</f>
        <v>8</v>
      </c>
      <c r="Y9" s="15">
        <f>_xlfn.IFNA(VLOOKUP($A9,'Tussenbestand individueel'!$F:$AH,Y$284,FALSE),0)</f>
        <v>3.5</v>
      </c>
      <c r="Z9" s="15">
        <f>_xlfn.IFNA(VLOOKUP($A9,'Tussenbestand individueel'!$F:$AH,Z$284,FALSE),0)</f>
        <v>8.6999999999999993</v>
      </c>
      <c r="AA9" s="15">
        <f>_xlfn.IFNA(VLOOKUP($A9,'Tussenbestand individueel'!$F:$AH,AA$284,FALSE),0)</f>
        <v>0</v>
      </c>
      <c r="AB9" s="15">
        <f>_xlfn.IFNA(VLOOKUP($A9,'Tussenbestand individueel'!$F:$AH,AB$284,FALSE),0)</f>
        <v>12.2</v>
      </c>
      <c r="AC9" s="13">
        <f>_xlfn.IFNA(VLOOKUP($A9,'Tussenbestand individueel'!$F:$AH,AC$284,FALSE),0)</f>
        <v>1</v>
      </c>
    </row>
    <row r="10" spans="1:29" hidden="1" x14ac:dyDescent="0.3">
      <c r="A10" s="17">
        <f>'Alle namen en totalen'!$B10</f>
        <v>108</v>
      </c>
      <c r="B10" t="str">
        <f>VLOOKUP(A10,'Alle namen en totalen'!B:F,5,FALSE)</f>
        <v>afm</v>
      </c>
      <c r="C10" t="str">
        <f>_xlfn.IFNA(VLOOKUP($A10,'Alle namen en totalen'!$B:$F,C$284,FALSE)," ")</f>
        <v>Meike Kerssens</v>
      </c>
      <c r="D10" t="str">
        <f>_xlfn.IFNA(VLOOKUP($A10,'Alle namen en totalen'!$B:$F,D$284,FALSE)," ")</f>
        <v>Senior E</v>
      </c>
      <c r="E10">
        <f>VLOOKUP($A10,'Tussenbestand individueel'!$F:$AH,E$284,FALSE)</f>
        <v>0</v>
      </c>
      <c r="F10" t="str">
        <f>_xlfn.IFNA(VLOOKUP($A10,'Alle namen en totalen'!$B:$F,F$284,FALSE),"")</f>
        <v>Turncentrum Waterland</v>
      </c>
      <c r="G10" s="15">
        <f>_xlfn.IFNA(VLOOKUP($A10,'Tussenbestand individueel'!$F:$AH,G$284,FALSE),0)</f>
        <v>0</v>
      </c>
      <c r="H10" s="25">
        <f>_xlfn.IFNA(VLOOKUP($A10,'Tussenbestand individueel'!$F:$AH,H$284,FALSE),0)</f>
        <v>99</v>
      </c>
      <c r="I10" s="15">
        <f>_xlfn.IFNA(VLOOKUP($A10,'Tussenbestand individueel'!$F:$AH,I$284,FALSE),0)</f>
        <v>0</v>
      </c>
      <c r="J10" s="15">
        <f>_xlfn.IFNA(VLOOKUP($A10,'Tussenbestand individueel'!$F:$AH,J$284,FALSE),0)</f>
        <v>0</v>
      </c>
      <c r="K10" s="15">
        <f>_xlfn.IFNA(VLOOKUP($A10,'Tussenbestand individueel'!$F:$AH,K$284,FALSE),0)</f>
        <v>0</v>
      </c>
      <c r="L10" s="15">
        <f>_xlfn.IFNA(VLOOKUP($A10,'Tussenbestand individueel'!$F:$AH,L$284,FALSE),0)</f>
        <v>0</v>
      </c>
      <c r="M10" s="15">
        <f>_xlfn.IFNA(VLOOKUP($A10,'Tussenbestand individueel'!$F:$AH,M$284,FALSE),0)</f>
        <v>0</v>
      </c>
      <c r="N10" s="13">
        <f>_xlfn.IFNA(VLOOKUP($A10,'Tussenbestand individueel'!$F:$AH,N$284,FALSE),0)</f>
        <v>9</v>
      </c>
      <c r="O10" s="15">
        <f>_xlfn.IFNA(VLOOKUP($A10,'Tussenbestand individueel'!$F:$AH,O$284,FALSE),0)</f>
        <v>0</v>
      </c>
      <c r="P10" s="15">
        <f>_xlfn.IFNA(VLOOKUP($A10,'Tussenbestand individueel'!$F:$AH,P$284,FALSE),0)</f>
        <v>0</v>
      </c>
      <c r="Q10" s="15">
        <f>_xlfn.IFNA(VLOOKUP($A10,'Tussenbestand individueel'!$F:$AH,Q$284,FALSE),0)</f>
        <v>0</v>
      </c>
      <c r="R10" s="15">
        <f>_xlfn.IFNA(VLOOKUP($A10,'Tussenbestand individueel'!$F:$AH,R$284,FALSE),0)</f>
        <v>0</v>
      </c>
      <c r="S10" s="13">
        <f>_xlfn.IFNA(VLOOKUP($A10,'Tussenbestand individueel'!$F:$AH,S$284,FALSE),0)</f>
        <v>8</v>
      </c>
      <c r="T10" s="15">
        <f>_xlfn.IFNA(VLOOKUP($A10,'Tussenbestand individueel'!$F:$AH,T$284,FALSE),0)</f>
        <v>0</v>
      </c>
      <c r="U10" s="15">
        <f>_xlfn.IFNA(VLOOKUP($A10,'Tussenbestand individueel'!$F:$AH,U$284,FALSE),0)</f>
        <v>0</v>
      </c>
      <c r="V10" s="15">
        <f>_xlfn.IFNA(VLOOKUP($A10,'Tussenbestand individueel'!$F:$AH,V$284,FALSE),0)</f>
        <v>0</v>
      </c>
      <c r="W10" s="15">
        <f>_xlfn.IFNA(VLOOKUP($A10,'Tussenbestand individueel'!$F:$AH,W$284,FALSE),0)</f>
        <v>0</v>
      </c>
      <c r="X10" s="13">
        <f>_xlfn.IFNA(VLOOKUP($A10,'Tussenbestand individueel'!$F:$AH,X$284,FALSE),0)</f>
        <v>9</v>
      </c>
      <c r="Y10" s="15">
        <f>_xlfn.IFNA(VLOOKUP($A10,'Tussenbestand individueel'!$F:$AH,Y$284,FALSE),0)</f>
        <v>0</v>
      </c>
      <c r="Z10" s="15">
        <f>_xlfn.IFNA(VLOOKUP($A10,'Tussenbestand individueel'!$F:$AH,Z$284,FALSE),0)</f>
        <v>0</v>
      </c>
      <c r="AA10" s="15">
        <f>_xlfn.IFNA(VLOOKUP($A10,'Tussenbestand individueel'!$F:$AH,AA$284,FALSE),0)</f>
        <v>0</v>
      </c>
      <c r="AB10" s="15">
        <f>_xlfn.IFNA(VLOOKUP($A10,'Tussenbestand individueel'!$F:$AH,AB$284,FALSE),0)</f>
        <v>0</v>
      </c>
      <c r="AC10" s="13">
        <f>_xlfn.IFNA(VLOOKUP($A10,'Tussenbestand individueel'!$F:$AH,AC$284,FALSE),0)</f>
        <v>9</v>
      </c>
    </row>
    <row r="11" spans="1:29" hidden="1" x14ac:dyDescent="0.3">
      <c r="A11" s="17">
        <f>'Alle namen en totalen'!$B11</f>
        <v>200</v>
      </c>
      <c r="B11" t="str">
        <f>VLOOKUP(A11,'Alle namen en totalen'!B:F,5,FALSE)</f>
        <v>W1-B2</v>
      </c>
      <c r="C11" t="str">
        <f>_xlfn.IFNA(VLOOKUP($A11,'Alle namen en totalen'!$B:$F,C$284,FALSE)," ")</f>
        <v>Joy Krijnen</v>
      </c>
      <c r="D11" t="str">
        <f>_xlfn.IFNA(VLOOKUP($A11,'Alle namen en totalen'!$B:$F,D$284,FALSE)," ")</f>
        <v>Junior E</v>
      </c>
      <c r="E11">
        <f>VLOOKUP($A11,'Tussenbestand individueel'!$F:$AH,E$284,FALSE)</f>
        <v>0</v>
      </c>
      <c r="F11" t="str">
        <f>_xlfn.IFNA(VLOOKUP($A11,'Alle namen en totalen'!$B:$F,F$284,FALSE),"")</f>
        <v>LH</v>
      </c>
      <c r="G11" s="15">
        <f>_xlfn.IFNA(VLOOKUP($A11,'Tussenbestand individueel'!$F:$AH,G$284,FALSE),0)</f>
        <v>43</v>
      </c>
      <c r="H11" s="25">
        <f>_xlfn.IFNA(VLOOKUP($A11,'Tussenbestand individueel'!$F:$AH,H$284,FALSE),0)</f>
        <v>3</v>
      </c>
      <c r="I11" s="15">
        <f>_xlfn.IFNA(VLOOKUP($A11,'Tussenbestand individueel'!$F:$AH,I$284,FALSE),0)</f>
        <v>2.4</v>
      </c>
      <c r="J11" s="15">
        <f>_xlfn.IFNA(VLOOKUP($A11,'Tussenbestand individueel'!$F:$AH,J$284,FALSE),0)</f>
        <v>8.25</v>
      </c>
      <c r="K11" s="15">
        <f>_xlfn.IFNA(VLOOKUP($A11,'Tussenbestand individueel'!$F:$AH,K$284,FALSE),0)</f>
        <v>0</v>
      </c>
      <c r="L11" s="15">
        <f>_xlfn.IFNA(VLOOKUP($A11,'Tussenbestand individueel'!$F:$AH,L$284,FALSE),0)</f>
        <v>0</v>
      </c>
      <c r="M11" s="15">
        <f>_xlfn.IFNA(VLOOKUP($A11,'Tussenbestand individueel'!$F:$AH,M$284,FALSE),0)</f>
        <v>10.65</v>
      </c>
      <c r="N11" s="13">
        <f>_xlfn.IFNA(VLOOKUP($A11,'Tussenbestand individueel'!$F:$AH,N$284,FALSE),0)</f>
        <v>5</v>
      </c>
      <c r="O11" s="15">
        <f>_xlfn.IFNA(VLOOKUP($A11,'Tussenbestand individueel'!$F:$AH,O$284,FALSE),0)</f>
        <v>2.8</v>
      </c>
      <c r="P11" s="15">
        <f>_xlfn.IFNA(VLOOKUP($A11,'Tussenbestand individueel'!$F:$AH,P$284,FALSE),0)</f>
        <v>6.2</v>
      </c>
      <c r="Q11" s="15">
        <f>_xlfn.IFNA(VLOOKUP($A11,'Tussenbestand individueel'!$F:$AH,Q$284,FALSE),0)</f>
        <v>0</v>
      </c>
      <c r="R11" s="15">
        <f>_xlfn.IFNA(VLOOKUP($A11,'Tussenbestand individueel'!$F:$AH,R$284,FALSE),0)</f>
        <v>9</v>
      </c>
      <c r="S11" s="13">
        <f>_xlfn.IFNA(VLOOKUP($A11,'Tussenbestand individueel'!$F:$AH,S$284,FALSE),0)</f>
        <v>7</v>
      </c>
      <c r="T11" s="15">
        <f>_xlfn.IFNA(VLOOKUP($A11,'Tussenbestand individueel'!$F:$AH,T$284,FALSE),0)</f>
        <v>3.3</v>
      </c>
      <c r="U11" s="15">
        <f>_xlfn.IFNA(VLOOKUP($A11,'Tussenbestand individueel'!$F:$AH,U$284,FALSE),0)</f>
        <v>7.9</v>
      </c>
      <c r="V11" s="15">
        <f>_xlfn.IFNA(VLOOKUP($A11,'Tussenbestand individueel'!$F:$AH,V$284,FALSE),0)</f>
        <v>0</v>
      </c>
      <c r="W11" s="15">
        <f>_xlfn.IFNA(VLOOKUP($A11,'Tussenbestand individueel'!$F:$AH,W$284,FALSE),0)</f>
        <v>11.2</v>
      </c>
      <c r="X11" s="13">
        <f>_xlfn.IFNA(VLOOKUP($A11,'Tussenbestand individueel'!$F:$AH,X$284,FALSE),0)</f>
        <v>3</v>
      </c>
      <c r="Y11" s="15">
        <f>_xlfn.IFNA(VLOOKUP($A11,'Tussenbestand individueel'!$F:$AH,Y$284,FALSE),0)</f>
        <v>3.2</v>
      </c>
      <c r="Z11" s="15">
        <f>_xlfn.IFNA(VLOOKUP($A11,'Tussenbestand individueel'!$F:$AH,Z$284,FALSE),0)</f>
        <v>8.9499999999999993</v>
      </c>
      <c r="AA11" s="15">
        <f>_xlfn.IFNA(VLOOKUP($A11,'Tussenbestand individueel'!$F:$AH,AA$284,FALSE),0)</f>
        <v>0</v>
      </c>
      <c r="AB11" s="15">
        <f>_xlfn.IFNA(VLOOKUP($A11,'Tussenbestand individueel'!$F:$AH,AB$284,FALSE),0)</f>
        <v>12.15</v>
      </c>
      <c r="AC11" s="13">
        <f>_xlfn.IFNA(VLOOKUP($A11,'Tussenbestand individueel'!$F:$AH,AC$284,FALSE),0)</f>
        <v>1</v>
      </c>
    </row>
    <row r="12" spans="1:29" hidden="1" x14ac:dyDescent="0.3">
      <c r="A12" s="17">
        <f>'Alle namen en totalen'!$B12</f>
        <v>201</v>
      </c>
      <c r="B12" t="str">
        <f>VLOOKUP(A12,'Alle namen en totalen'!B:F,5,FALSE)</f>
        <v>W1-B2</v>
      </c>
      <c r="C12" t="str">
        <f>_xlfn.IFNA(VLOOKUP($A12,'Alle namen en totalen'!$B:$F,C$284,FALSE)," ")</f>
        <v>Bridget de Boer</v>
      </c>
      <c r="D12" t="str">
        <f>_xlfn.IFNA(VLOOKUP($A12,'Alle namen en totalen'!$B:$F,D$284,FALSE)," ")</f>
        <v>Junior E</v>
      </c>
      <c r="E12">
        <f>VLOOKUP($A12,'Tussenbestand individueel'!$F:$AH,E$284,FALSE)</f>
        <v>0</v>
      </c>
      <c r="F12" t="str">
        <f>_xlfn.IFNA(VLOOKUP($A12,'Alle namen en totalen'!$B:$F,F$284,FALSE),"")</f>
        <v>Swift</v>
      </c>
      <c r="G12" s="15">
        <f>_xlfn.IFNA(VLOOKUP($A12,'Tussenbestand individueel'!$F:$AH,G$284,FALSE),0)</f>
        <v>42.95</v>
      </c>
      <c r="H12" s="25">
        <f>_xlfn.IFNA(VLOOKUP($A12,'Tussenbestand individueel'!$F:$AH,H$284,FALSE),0)</f>
        <v>4</v>
      </c>
      <c r="I12" s="15">
        <f>_xlfn.IFNA(VLOOKUP($A12,'Tussenbestand individueel'!$F:$AH,I$284,FALSE),0)</f>
        <v>2.4</v>
      </c>
      <c r="J12" s="15">
        <f>_xlfn.IFNA(VLOOKUP($A12,'Tussenbestand individueel'!$F:$AH,J$284,FALSE),0)</f>
        <v>8.8000000000000007</v>
      </c>
      <c r="K12" s="15">
        <f>_xlfn.IFNA(VLOOKUP($A12,'Tussenbestand individueel'!$F:$AH,K$284,FALSE),0)</f>
        <v>0</v>
      </c>
      <c r="L12" s="15">
        <f>_xlfn.IFNA(VLOOKUP($A12,'Tussenbestand individueel'!$F:$AH,L$284,FALSE),0)</f>
        <v>0</v>
      </c>
      <c r="M12" s="15">
        <f>_xlfn.IFNA(VLOOKUP($A12,'Tussenbestand individueel'!$F:$AH,M$284,FALSE),0)</f>
        <v>11.2</v>
      </c>
      <c r="N12" s="13">
        <f>_xlfn.IFNA(VLOOKUP($A12,'Tussenbestand individueel'!$F:$AH,N$284,FALSE),0)</f>
        <v>1</v>
      </c>
      <c r="O12" s="15">
        <f>_xlfn.IFNA(VLOOKUP($A12,'Tussenbestand individueel'!$F:$AH,O$284,FALSE),0)</f>
        <v>2.9</v>
      </c>
      <c r="P12" s="15">
        <f>_xlfn.IFNA(VLOOKUP($A12,'Tussenbestand individueel'!$F:$AH,P$284,FALSE),0)</f>
        <v>7.3</v>
      </c>
      <c r="Q12" s="15">
        <f>_xlfn.IFNA(VLOOKUP($A12,'Tussenbestand individueel'!$F:$AH,Q$284,FALSE),0)</f>
        <v>0</v>
      </c>
      <c r="R12" s="15">
        <f>_xlfn.IFNA(VLOOKUP($A12,'Tussenbestand individueel'!$F:$AH,R$284,FALSE),0)</f>
        <v>10.199999999999999</v>
      </c>
      <c r="S12" s="13">
        <f>_xlfn.IFNA(VLOOKUP($A12,'Tussenbestand individueel'!$F:$AH,S$284,FALSE),0)</f>
        <v>3</v>
      </c>
      <c r="T12" s="15">
        <f>_xlfn.IFNA(VLOOKUP($A12,'Tussenbestand individueel'!$F:$AH,T$284,FALSE),0)</f>
        <v>3.3</v>
      </c>
      <c r="U12" s="15">
        <f>_xlfn.IFNA(VLOOKUP($A12,'Tussenbestand individueel'!$F:$AH,U$284,FALSE),0)</f>
        <v>6.6</v>
      </c>
      <c r="V12" s="15">
        <f>_xlfn.IFNA(VLOOKUP($A12,'Tussenbestand individueel'!$F:$AH,V$284,FALSE),0)</f>
        <v>0</v>
      </c>
      <c r="W12" s="15">
        <f>_xlfn.IFNA(VLOOKUP($A12,'Tussenbestand individueel'!$F:$AH,W$284,FALSE),0)</f>
        <v>9.9</v>
      </c>
      <c r="X12" s="13">
        <f>_xlfn.IFNA(VLOOKUP($A12,'Tussenbestand individueel'!$F:$AH,X$284,FALSE),0)</f>
        <v>8</v>
      </c>
      <c r="Y12" s="15">
        <f>_xlfn.IFNA(VLOOKUP($A12,'Tussenbestand individueel'!$F:$AH,Y$284,FALSE),0)</f>
        <v>3.2</v>
      </c>
      <c r="Z12" s="15">
        <f>_xlfn.IFNA(VLOOKUP($A12,'Tussenbestand individueel'!$F:$AH,Z$284,FALSE),0)</f>
        <v>8.4499999999999993</v>
      </c>
      <c r="AA12" s="15">
        <f>_xlfn.IFNA(VLOOKUP($A12,'Tussenbestand individueel'!$F:$AH,AA$284,FALSE),0)</f>
        <v>0</v>
      </c>
      <c r="AB12" s="15">
        <f>_xlfn.IFNA(VLOOKUP($A12,'Tussenbestand individueel'!$F:$AH,AB$284,FALSE),0)</f>
        <v>11.65</v>
      </c>
      <c r="AC12" s="13">
        <f>_xlfn.IFNA(VLOOKUP($A12,'Tussenbestand individueel'!$F:$AH,AC$284,FALSE),0)</f>
        <v>3</v>
      </c>
    </row>
    <row r="13" spans="1:29" hidden="1" x14ac:dyDescent="0.3">
      <c r="A13" s="17">
        <f>'Alle namen en totalen'!$B13</f>
        <v>202</v>
      </c>
      <c r="B13" t="str">
        <f>VLOOKUP(A13,'Alle namen en totalen'!B:F,5,FALSE)</f>
        <v>W1-B2</v>
      </c>
      <c r="C13" t="str">
        <f>_xlfn.IFNA(VLOOKUP($A13,'Alle namen en totalen'!$B:$F,C$284,FALSE)," ")</f>
        <v>Esmee Meeues</v>
      </c>
      <c r="D13" t="str">
        <f>_xlfn.IFNA(VLOOKUP($A13,'Alle namen en totalen'!$B:$F,D$284,FALSE)," ")</f>
        <v>Junior E</v>
      </c>
      <c r="E13">
        <f>VLOOKUP($A13,'Tussenbestand individueel'!$F:$AH,E$284,FALSE)</f>
        <v>0</v>
      </c>
      <c r="F13" t="str">
        <f>_xlfn.IFNA(VLOOKUP($A13,'Alle namen en totalen'!$B:$F,F$284,FALSE),"")</f>
        <v>Swift</v>
      </c>
      <c r="G13" s="15">
        <f>_xlfn.IFNA(VLOOKUP($A13,'Tussenbestand individueel'!$F:$AH,G$284,FALSE),0)</f>
        <v>45.4</v>
      </c>
      <c r="H13" s="25">
        <f>_xlfn.IFNA(VLOOKUP($A13,'Tussenbestand individueel'!$F:$AH,H$284,FALSE),0)</f>
        <v>1</v>
      </c>
      <c r="I13" s="15">
        <f>_xlfn.IFNA(VLOOKUP($A13,'Tussenbestand individueel'!$F:$AH,I$284,FALSE),0)</f>
        <v>2.4</v>
      </c>
      <c r="J13" s="15">
        <f>_xlfn.IFNA(VLOOKUP($A13,'Tussenbestand individueel'!$F:$AH,J$284,FALSE),0)</f>
        <v>8.8000000000000007</v>
      </c>
      <c r="K13" s="15">
        <f>_xlfn.IFNA(VLOOKUP($A13,'Tussenbestand individueel'!$F:$AH,K$284,FALSE),0)</f>
        <v>0</v>
      </c>
      <c r="L13" s="15">
        <f>_xlfn.IFNA(VLOOKUP($A13,'Tussenbestand individueel'!$F:$AH,L$284,FALSE),0)</f>
        <v>0</v>
      </c>
      <c r="M13" s="15">
        <f>_xlfn.IFNA(VLOOKUP($A13,'Tussenbestand individueel'!$F:$AH,M$284,FALSE),0)</f>
        <v>11.2</v>
      </c>
      <c r="N13" s="13">
        <f>_xlfn.IFNA(VLOOKUP($A13,'Tussenbestand individueel'!$F:$AH,N$284,FALSE),0)</f>
        <v>1</v>
      </c>
      <c r="O13" s="15">
        <f>_xlfn.IFNA(VLOOKUP($A13,'Tussenbestand individueel'!$F:$AH,O$284,FALSE),0)</f>
        <v>2.7</v>
      </c>
      <c r="P13" s="15">
        <f>_xlfn.IFNA(VLOOKUP($A13,'Tussenbestand individueel'!$F:$AH,P$284,FALSE),0)</f>
        <v>8.35</v>
      </c>
      <c r="Q13" s="15">
        <f>_xlfn.IFNA(VLOOKUP($A13,'Tussenbestand individueel'!$F:$AH,Q$284,FALSE),0)</f>
        <v>0</v>
      </c>
      <c r="R13" s="15">
        <f>_xlfn.IFNA(VLOOKUP($A13,'Tussenbestand individueel'!$F:$AH,R$284,FALSE),0)</f>
        <v>11.05</v>
      </c>
      <c r="S13" s="13">
        <f>_xlfn.IFNA(VLOOKUP($A13,'Tussenbestand individueel'!$F:$AH,S$284,FALSE),0)</f>
        <v>1</v>
      </c>
      <c r="T13" s="15">
        <f>_xlfn.IFNA(VLOOKUP($A13,'Tussenbestand individueel'!$F:$AH,T$284,FALSE),0)</f>
        <v>3.6</v>
      </c>
      <c r="U13" s="15">
        <f>_xlfn.IFNA(VLOOKUP($A13,'Tussenbestand individueel'!$F:$AH,U$284,FALSE),0)</f>
        <v>7.7</v>
      </c>
      <c r="V13" s="15">
        <f>_xlfn.IFNA(VLOOKUP($A13,'Tussenbestand individueel'!$F:$AH,V$284,FALSE),0)</f>
        <v>0</v>
      </c>
      <c r="W13" s="15">
        <f>_xlfn.IFNA(VLOOKUP($A13,'Tussenbestand individueel'!$F:$AH,W$284,FALSE),0)</f>
        <v>11.3</v>
      </c>
      <c r="X13" s="13">
        <f>_xlfn.IFNA(VLOOKUP($A13,'Tussenbestand individueel'!$F:$AH,X$284,FALSE),0)</f>
        <v>1</v>
      </c>
      <c r="Y13" s="15">
        <f>_xlfn.IFNA(VLOOKUP($A13,'Tussenbestand individueel'!$F:$AH,Y$284,FALSE),0)</f>
        <v>3.3</v>
      </c>
      <c r="Z13" s="15">
        <f>_xlfn.IFNA(VLOOKUP($A13,'Tussenbestand individueel'!$F:$AH,Z$284,FALSE),0)</f>
        <v>8.5500000000000007</v>
      </c>
      <c r="AA13" s="15">
        <f>_xlfn.IFNA(VLOOKUP($A13,'Tussenbestand individueel'!$F:$AH,AA$284,FALSE),0)</f>
        <v>0</v>
      </c>
      <c r="AB13" s="15">
        <f>_xlfn.IFNA(VLOOKUP($A13,'Tussenbestand individueel'!$F:$AH,AB$284,FALSE),0)</f>
        <v>11.85</v>
      </c>
      <c r="AC13" s="13">
        <f>_xlfn.IFNA(VLOOKUP($A13,'Tussenbestand individueel'!$F:$AH,AC$284,FALSE),0)</f>
        <v>2</v>
      </c>
    </row>
    <row r="14" spans="1:29" hidden="1" x14ac:dyDescent="0.3">
      <c r="A14" s="17">
        <f>'Alle namen en totalen'!$B14</f>
        <v>203</v>
      </c>
      <c r="B14" t="str">
        <f>VLOOKUP(A14,'Alle namen en totalen'!B:F,5,FALSE)</f>
        <v>W1-B2</v>
      </c>
      <c r="C14" t="str">
        <f>_xlfn.IFNA(VLOOKUP($A14,'Alle namen en totalen'!$B:$F,C$284,FALSE)," ")</f>
        <v>Nova de Boer</v>
      </c>
      <c r="D14" t="str">
        <f>_xlfn.IFNA(VLOOKUP($A14,'Alle namen en totalen'!$B:$F,D$284,FALSE)," ")</f>
        <v>Junior E</v>
      </c>
      <c r="E14">
        <f>VLOOKUP($A14,'Tussenbestand individueel'!$F:$AH,E$284,FALSE)</f>
        <v>0</v>
      </c>
      <c r="F14" t="str">
        <f>_xlfn.IFNA(VLOOKUP($A14,'Alle namen en totalen'!$B:$F,F$284,FALSE),"")</f>
        <v>Sint Mauritius</v>
      </c>
      <c r="G14" s="15">
        <f>_xlfn.IFNA(VLOOKUP($A14,'Tussenbestand individueel'!$F:$AH,G$284,FALSE),0)</f>
        <v>26.95</v>
      </c>
      <c r="H14" s="25">
        <f>_xlfn.IFNA(VLOOKUP($A14,'Tussenbestand individueel'!$F:$AH,H$284,FALSE),0)</f>
        <v>10</v>
      </c>
      <c r="I14" s="15">
        <f>_xlfn.IFNA(VLOOKUP($A14,'Tussenbestand individueel'!$F:$AH,I$284,FALSE),0)</f>
        <v>0</v>
      </c>
      <c r="J14" s="15">
        <f>_xlfn.IFNA(VLOOKUP($A14,'Tussenbestand individueel'!$F:$AH,J$284,FALSE),0)</f>
        <v>0</v>
      </c>
      <c r="K14" s="15">
        <f>_xlfn.IFNA(VLOOKUP($A14,'Tussenbestand individueel'!$F:$AH,K$284,FALSE),0)</f>
        <v>0</v>
      </c>
      <c r="L14" s="15">
        <f>_xlfn.IFNA(VLOOKUP($A14,'Tussenbestand individueel'!$F:$AH,L$284,FALSE),0)</f>
        <v>0</v>
      </c>
      <c r="M14" s="15">
        <f>_xlfn.IFNA(VLOOKUP($A14,'Tussenbestand individueel'!$F:$AH,M$284,FALSE),0)</f>
        <v>0</v>
      </c>
      <c r="N14" s="13">
        <f>_xlfn.IFNA(VLOOKUP($A14,'Tussenbestand individueel'!$F:$AH,N$284,FALSE),0)</f>
        <v>10</v>
      </c>
      <c r="O14" s="15">
        <f>_xlfn.IFNA(VLOOKUP($A14,'Tussenbestand individueel'!$F:$AH,O$284,FALSE),0)</f>
        <v>2.2000000000000002</v>
      </c>
      <c r="P14" s="15">
        <f>_xlfn.IFNA(VLOOKUP($A14,'Tussenbestand individueel'!$F:$AH,P$284,FALSE),0)</f>
        <v>6.4</v>
      </c>
      <c r="Q14" s="15">
        <f>_xlfn.IFNA(VLOOKUP($A14,'Tussenbestand individueel'!$F:$AH,Q$284,FALSE),0)</f>
        <v>0</v>
      </c>
      <c r="R14" s="15">
        <f>_xlfn.IFNA(VLOOKUP($A14,'Tussenbestand individueel'!$F:$AH,R$284,FALSE),0)</f>
        <v>8.6</v>
      </c>
      <c r="S14" s="13">
        <f>_xlfn.IFNA(VLOOKUP($A14,'Tussenbestand individueel'!$F:$AH,S$284,FALSE),0)</f>
        <v>8</v>
      </c>
      <c r="T14" s="15">
        <f>_xlfn.IFNA(VLOOKUP($A14,'Tussenbestand individueel'!$F:$AH,T$284,FALSE),0)</f>
        <v>2</v>
      </c>
      <c r="U14" s="15">
        <f>_xlfn.IFNA(VLOOKUP($A14,'Tussenbestand individueel'!$F:$AH,U$284,FALSE),0)</f>
        <v>6.9</v>
      </c>
      <c r="V14" s="15">
        <f>_xlfn.IFNA(VLOOKUP($A14,'Tussenbestand individueel'!$F:$AH,V$284,FALSE),0)</f>
        <v>0</v>
      </c>
      <c r="W14" s="15">
        <f>_xlfn.IFNA(VLOOKUP($A14,'Tussenbestand individueel'!$F:$AH,W$284,FALSE),0)</f>
        <v>8.9</v>
      </c>
      <c r="X14" s="13">
        <f>_xlfn.IFNA(VLOOKUP($A14,'Tussenbestand individueel'!$F:$AH,X$284,FALSE),0)</f>
        <v>10</v>
      </c>
      <c r="Y14" s="15">
        <f>_xlfn.IFNA(VLOOKUP($A14,'Tussenbestand individueel'!$F:$AH,Y$284,FALSE),0)</f>
        <v>2.8</v>
      </c>
      <c r="Z14" s="15">
        <f>_xlfn.IFNA(VLOOKUP($A14,'Tussenbestand individueel'!$F:$AH,Z$284,FALSE),0)</f>
        <v>6.65</v>
      </c>
      <c r="AA14" s="15">
        <f>_xlfn.IFNA(VLOOKUP($A14,'Tussenbestand individueel'!$F:$AH,AA$284,FALSE),0)</f>
        <v>0</v>
      </c>
      <c r="AB14" s="15">
        <f>_xlfn.IFNA(VLOOKUP($A14,'Tussenbestand individueel'!$F:$AH,AB$284,FALSE),0)</f>
        <v>9.4499999999999993</v>
      </c>
      <c r="AC14" s="13">
        <f>_xlfn.IFNA(VLOOKUP($A14,'Tussenbestand individueel'!$F:$AH,AC$284,FALSE),0)</f>
        <v>10</v>
      </c>
    </row>
    <row r="15" spans="1:29" hidden="1" x14ac:dyDescent="0.3">
      <c r="A15" s="17">
        <f>'Alle namen en totalen'!$B15</f>
        <v>204</v>
      </c>
      <c r="B15" t="str">
        <f>VLOOKUP(A15,'Alle namen en totalen'!B:F,5,FALSE)</f>
        <v>W1-B2</v>
      </c>
      <c r="C15" t="str">
        <f>_xlfn.IFNA(VLOOKUP($A15,'Alle namen en totalen'!$B:$F,C$284,FALSE)," ")</f>
        <v>Zoë Tol</v>
      </c>
      <c r="D15" t="str">
        <f>_xlfn.IFNA(VLOOKUP($A15,'Alle namen en totalen'!$B:$F,D$284,FALSE)," ")</f>
        <v>Junior E</v>
      </c>
      <c r="E15">
        <f>VLOOKUP($A15,'Tussenbestand individueel'!$F:$AH,E$284,FALSE)</f>
        <v>0</v>
      </c>
      <c r="F15" t="str">
        <f>_xlfn.IFNA(VLOOKUP($A15,'Alle namen en totalen'!$B:$F,F$284,FALSE),"")</f>
        <v>Sint Mauritius</v>
      </c>
      <c r="G15" s="15">
        <f>_xlfn.IFNA(VLOOKUP($A15,'Tussenbestand individueel'!$F:$AH,G$284,FALSE),0)</f>
        <v>41.15</v>
      </c>
      <c r="H15" s="25">
        <f>_xlfn.IFNA(VLOOKUP($A15,'Tussenbestand individueel'!$F:$AH,H$284,FALSE),0)</f>
        <v>6</v>
      </c>
      <c r="I15" s="15">
        <f>_xlfn.IFNA(VLOOKUP($A15,'Tussenbestand individueel'!$F:$AH,I$284,FALSE),0)</f>
        <v>2.4</v>
      </c>
      <c r="J15" s="15">
        <f>_xlfn.IFNA(VLOOKUP($A15,'Tussenbestand individueel'!$F:$AH,J$284,FALSE),0)</f>
        <v>7.8</v>
      </c>
      <c r="K15" s="15">
        <f>_xlfn.IFNA(VLOOKUP($A15,'Tussenbestand individueel'!$F:$AH,K$284,FALSE),0)</f>
        <v>0</v>
      </c>
      <c r="L15" s="15">
        <f>_xlfn.IFNA(VLOOKUP($A15,'Tussenbestand individueel'!$F:$AH,L$284,FALSE),0)</f>
        <v>0</v>
      </c>
      <c r="M15" s="15">
        <f>_xlfn.IFNA(VLOOKUP($A15,'Tussenbestand individueel'!$F:$AH,M$284,FALSE),0)</f>
        <v>10.199999999999999</v>
      </c>
      <c r="N15" s="13">
        <f>_xlfn.IFNA(VLOOKUP($A15,'Tussenbestand individueel'!$F:$AH,N$284,FALSE),0)</f>
        <v>7</v>
      </c>
      <c r="O15" s="15">
        <f>_xlfn.IFNA(VLOOKUP($A15,'Tussenbestand individueel'!$F:$AH,O$284,FALSE),0)</f>
        <v>2.2000000000000002</v>
      </c>
      <c r="P15" s="15">
        <f>_xlfn.IFNA(VLOOKUP($A15,'Tussenbestand individueel'!$F:$AH,P$284,FALSE),0)</f>
        <v>8.1999999999999993</v>
      </c>
      <c r="Q15" s="15">
        <f>_xlfn.IFNA(VLOOKUP($A15,'Tussenbestand individueel'!$F:$AH,Q$284,FALSE),0)</f>
        <v>0</v>
      </c>
      <c r="R15" s="15">
        <f>_xlfn.IFNA(VLOOKUP($A15,'Tussenbestand individueel'!$F:$AH,R$284,FALSE),0)</f>
        <v>10.4</v>
      </c>
      <c r="S15" s="13">
        <f>_xlfn.IFNA(VLOOKUP($A15,'Tussenbestand individueel'!$F:$AH,S$284,FALSE),0)</f>
        <v>2</v>
      </c>
      <c r="T15" s="15">
        <f>_xlfn.IFNA(VLOOKUP($A15,'Tussenbestand individueel'!$F:$AH,T$284,FALSE),0)</f>
        <v>3.1</v>
      </c>
      <c r="U15" s="15">
        <f>_xlfn.IFNA(VLOOKUP($A15,'Tussenbestand individueel'!$F:$AH,U$284,FALSE),0)</f>
        <v>7</v>
      </c>
      <c r="V15" s="15">
        <f>_xlfn.IFNA(VLOOKUP($A15,'Tussenbestand individueel'!$F:$AH,V$284,FALSE),0)</f>
        <v>0</v>
      </c>
      <c r="W15" s="15">
        <f>_xlfn.IFNA(VLOOKUP($A15,'Tussenbestand individueel'!$F:$AH,W$284,FALSE),0)</f>
        <v>10.1</v>
      </c>
      <c r="X15" s="13">
        <f>_xlfn.IFNA(VLOOKUP($A15,'Tussenbestand individueel'!$F:$AH,X$284,FALSE),0)</f>
        <v>6</v>
      </c>
      <c r="Y15" s="15">
        <f>_xlfn.IFNA(VLOOKUP($A15,'Tussenbestand individueel'!$F:$AH,Y$284,FALSE),0)</f>
        <v>3.1</v>
      </c>
      <c r="Z15" s="15">
        <f>_xlfn.IFNA(VLOOKUP($A15,'Tussenbestand individueel'!$F:$AH,Z$284,FALSE),0)</f>
        <v>7.35</v>
      </c>
      <c r="AA15" s="15">
        <f>_xlfn.IFNA(VLOOKUP($A15,'Tussenbestand individueel'!$F:$AH,AA$284,FALSE),0)</f>
        <v>0</v>
      </c>
      <c r="AB15" s="15">
        <f>_xlfn.IFNA(VLOOKUP($A15,'Tussenbestand individueel'!$F:$AH,AB$284,FALSE),0)</f>
        <v>10.45</v>
      </c>
      <c r="AC15" s="13">
        <f>_xlfn.IFNA(VLOOKUP($A15,'Tussenbestand individueel'!$F:$AH,AC$284,FALSE),0)</f>
        <v>7</v>
      </c>
    </row>
    <row r="16" spans="1:29" hidden="1" x14ac:dyDescent="0.3">
      <c r="A16" s="17">
        <f>'Alle namen en totalen'!$B16</f>
        <v>205</v>
      </c>
      <c r="B16" t="str">
        <f>VLOOKUP(A16,'Alle namen en totalen'!B:F,5,FALSE)</f>
        <v>W1-B2</v>
      </c>
      <c r="C16" t="str">
        <f>_xlfn.IFNA(VLOOKUP($A16,'Alle namen en totalen'!$B:$F,C$284,FALSE)," ")</f>
        <v>Noa Koning</v>
      </c>
      <c r="D16" t="str">
        <f>_xlfn.IFNA(VLOOKUP($A16,'Alle namen en totalen'!$B:$F,D$284,FALSE)," ")</f>
        <v>Junior E</v>
      </c>
      <c r="E16">
        <f>VLOOKUP($A16,'Tussenbestand individueel'!$F:$AH,E$284,FALSE)</f>
        <v>0</v>
      </c>
      <c r="F16" t="str">
        <f>_xlfn.IFNA(VLOOKUP($A16,'Alle namen en totalen'!$B:$F,F$284,FALSE),"")</f>
        <v>Sint Mauritius</v>
      </c>
      <c r="G16" s="15">
        <f>_xlfn.IFNA(VLOOKUP($A16,'Tussenbestand individueel'!$F:$AH,G$284,FALSE),0)</f>
        <v>43.75</v>
      </c>
      <c r="H16" s="25">
        <f>_xlfn.IFNA(VLOOKUP($A16,'Tussenbestand individueel'!$F:$AH,H$284,FALSE),0)</f>
        <v>2</v>
      </c>
      <c r="I16" s="15">
        <f>_xlfn.IFNA(VLOOKUP($A16,'Tussenbestand individueel'!$F:$AH,I$284,FALSE),0)</f>
        <v>2.4</v>
      </c>
      <c r="J16" s="15">
        <f>_xlfn.IFNA(VLOOKUP($A16,'Tussenbestand individueel'!$F:$AH,J$284,FALSE),0)</f>
        <v>8.4499999999999993</v>
      </c>
      <c r="K16" s="15">
        <f>_xlfn.IFNA(VLOOKUP($A16,'Tussenbestand individueel'!$F:$AH,K$284,FALSE),0)</f>
        <v>0</v>
      </c>
      <c r="L16" s="15">
        <f>_xlfn.IFNA(VLOOKUP($A16,'Tussenbestand individueel'!$F:$AH,L$284,FALSE),0)</f>
        <v>0</v>
      </c>
      <c r="M16" s="15">
        <f>_xlfn.IFNA(VLOOKUP($A16,'Tussenbestand individueel'!$F:$AH,M$284,FALSE),0)</f>
        <v>10.85</v>
      </c>
      <c r="N16" s="13">
        <f>_xlfn.IFNA(VLOOKUP($A16,'Tussenbestand individueel'!$F:$AH,N$284,FALSE),0)</f>
        <v>4</v>
      </c>
      <c r="O16" s="15">
        <f>_xlfn.IFNA(VLOOKUP($A16,'Tussenbestand individueel'!$F:$AH,O$284,FALSE),0)</f>
        <v>2.2000000000000002</v>
      </c>
      <c r="P16" s="15">
        <f>_xlfn.IFNA(VLOOKUP($A16,'Tussenbestand individueel'!$F:$AH,P$284,FALSE),0)</f>
        <v>7.8</v>
      </c>
      <c r="Q16" s="15">
        <f>_xlfn.IFNA(VLOOKUP($A16,'Tussenbestand individueel'!$F:$AH,Q$284,FALSE),0)</f>
        <v>0</v>
      </c>
      <c r="R16" s="15">
        <f>_xlfn.IFNA(VLOOKUP($A16,'Tussenbestand individueel'!$F:$AH,R$284,FALSE),0)</f>
        <v>10</v>
      </c>
      <c r="S16" s="13">
        <f>_xlfn.IFNA(VLOOKUP($A16,'Tussenbestand individueel'!$F:$AH,S$284,FALSE),0)</f>
        <v>4</v>
      </c>
      <c r="T16" s="15">
        <f>_xlfn.IFNA(VLOOKUP($A16,'Tussenbestand individueel'!$F:$AH,T$284,FALSE),0)</f>
        <v>3.3</v>
      </c>
      <c r="U16" s="15">
        <f>_xlfn.IFNA(VLOOKUP($A16,'Tussenbestand individueel'!$F:$AH,U$284,FALSE),0)</f>
        <v>8.1</v>
      </c>
      <c r="V16" s="15">
        <f>_xlfn.IFNA(VLOOKUP($A16,'Tussenbestand individueel'!$F:$AH,V$284,FALSE),0)</f>
        <v>0.1</v>
      </c>
      <c r="W16" s="15">
        <f>_xlfn.IFNA(VLOOKUP($A16,'Tussenbestand individueel'!$F:$AH,W$284,FALSE),0)</f>
        <v>11.3</v>
      </c>
      <c r="X16" s="13">
        <f>_xlfn.IFNA(VLOOKUP($A16,'Tussenbestand individueel'!$F:$AH,X$284,FALSE),0)</f>
        <v>1</v>
      </c>
      <c r="Y16" s="15">
        <f>_xlfn.IFNA(VLOOKUP($A16,'Tussenbestand individueel'!$F:$AH,Y$284,FALSE),0)</f>
        <v>3.3</v>
      </c>
      <c r="Z16" s="15">
        <f>_xlfn.IFNA(VLOOKUP($A16,'Tussenbestand individueel'!$F:$AH,Z$284,FALSE),0)</f>
        <v>8.3000000000000007</v>
      </c>
      <c r="AA16" s="15">
        <f>_xlfn.IFNA(VLOOKUP($A16,'Tussenbestand individueel'!$F:$AH,AA$284,FALSE),0)</f>
        <v>0</v>
      </c>
      <c r="AB16" s="15">
        <f>_xlfn.IFNA(VLOOKUP($A16,'Tussenbestand individueel'!$F:$AH,AB$284,FALSE),0)</f>
        <v>11.6</v>
      </c>
      <c r="AC16" s="13">
        <f>_xlfn.IFNA(VLOOKUP($A16,'Tussenbestand individueel'!$F:$AH,AC$284,FALSE),0)</f>
        <v>5</v>
      </c>
    </row>
    <row r="17" spans="1:29" hidden="1" x14ac:dyDescent="0.3">
      <c r="A17" s="17">
        <f>'Alle namen en totalen'!$B17</f>
        <v>206</v>
      </c>
      <c r="B17" t="str">
        <f>VLOOKUP(A17,'Alle namen en totalen'!B:F,5,FALSE)</f>
        <v>W1-B2</v>
      </c>
      <c r="C17" t="str">
        <f>_xlfn.IFNA(VLOOKUP($A17,'Alle namen en totalen'!$B:$F,C$284,FALSE)," ")</f>
        <v>Juna Burghouts</v>
      </c>
      <c r="D17" t="str">
        <f>_xlfn.IFNA(VLOOKUP($A17,'Alle namen en totalen'!$B:$F,D$284,FALSE)," ")</f>
        <v>Junior E</v>
      </c>
      <c r="E17">
        <f>VLOOKUP($A17,'Tussenbestand individueel'!$F:$AH,E$284,FALSE)</f>
        <v>0</v>
      </c>
      <c r="F17" t="str">
        <f>_xlfn.IFNA(VLOOKUP($A17,'Alle namen en totalen'!$B:$F,F$284,FALSE),"")</f>
        <v>Sint Mauritius</v>
      </c>
      <c r="G17" s="15">
        <f>_xlfn.IFNA(VLOOKUP($A17,'Tussenbestand individueel'!$F:$AH,G$284,FALSE),0)</f>
        <v>0</v>
      </c>
      <c r="H17" s="25">
        <f>_xlfn.IFNA(VLOOKUP($A17,'Tussenbestand individueel'!$F:$AH,H$284,FALSE),0)</f>
        <v>99</v>
      </c>
      <c r="I17" s="15">
        <f>_xlfn.IFNA(VLOOKUP($A17,'Tussenbestand individueel'!$F:$AH,I$284,FALSE),0)</f>
        <v>0</v>
      </c>
      <c r="J17" s="15">
        <f>_xlfn.IFNA(VLOOKUP($A17,'Tussenbestand individueel'!$F:$AH,J$284,FALSE),0)</f>
        <v>0</v>
      </c>
      <c r="K17" s="15">
        <f>_xlfn.IFNA(VLOOKUP($A17,'Tussenbestand individueel'!$F:$AH,K$284,FALSE),0)</f>
        <v>0</v>
      </c>
      <c r="L17" s="15">
        <f>_xlfn.IFNA(VLOOKUP($A17,'Tussenbestand individueel'!$F:$AH,L$284,FALSE),0)</f>
        <v>0</v>
      </c>
      <c r="M17" s="15">
        <f>_xlfn.IFNA(VLOOKUP($A17,'Tussenbestand individueel'!$F:$AH,M$284,FALSE),0)</f>
        <v>0</v>
      </c>
      <c r="N17" s="13">
        <f>_xlfn.IFNA(VLOOKUP($A17,'Tussenbestand individueel'!$F:$AH,N$284,FALSE),0)</f>
        <v>10</v>
      </c>
      <c r="O17" s="15">
        <f>_xlfn.IFNA(VLOOKUP($A17,'Tussenbestand individueel'!$F:$AH,O$284,FALSE),0)</f>
        <v>0</v>
      </c>
      <c r="P17" s="15">
        <f>_xlfn.IFNA(VLOOKUP($A17,'Tussenbestand individueel'!$F:$AH,P$284,FALSE),0)</f>
        <v>0</v>
      </c>
      <c r="Q17" s="15">
        <f>_xlfn.IFNA(VLOOKUP($A17,'Tussenbestand individueel'!$F:$AH,Q$284,FALSE),0)</f>
        <v>0</v>
      </c>
      <c r="R17" s="15">
        <f>_xlfn.IFNA(VLOOKUP($A17,'Tussenbestand individueel'!$F:$AH,R$284,FALSE),0)</f>
        <v>0</v>
      </c>
      <c r="S17" s="13">
        <f>_xlfn.IFNA(VLOOKUP($A17,'Tussenbestand individueel'!$F:$AH,S$284,FALSE),0)</f>
        <v>11</v>
      </c>
      <c r="T17" s="15">
        <f>_xlfn.IFNA(VLOOKUP($A17,'Tussenbestand individueel'!$F:$AH,T$284,FALSE),0)</f>
        <v>0</v>
      </c>
      <c r="U17" s="15">
        <f>_xlfn.IFNA(VLOOKUP($A17,'Tussenbestand individueel'!$F:$AH,U$284,FALSE),0)</f>
        <v>0</v>
      </c>
      <c r="V17" s="15">
        <f>_xlfn.IFNA(VLOOKUP($A17,'Tussenbestand individueel'!$F:$AH,V$284,FALSE),0)</f>
        <v>0</v>
      </c>
      <c r="W17" s="15">
        <f>_xlfn.IFNA(VLOOKUP($A17,'Tussenbestand individueel'!$F:$AH,W$284,FALSE),0)</f>
        <v>0</v>
      </c>
      <c r="X17" s="13">
        <f>_xlfn.IFNA(VLOOKUP($A17,'Tussenbestand individueel'!$F:$AH,X$284,FALSE),0)</f>
        <v>11</v>
      </c>
      <c r="Y17" s="15">
        <f>_xlfn.IFNA(VLOOKUP($A17,'Tussenbestand individueel'!$F:$AH,Y$284,FALSE),0)</f>
        <v>0</v>
      </c>
      <c r="Z17" s="15">
        <f>_xlfn.IFNA(VLOOKUP($A17,'Tussenbestand individueel'!$F:$AH,Z$284,FALSE),0)</f>
        <v>0</v>
      </c>
      <c r="AA17" s="15">
        <f>_xlfn.IFNA(VLOOKUP($A17,'Tussenbestand individueel'!$F:$AH,AA$284,FALSE),0)</f>
        <v>0</v>
      </c>
      <c r="AB17" s="15">
        <f>_xlfn.IFNA(VLOOKUP($A17,'Tussenbestand individueel'!$F:$AH,AB$284,FALSE),0)</f>
        <v>0</v>
      </c>
      <c r="AC17" s="13">
        <f>_xlfn.IFNA(VLOOKUP($A17,'Tussenbestand individueel'!$F:$AH,AC$284,FALSE),0)</f>
        <v>11</v>
      </c>
    </row>
    <row r="18" spans="1:29" hidden="1" x14ac:dyDescent="0.3">
      <c r="A18" s="17">
        <f>'Alle namen en totalen'!$B18</f>
        <v>207</v>
      </c>
      <c r="B18" t="str">
        <f>VLOOKUP(A18,'Alle namen en totalen'!B:F,5,FALSE)</f>
        <v>W1-B2</v>
      </c>
      <c r="C18" t="str">
        <f>_xlfn.IFNA(VLOOKUP($A18,'Alle namen en totalen'!$B:$F,C$284,FALSE)," ")</f>
        <v>Kyara Kluft</v>
      </c>
      <c r="D18" t="str">
        <f>_xlfn.IFNA(VLOOKUP($A18,'Alle namen en totalen'!$B:$F,D$284,FALSE)," ")</f>
        <v>Junior E</v>
      </c>
      <c r="E18">
        <f>VLOOKUP($A18,'Tussenbestand individueel'!$F:$AH,E$284,FALSE)</f>
        <v>0</v>
      </c>
      <c r="F18" t="str">
        <f>_xlfn.IFNA(VLOOKUP($A18,'Alle namen en totalen'!$B:$F,F$284,FALSE),"")</f>
        <v>Sint Mauritius</v>
      </c>
      <c r="G18" s="15">
        <f>_xlfn.IFNA(VLOOKUP($A18,'Tussenbestand individueel'!$F:$AH,G$284,FALSE),0)</f>
        <v>38.35</v>
      </c>
      <c r="H18" s="25">
        <f>_xlfn.IFNA(VLOOKUP($A18,'Tussenbestand individueel'!$F:$AH,H$284,FALSE),0)</f>
        <v>8</v>
      </c>
      <c r="I18" s="15">
        <f>_xlfn.IFNA(VLOOKUP($A18,'Tussenbestand individueel'!$F:$AH,I$284,FALSE),0)</f>
        <v>1.6</v>
      </c>
      <c r="J18" s="15">
        <f>_xlfn.IFNA(VLOOKUP($A18,'Tussenbestand individueel'!$F:$AH,J$284,FALSE),0)</f>
        <v>8.1</v>
      </c>
      <c r="K18" s="15">
        <f>_xlfn.IFNA(VLOOKUP($A18,'Tussenbestand individueel'!$F:$AH,K$284,FALSE),0)</f>
        <v>0</v>
      </c>
      <c r="L18" s="15">
        <f>_xlfn.IFNA(VLOOKUP($A18,'Tussenbestand individueel'!$F:$AH,L$284,FALSE),0)</f>
        <v>0</v>
      </c>
      <c r="M18" s="15">
        <f>_xlfn.IFNA(VLOOKUP($A18,'Tussenbestand individueel'!$F:$AH,M$284,FALSE),0)</f>
        <v>9.6999999999999993</v>
      </c>
      <c r="N18" s="13">
        <f>_xlfn.IFNA(VLOOKUP($A18,'Tussenbestand individueel'!$F:$AH,N$284,FALSE),0)</f>
        <v>8</v>
      </c>
      <c r="O18" s="15">
        <f>_xlfn.IFNA(VLOOKUP($A18,'Tussenbestand individueel'!$F:$AH,O$284,FALSE),0)</f>
        <v>2.2000000000000002</v>
      </c>
      <c r="P18" s="15">
        <f>_xlfn.IFNA(VLOOKUP($A18,'Tussenbestand individueel'!$F:$AH,P$284,FALSE),0)</f>
        <v>5.9</v>
      </c>
      <c r="Q18" s="15">
        <f>_xlfn.IFNA(VLOOKUP($A18,'Tussenbestand individueel'!$F:$AH,Q$284,FALSE),0)</f>
        <v>0</v>
      </c>
      <c r="R18" s="15">
        <f>_xlfn.IFNA(VLOOKUP($A18,'Tussenbestand individueel'!$F:$AH,R$284,FALSE),0)</f>
        <v>8.1</v>
      </c>
      <c r="S18" s="13">
        <f>_xlfn.IFNA(VLOOKUP($A18,'Tussenbestand individueel'!$F:$AH,S$284,FALSE),0)</f>
        <v>10</v>
      </c>
      <c r="T18" s="15">
        <f>_xlfn.IFNA(VLOOKUP($A18,'Tussenbestand individueel'!$F:$AH,T$284,FALSE),0)</f>
        <v>2.2000000000000002</v>
      </c>
      <c r="U18" s="15">
        <f>_xlfn.IFNA(VLOOKUP($A18,'Tussenbestand individueel'!$F:$AH,U$284,FALSE),0)</f>
        <v>7.8</v>
      </c>
      <c r="V18" s="15">
        <f>_xlfn.IFNA(VLOOKUP($A18,'Tussenbestand individueel'!$F:$AH,V$284,FALSE),0)</f>
        <v>0</v>
      </c>
      <c r="W18" s="15">
        <f>_xlfn.IFNA(VLOOKUP($A18,'Tussenbestand individueel'!$F:$AH,W$284,FALSE),0)</f>
        <v>10</v>
      </c>
      <c r="X18" s="13">
        <f>_xlfn.IFNA(VLOOKUP($A18,'Tussenbestand individueel'!$F:$AH,X$284,FALSE),0)</f>
        <v>7</v>
      </c>
      <c r="Y18" s="15">
        <f>_xlfn.IFNA(VLOOKUP($A18,'Tussenbestand individueel'!$F:$AH,Y$284,FALSE),0)</f>
        <v>3</v>
      </c>
      <c r="Z18" s="15">
        <f>_xlfn.IFNA(VLOOKUP($A18,'Tussenbestand individueel'!$F:$AH,Z$284,FALSE),0)</f>
        <v>7.55</v>
      </c>
      <c r="AA18" s="15">
        <f>_xlfn.IFNA(VLOOKUP($A18,'Tussenbestand individueel'!$F:$AH,AA$284,FALSE),0)</f>
        <v>0</v>
      </c>
      <c r="AB18" s="15">
        <f>_xlfn.IFNA(VLOOKUP($A18,'Tussenbestand individueel'!$F:$AH,AB$284,FALSE),0)</f>
        <v>10.55</v>
      </c>
      <c r="AC18" s="13">
        <f>_xlfn.IFNA(VLOOKUP($A18,'Tussenbestand individueel'!$F:$AH,AC$284,FALSE),0)</f>
        <v>6</v>
      </c>
    </row>
    <row r="19" spans="1:29" hidden="1" x14ac:dyDescent="0.3">
      <c r="A19" s="17">
        <f>'Alle namen en totalen'!$B19</f>
        <v>208</v>
      </c>
      <c r="B19" t="str">
        <f>VLOOKUP(A19,'Alle namen en totalen'!B:F,5,FALSE)</f>
        <v>W1-B2</v>
      </c>
      <c r="C19" t="str">
        <f>_xlfn.IFNA(VLOOKUP($A19,'Alle namen en totalen'!$B:$F,C$284,FALSE)," ")</f>
        <v>Sophie Bok</v>
      </c>
      <c r="D19" t="str">
        <f>_xlfn.IFNA(VLOOKUP($A19,'Alle namen en totalen'!$B:$F,D$284,FALSE)," ")</f>
        <v>Junior E</v>
      </c>
      <c r="E19">
        <f>VLOOKUP($A19,'Tussenbestand individueel'!$F:$AH,E$284,FALSE)</f>
        <v>0</v>
      </c>
      <c r="F19" t="str">
        <f>_xlfn.IFNA(VLOOKUP($A19,'Alle namen en totalen'!$B:$F,F$284,FALSE),"")</f>
        <v>Turncentrum Waterland</v>
      </c>
      <c r="G19" s="15">
        <f>_xlfn.IFNA(VLOOKUP($A19,'Tussenbestand individueel'!$F:$AH,G$284,FALSE),0)</f>
        <v>39.75</v>
      </c>
      <c r="H19" s="25">
        <f>_xlfn.IFNA(VLOOKUP($A19,'Tussenbestand individueel'!$F:$AH,H$284,FALSE),0)</f>
        <v>7</v>
      </c>
      <c r="I19" s="15">
        <f>_xlfn.IFNA(VLOOKUP($A19,'Tussenbestand individueel'!$F:$AH,I$284,FALSE),0)</f>
        <v>2</v>
      </c>
      <c r="J19" s="15">
        <f>_xlfn.IFNA(VLOOKUP($A19,'Tussenbestand individueel'!$F:$AH,J$284,FALSE),0)</f>
        <v>7.65</v>
      </c>
      <c r="K19" s="15">
        <f>_xlfn.IFNA(VLOOKUP($A19,'Tussenbestand individueel'!$F:$AH,K$284,FALSE),0)</f>
        <v>0</v>
      </c>
      <c r="L19" s="15">
        <f>_xlfn.IFNA(VLOOKUP($A19,'Tussenbestand individueel'!$F:$AH,L$284,FALSE),0)</f>
        <v>0</v>
      </c>
      <c r="M19" s="15">
        <f>_xlfn.IFNA(VLOOKUP($A19,'Tussenbestand individueel'!$F:$AH,M$284,FALSE),0)</f>
        <v>9.65</v>
      </c>
      <c r="N19" s="13">
        <f>_xlfn.IFNA(VLOOKUP($A19,'Tussenbestand individueel'!$F:$AH,N$284,FALSE),0)</f>
        <v>9</v>
      </c>
      <c r="O19" s="15">
        <f>_xlfn.IFNA(VLOOKUP($A19,'Tussenbestand individueel'!$F:$AH,O$284,FALSE),0)</f>
        <v>2.2000000000000002</v>
      </c>
      <c r="P19" s="15">
        <f>_xlfn.IFNA(VLOOKUP($A19,'Tussenbestand individueel'!$F:$AH,P$284,FALSE),0)</f>
        <v>7.25</v>
      </c>
      <c r="Q19" s="15">
        <f>_xlfn.IFNA(VLOOKUP($A19,'Tussenbestand individueel'!$F:$AH,Q$284,FALSE),0)</f>
        <v>0</v>
      </c>
      <c r="R19" s="15">
        <f>_xlfn.IFNA(VLOOKUP($A19,'Tussenbestand individueel'!$F:$AH,R$284,FALSE),0)</f>
        <v>9.4499999999999993</v>
      </c>
      <c r="S19" s="13">
        <f>_xlfn.IFNA(VLOOKUP($A19,'Tussenbestand individueel'!$F:$AH,S$284,FALSE),0)</f>
        <v>6</v>
      </c>
      <c r="T19" s="15">
        <f>_xlfn.IFNA(VLOOKUP($A19,'Tussenbestand individueel'!$F:$AH,T$284,FALSE),0)</f>
        <v>3</v>
      </c>
      <c r="U19" s="15">
        <f>_xlfn.IFNA(VLOOKUP($A19,'Tussenbestand individueel'!$F:$AH,U$284,FALSE),0)</f>
        <v>7.75</v>
      </c>
      <c r="V19" s="15">
        <f>_xlfn.IFNA(VLOOKUP($A19,'Tussenbestand individueel'!$F:$AH,V$284,FALSE),0)</f>
        <v>0</v>
      </c>
      <c r="W19" s="15">
        <f>_xlfn.IFNA(VLOOKUP($A19,'Tussenbestand individueel'!$F:$AH,W$284,FALSE),0)</f>
        <v>10.75</v>
      </c>
      <c r="X19" s="13">
        <f>_xlfn.IFNA(VLOOKUP($A19,'Tussenbestand individueel'!$F:$AH,X$284,FALSE),0)</f>
        <v>4</v>
      </c>
      <c r="Y19" s="15">
        <f>_xlfn.IFNA(VLOOKUP($A19,'Tussenbestand individueel'!$F:$AH,Y$284,FALSE),0)</f>
        <v>2.9</v>
      </c>
      <c r="Z19" s="15">
        <f>_xlfn.IFNA(VLOOKUP($A19,'Tussenbestand individueel'!$F:$AH,Z$284,FALSE),0)</f>
        <v>7</v>
      </c>
      <c r="AA19" s="15">
        <f>_xlfn.IFNA(VLOOKUP($A19,'Tussenbestand individueel'!$F:$AH,AA$284,FALSE),0)</f>
        <v>0</v>
      </c>
      <c r="AB19" s="15">
        <f>_xlfn.IFNA(VLOOKUP($A19,'Tussenbestand individueel'!$F:$AH,AB$284,FALSE),0)</f>
        <v>9.9</v>
      </c>
      <c r="AC19" s="13">
        <f>_xlfn.IFNA(VLOOKUP($A19,'Tussenbestand individueel'!$F:$AH,AC$284,FALSE),0)</f>
        <v>9</v>
      </c>
    </row>
    <row r="20" spans="1:29" hidden="1" x14ac:dyDescent="0.3">
      <c r="A20" s="17">
        <f>'Alle namen en totalen'!$B20</f>
        <v>209</v>
      </c>
      <c r="B20" t="str">
        <f>VLOOKUP(A20,'Alle namen en totalen'!B:F,5,FALSE)</f>
        <v>W1-B2</v>
      </c>
      <c r="C20" t="str">
        <f>_xlfn.IFNA(VLOOKUP($A20,'Alle namen en totalen'!$B:$F,C$284,FALSE)," ")</f>
        <v>Loïs Schulze</v>
      </c>
      <c r="D20" t="str">
        <f>_xlfn.IFNA(VLOOKUP($A20,'Alle namen en totalen'!$B:$F,D$284,FALSE)," ")</f>
        <v>Junior E</v>
      </c>
      <c r="E20">
        <f>VLOOKUP($A20,'Tussenbestand individueel'!$F:$AH,E$284,FALSE)</f>
        <v>0</v>
      </c>
      <c r="F20" t="str">
        <f>_xlfn.IFNA(VLOOKUP($A20,'Alle namen en totalen'!$B:$F,F$284,FALSE),"")</f>
        <v>Turncentrum Waterland</v>
      </c>
      <c r="G20" s="15">
        <f>_xlfn.IFNA(VLOOKUP($A20,'Tussenbestand individueel'!$F:$AH,G$284,FALSE),0)</f>
        <v>38.35</v>
      </c>
      <c r="H20" s="25">
        <f>_xlfn.IFNA(VLOOKUP($A20,'Tussenbestand individueel'!$F:$AH,H$284,FALSE),0)</f>
        <v>8</v>
      </c>
      <c r="I20" s="15">
        <f>_xlfn.IFNA(VLOOKUP($A20,'Tussenbestand individueel'!$F:$AH,I$284,FALSE),0)</f>
        <v>2.4</v>
      </c>
      <c r="J20" s="15">
        <f>_xlfn.IFNA(VLOOKUP($A20,'Tussenbestand individueel'!$F:$AH,J$284,FALSE),0)</f>
        <v>8.0500000000000007</v>
      </c>
      <c r="K20" s="15">
        <f>_xlfn.IFNA(VLOOKUP($A20,'Tussenbestand individueel'!$F:$AH,K$284,FALSE),0)</f>
        <v>0</v>
      </c>
      <c r="L20" s="15">
        <f>_xlfn.IFNA(VLOOKUP($A20,'Tussenbestand individueel'!$F:$AH,L$284,FALSE),0)</f>
        <v>0</v>
      </c>
      <c r="M20" s="15">
        <f>_xlfn.IFNA(VLOOKUP($A20,'Tussenbestand individueel'!$F:$AH,M$284,FALSE),0)</f>
        <v>10.45</v>
      </c>
      <c r="N20" s="13">
        <f>_xlfn.IFNA(VLOOKUP($A20,'Tussenbestand individueel'!$F:$AH,N$284,FALSE),0)</f>
        <v>6</v>
      </c>
      <c r="O20" s="15">
        <f>_xlfn.IFNA(VLOOKUP($A20,'Tussenbestand individueel'!$F:$AH,O$284,FALSE),0)</f>
        <v>1.2</v>
      </c>
      <c r="P20" s="15">
        <f>_xlfn.IFNA(VLOOKUP($A20,'Tussenbestand individueel'!$F:$AH,P$284,FALSE),0)</f>
        <v>7.3</v>
      </c>
      <c r="Q20" s="15">
        <f>_xlfn.IFNA(VLOOKUP($A20,'Tussenbestand individueel'!$F:$AH,Q$284,FALSE),0)</f>
        <v>0</v>
      </c>
      <c r="R20" s="15">
        <f>_xlfn.IFNA(VLOOKUP($A20,'Tussenbestand individueel'!$F:$AH,R$284,FALSE),0)</f>
        <v>8.5</v>
      </c>
      <c r="S20" s="13">
        <f>_xlfn.IFNA(VLOOKUP($A20,'Tussenbestand individueel'!$F:$AH,S$284,FALSE),0)</f>
        <v>9</v>
      </c>
      <c r="T20" s="15">
        <f>_xlfn.IFNA(VLOOKUP($A20,'Tussenbestand individueel'!$F:$AH,T$284,FALSE),0)</f>
        <v>2.2999999999999998</v>
      </c>
      <c r="U20" s="15">
        <f>_xlfn.IFNA(VLOOKUP($A20,'Tussenbestand individueel'!$F:$AH,U$284,FALSE),0)</f>
        <v>6.65</v>
      </c>
      <c r="V20" s="15">
        <f>_xlfn.IFNA(VLOOKUP($A20,'Tussenbestand individueel'!$F:$AH,V$284,FALSE),0)</f>
        <v>0</v>
      </c>
      <c r="W20" s="15">
        <f>_xlfn.IFNA(VLOOKUP($A20,'Tussenbestand individueel'!$F:$AH,W$284,FALSE),0)</f>
        <v>8.9499999999999993</v>
      </c>
      <c r="X20" s="13">
        <f>_xlfn.IFNA(VLOOKUP($A20,'Tussenbestand individueel'!$F:$AH,X$284,FALSE),0)</f>
        <v>9</v>
      </c>
      <c r="Y20" s="15">
        <f>_xlfn.IFNA(VLOOKUP($A20,'Tussenbestand individueel'!$F:$AH,Y$284,FALSE),0)</f>
        <v>3.3</v>
      </c>
      <c r="Z20" s="15">
        <f>_xlfn.IFNA(VLOOKUP($A20,'Tussenbestand individueel'!$F:$AH,Z$284,FALSE),0)</f>
        <v>7.15</v>
      </c>
      <c r="AA20" s="15">
        <f>_xlfn.IFNA(VLOOKUP($A20,'Tussenbestand individueel'!$F:$AH,AA$284,FALSE),0)</f>
        <v>0</v>
      </c>
      <c r="AB20" s="15">
        <f>_xlfn.IFNA(VLOOKUP($A20,'Tussenbestand individueel'!$F:$AH,AB$284,FALSE),0)</f>
        <v>10.45</v>
      </c>
      <c r="AC20" s="13">
        <f>_xlfn.IFNA(VLOOKUP($A20,'Tussenbestand individueel'!$F:$AH,AC$284,FALSE),0)</f>
        <v>7</v>
      </c>
    </row>
    <row r="21" spans="1:29" hidden="1" x14ac:dyDescent="0.3">
      <c r="A21" s="17">
        <f>'Alle namen en totalen'!$B21</f>
        <v>210</v>
      </c>
      <c r="B21" t="str">
        <f>VLOOKUP(A21,'Alle namen en totalen'!B:F,5,FALSE)</f>
        <v>W1-B2</v>
      </c>
      <c r="C21" t="str">
        <f>_xlfn.IFNA(VLOOKUP($A21,'Alle namen en totalen'!$B:$F,C$284,FALSE)," ")</f>
        <v>Lily van Laar</v>
      </c>
      <c r="D21" t="str">
        <f>_xlfn.IFNA(VLOOKUP($A21,'Alle namen en totalen'!$B:$F,D$284,FALSE)," ")</f>
        <v>Junior E</v>
      </c>
      <c r="E21">
        <f>VLOOKUP($A21,'Tussenbestand individueel'!$F:$AH,E$284,FALSE)</f>
        <v>0</v>
      </c>
      <c r="F21" t="str">
        <f>_xlfn.IFNA(VLOOKUP($A21,'Alle namen en totalen'!$B:$F,F$284,FALSE),"")</f>
        <v>Turncentrum Waterland</v>
      </c>
      <c r="G21" s="15">
        <f>_xlfn.IFNA(VLOOKUP($A21,'Tussenbestand individueel'!$F:$AH,G$284,FALSE),0)</f>
        <v>42.8</v>
      </c>
      <c r="H21" s="25">
        <f>_xlfn.IFNA(VLOOKUP($A21,'Tussenbestand individueel'!$F:$AH,H$284,FALSE),0)</f>
        <v>5</v>
      </c>
      <c r="I21" s="15">
        <f>_xlfn.IFNA(VLOOKUP($A21,'Tussenbestand individueel'!$F:$AH,I$284,FALSE),0)</f>
        <v>2.6</v>
      </c>
      <c r="J21" s="15">
        <f>_xlfn.IFNA(VLOOKUP($A21,'Tussenbestand individueel'!$F:$AH,J$284,FALSE),0)</f>
        <v>8.6</v>
      </c>
      <c r="K21" s="15">
        <f>_xlfn.IFNA(VLOOKUP($A21,'Tussenbestand individueel'!$F:$AH,K$284,FALSE),0)</f>
        <v>0</v>
      </c>
      <c r="L21" s="15">
        <f>_xlfn.IFNA(VLOOKUP($A21,'Tussenbestand individueel'!$F:$AH,L$284,FALSE),0)</f>
        <v>0</v>
      </c>
      <c r="M21" s="15">
        <f>_xlfn.IFNA(VLOOKUP($A21,'Tussenbestand individueel'!$F:$AH,M$284,FALSE),0)</f>
        <v>11.2</v>
      </c>
      <c r="N21" s="13">
        <f>_xlfn.IFNA(VLOOKUP($A21,'Tussenbestand individueel'!$F:$AH,N$284,FALSE),0)</f>
        <v>1</v>
      </c>
      <c r="O21" s="15">
        <f>_xlfn.IFNA(VLOOKUP($A21,'Tussenbestand individueel'!$F:$AH,O$284,FALSE),0)</f>
        <v>2.2000000000000002</v>
      </c>
      <c r="P21" s="15">
        <f>_xlfn.IFNA(VLOOKUP($A21,'Tussenbestand individueel'!$F:$AH,P$284,FALSE),0)</f>
        <v>7.5</v>
      </c>
      <c r="Q21" s="15">
        <f>_xlfn.IFNA(VLOOKUP($A21,'Tussenbestand individueel'!$F:$AH,Q$284,FALSE),0)</f>
        <v>0</v>
      </c>
      <c r="R21" s="15">
        <f>_xlfn.IFNA(VLOOKUP($A21,'Tussenbestand individueel'!$F:$AH,R$284,FALSE),0)</f>
        <v>9.6999999999999993</v>
      </c>
      <c r="S21" s="13">
        <f>_xlfn.IFNA(VLOOKUP($A21,'Tussenbestand individueel'!$F:$AH,S$284,FALSE),0)</f>
        <v>5</v>
      </c>
      <c r="T21" s="15">
        <f>_xlfn.IFNA(VLOOKUP($A21,'Tussenbestand individueel'!$F:$AH,T$284,FALSE),0)</f>
        <v>3</v>
      </c>
      <c r="U21" s="15">
        <f>_xlfn.IFNA(VLOOKUP($A21,'Tussenbestand individueel'!$F:$AH,U$284,FALSE),0)</f>
        <v>7.25</v>
      </c>
      <c r="V21" s="15">
        <f>_xlfn.IFNA(VLOOKUP($A21,'Tussenbestand individueel'!$F:$AH,V$284,FALSE),0)</f>
        <v>0</v>
      </c>
      <c r="W21" s="15">
        <f>_xlfn.IFNA(VLOOKUP($A21,'Tussenbestand individueel'!$F:$AH,W$284,FALSE),0)</f>
        <v>10.25</v>
      </c>
      <c r="X21" s="13">
        <f>_xlfn.IFNA(VLOOKUP($A21,'Tussenbestand individueel'!$F:$AH,X$284,FALSE),0)</f>
        <v>5</v>
      </c>
      <c r="Y21" s="15">
        <f>_xlfn.IFNA(VLOOKUP($A21,'Tussenbestand individueel'!$F:$AH,Y$284,FALSE),0)</f>
        <v>3.4</v>
      </c>
      <c r="Z21" s="15">
        <f>_xlfn.IFNA(VLOOKUP($A21,'Tussenbestand individueel'!$F:$AH,Z$284,FALSE),0)</f>
        <v>8.25</v>
      </c>
      <c r="AA21" s="15">
        <f>_xlfn.IFNA(VLOOKUP($A21,'Tussenbestand individueel'!$F:$AH,AA$284,FALSE),0)</f>
        <v>0</v>
      </c>
      <c r="AB21" s="15">
        <f>_xlfn.IFNA(VLOOKUP($A21,'Tussenbestand individueel'!$F:$AH,AB$284,FALSE),0)</f>
        <v>11.65</v>
      </c>
      <c r="AC21" s="13">
        <f>_xlfn.IFNA(VLOOKUP($A21,'Tussenbestand individueel'!$F:$AH,AC$284,FALSE),0)</f>
        <v>3</v>
      </c>
    </row>
    <row r="22" spans="1:29" hidden="1" x14ac:dyDescent="0.3">
      <c r="A22" s="17">
        <f>'Alle namen en totalen'!$B22</f>
        <v>211</v>
      </c>
      <c r="B22" t="str">
        <f>VLOOKUP(A22,'Alle namen en totalen'!B:F,5,FALSE)</f>
        <v>W1-B2</v>
      </c>
      <c r="C22" t="str">
        <f>_xlfn.IFNA(VLOOKUP($A22,'Alle namen en totalen'!$B:$F,C$284,FALSE)," ")</f>
        <v>Sarah Havermans</v>
      </c>
      <c r="D22" t="str">
        <f>_xlfn.IFNA(VLOOKUP($A22,'Alle namen en totalen'!$B:$F,D$284,FALSE)," ")</f>
        <v>Junior E</v>
      </c>
      <c r="E22">
        <f>VLOOKUP($A22,'Tussenbestand individueel'!$F:$AH,E$284,FALSE)</f>
        <v>0</v>
      </c>
      <c r="F22" t="str">
        <f>_xlfn.IFNA(VLOOKUP($A22,'Alle namen en totalen'!$B:$F,F$284,FALSE),"")</f>
        <v>Turncentrum Waterland</v>
      </c>
      <c r="G22" s="15">
        <f>_xlfn.IFNA(VLOOKUP($A22,'Tussenbestand individueel'!$F:$AH,G$284,FALSE),0)</f>
        <v>0</v>
      </c>
      <c r="H22" s="25">
        <f>_xlfn.IFNA(VLOOKUP($A22,'Tussenbestand individueel'!$F:$AH,H$284,FALSE),0)</f>
        <v>99</v>
      </c>
      <c r="I22" s="15">
        <f>_xlfn.IFNA(VLOOKUP($A22,'Tussenbestand individueel'!$F:$AH,I$284,FALSE),0)</f>
        <v>0</v>
      </c>
      <c r="J22" s="15">
        <f>_xlfn.IFNA(VLOOKUP($A22,'Tussenbestand individueel'!$F:$AH,J$284,FALSE),0)</f>
        <v>0</v>
      </c>
      <c r="K22" s="15">
        <f>_xlfn.IFNA(VLOOKUP($A22,'Tussenbestand individueel'!$F:$AH,K$284,FALSE),0)</f>
        <v>0</v>
      </c>
      <c r="L22" s="15">
        <f>_xlfn.IFNA(VLOOKUP($A22,'Tussenbestand individueel'!$F:$AH,L$284,FALSE),0)</f>
        <v>0</v>
      </c>
      <c r="M22" s="15">
        <f>_xlfn.IFNA(VLOOKUP($A22,'Tussenbestand individueel'!$F:$AH,M$284,FALSE),0)</f>
        <v>0</v>
      </c>
      <c r="N22" s="13">
        <f>_xlfn.IFNA(VLOOKUP($A22,'Tussenbestand individueel'!$F:$AH,N$284,FALSE),0)</f>
        <v>10</v>
      </c>
      <c r="O22" s="15">
        <f>_xlfn.IFNA(VLOOKUP($A22,'Tussenbestand individueel'!$F:$AH,O$284,FALSE),0)</f>
        <v>0</v>
      </c>
      <c r="P22" s="15">
        <f>_xlfn.IFNA(VLOOKUP($A22,'Tussenbestand individueel'!$F:$AH,P$284,FALSE),0)</f>
        <v>0</v>
      </c>
      <c r="Q22" s="15">
        <f>_xlfn.IFNA(VLOOKUP($A22,'Tussenbestand individueel'!$F:$AH,Q$284,FALSE),0)</f>
        <v>0</v>
      </c>
      <c r="R22" s="15">
        <f>_xlfn.IFNA(VLOOKUP($A22,'Tussenbestand individueel'!$F:$AH,R$284,FALSE),0)</f>
        <v>0</v>
      </c>
      <c r="S22" s="13">
        <f>_xlfn.IFNA(VLOOKUP($A22,'Tussenbestand individueel'!$F:$AH,S$284,FALSE),0)</f>
        <v>11</v>
      </c>
      <c r="T22" s="15">
        <f>_xlfn.IFNA(VLOOKUP($A22,'Tussenbestand individueel'!$F:$AH,T$284,FALSE),0)</f>
        <v>0</v>
      </c>
      <c r="U22" s="15">
        <f>_xlfn.IFNA(VLOOKUP($A22,'Tussenbestand individueel'!$F:$AH,U$284,FALSE),0)</f>
        <v>0</v>
      </c>
      <c r="V22" s="15">
        <f>_xlfn.IFNA(VLOOKUP($A22,'Tussenbestand individueel'!$F:$AH,V$284,FALSE),0)</f>
        <v>0</v>
      </c>
      <c r="W22" s="15">
        <f>_xlfn.IFNA(VLOOKUP($A22,'Tussenbestand individueel'!$F:$AH,W$284,FALSE),0)</f>
        <v>0</v>
      </c>
      <c r="X22" s="13">
        <f>_xlfn.IFNA(VLOOKUP($A22,'Tussenbestand individueel'!$F:$AH,X$284,FALSE),0)</f>
        <v>11</v>
      </c>
      <c r="Y22" s="15">
        <f>_xlfn.IFNA(VLOOKUP($A22,'Tussenbestand individueel'!$F:$AH,Y$284,FALSE),0)</f>
        <v>0</v>
      </c>
      <c r="Z22" s="15">
        <f>_xlfn.IFNA(VLOOKUP($A22,'Tussenbestand individueel'!$F:$AH,Z$284,FALSE),0)</f>
        <v>0</v>
      </c>
      <c r="AA22" s="15">
        <f>_xlfn.IFNA(VLOOKUP($A22,'Tussenbestand individueel'!$F:$AH,AA$284,FALSE),0)</f>
        <v>0</v>
      </c>
      <c r="AB22" s="15">
        <f>_xlfn.IFNA(VLOOKUP($A22,'Tussenbestand individueel'!$F:$AH,AB$284,FALSE),0)</f>
        <v>0</v>
      </c>
      <c r="AC22" s="13">
        <f>_xlfn.IFNA(VLOOKUP($A22,'Tussenbestand individueel'!$F:$AH,AC$284,FALSE),0)</f>
        <v>11</v>
      </c>
    </row>
    <row r="23" spans="1:29" x14ac:dyDescent="0.3">
      <c r="A23" s="17">
        <f>'Alle namen en totalen'!$B23</f>
        <v>213</v>
      </c>
      <c r="B23" t="str">
        <f>VLOOKUP(A23,'Alle namen en totalen'!B:F,5,FALSE)</f>
        <v>W3-B2</v>
      </c>
      <c r="C23" t="str">
        <f>_xlfn.IFNA(VLOOKUP($A23,'Alle namen en totalen'!$B:$F,C$284,FALSE)," ")</f>
        <v>Mira den Dulk</v>
      </c>
      <c r="D23" t="str">
        <f>_xlfn.IFNA(VLOOKUP($A23,'Alle namen en totalen'!$B:$F,D$284,FALSE)," ")</f>
        <v>Junior F</v>
      </c>
      <c r="E23">
        <f>VLOOKUP($A23,'Tussenbestand individueel'!$F:$AH,E$284,FALSE)</f>
        <v>0</v>
      </c>
      <c r="F23" t="str">
        <f>_xlfn.IFNA(VLOOKUP($A23,'Alle namen en totalen'!$B:$F,F$284,FALSE),"")</f>
        <v>K&amp;V</v>
      </c>
      <c r="G23" s="15">
        <f>_xlfn.IFNA(VLOOKUP($A23,'Tussenbestand individueel'!$F:$AH,G$284,FALSE),0)</f>
        <v>39.799999999999997</v>
      </c>
      <c r="H23" s="25">
        <f>_xlfn.IFNA(VLOOKUP($A23,'Tussenbestand individueel'!$F:$AH,H$284,FALSE),0)</f>
        <v>14</v>
      </c>
      <c r="I23" s="15">
        <f>_xlfn.IFNA(VLOOKUP($A23,'Tussenbestand individueel'!$F:$AH,I$284,FALSE),0)</f>
        <v>2.4</v>
      </c>
      <c r="J23" s="15">
        <f>_xlfn.IFNA(VLOOKUP($A23,'Tussenbestand individueel'!$F:$AH,J$284,FALSE),0)</f>
        <v>8.4</v>
      </c>
      <c r="K23" s="15">
        <f>_xlfn.IFNA(VLOOKUP($A23,'Tussenbestand individueel'!$F:$AH,K$284,FALSE),0)</f>
        <v>0</v>
      </c>
      <c r="L23" s="15">
        <f>_xlfn.IFNA(VLOOKUP($A23,'Tussenbestand individueel'!$F:$AH,L$284,FALSE),0)</f>
        <v>0</v>
      </c>
      <c r="M23" s="15">
        <f>_xlfn.IFNA(VLOOKUP($A23,'Tussenbestand individueel'!$F:$AH,M$284,FALSE),0)</f>
        <v>10.8</v>
      </c>
      <c r="N23" s="13">
        <f>_xlfn.IFNA(VLOOKUP($A23,'Tussenbestand individueel'!$F:$AH,N$284,FALSE),0)</f>
        <v>10</v>
      </c>
      <c r="O23" s="15">
        <f>_xlfn.IFNA(VLOOKUP($A23,'Tussenbestand individueel'!$F:$AH,O$284,FALSE),0)</f>
        <v>2.2999999999999998</v>
      </c>
      <c r="P23" s="15">
        <f>_xlfn.IFNA(VLOOKUP($A23,'Tussenbestand individueel'!$F:$AH,P$284,FALSE),0)</f>
        <v>7.15</v>
      </c>
      <c r="Q23" s="15">
        <f>_xlfn.IFNA(VLOOKUP($A23,'Tussenbestand individueel'!$F:$AH,Q$284,FALSE),0)</f>
        <v>0</v>
      </c>
      <c r="R23" s="15">
        <f>_xlfn.IFNA(VLOOKUP($A23,'Tussenbestand individueel'!$F:$AH,R$284,FALSE),0)</f>
        <v>9.4499999999999993</v>
      </c>
      <c r="S23" s="13">
        <f>_xlfn.IFNA(VLOOKUP($A23,'Tussenbestand individueel'!$F:$AH,S$284,FALSE),0)</f>
        <v>16</v>
      </c>
      <c r="T23" s="15">
        <f>_xlfn.IFNA(VLOOKUP($A23,'Tussenbestand individueel'!$F:$AH,T$284,FALSE),0)</f>
        <v>3</v>
      </c>
      <c r="U23" s="15">
        <f>_xlfn.IFNA(VLOOKUP($A23,'Tussenbestand individueel'!$F:$AH,U$284,FALSE),0)</f>
        <v>6.35</v>
      </c>
      <c r="V23" s="15">
        <f>_xlfn.IFNA(VLOOKUP($A23,'Tussenbestand individueel'!$F:$AH,V$284,FALSE),0)</f>
        <v>0</v>
      </c>
      <c r="W23" s="15">
        <f>_xlfn.IFNA(VLOOKUP($A23,'Tussenbestand individueel'!$F:$AH,W$284,FALSE),0)</f>
        <v>9.35</v>
      </c>
      <c r="X23" s="13">
        <f>_xlfn.IFNA(VLOOKUP($A23,'Tussenbestand individueel'!$F:$AH,X$284,FALSE),0)</f>
        <v>15</v>
      </c>
      <c r="Y23" s="15">
        <f>_xlfn.IFNA(VLOOKUP($A23,'Tussenbestand individueel'!$F:$AH,Y$284,FALSE),0)</f>
        <v>3</v>
      </c>
      <c r="Z23" s="15">
        <f>_xlfn.IFNA(VLOOKUP($A23,'Tussenbestand individueel'!$F:$AH,Z$284,FALSE),0)</f>
        <v>7.2</v>
      </c>
      <c r="AA23" s="15">
        <f>_xlfn.IFNA(VLOOKUP($A23,'Tussenbestand individueel'!$F:$AH,AA$284,FALSE),0)</f>
        <v>0</v>
      </c>
      <c r="AB23" s="15">
        <f>_xlfn.IFNA(VLOOKUP($A23,'Tussenbestand individueel'!$F:$AH,AB$284,FALSE),0)</f>
        <v>10.199999999999999</v>
      </c>
      <c r="AC23" s="13">
        <f>_xlfn.IFNA(VLOOKUP($A23,'Tussenbestand individueel'!$F:$AH,AC$284,FALSE),0)</f>
        <v>15</v>
      </c>
    </row>
    <row r="24" spans="1:29" x14ac:dyDescent="0.3">
      <c r="A24" s="17">
        <f>'Alle namen en totalen'!$B24</f>
        <v>214</v>
      </c>
      <c r="B24" t="str">
        <f>VLOOKUP(A24,'Alle namen en totalen'!B:F,5,FALSE)</f>
        <v>W3-B2</v>
      </c>
      <c r="C24" t="str">
        <f>_xlfn.IFNA(VLOOKUP($A24,'Alle namen en totalen'!$B:$F,C$284,FALSE)," ")</f>
        <v>Lindy Fritzen</v>
      </c>
      <c r="D24" t="str">
        <f>_xlfn.IFNA(VLOOKUP($A24,'Alle namen en totalen'!$B:$F,D$284,FALSE)," ")</f>
        <v>Junior F</v>
      </c>
      <c r="E24">
        <f>VLOOKUP($A24,'Tussenbestand individueel'!$F:$AH,E$284,FALSE)</f>
        <v>0</v>
      </c>
      <c r="F24" t="str">
        <f>_xlfn.IFNA(VLOOKUP($A24,'Alle namen en totalen'!$B:$F,F$284,FALSE),"")</f>
        <v>K&amp;V</v>
      </c>
      <c r="G24" s="15">
        <f>_xlfn.IFNA(VLOOKUP($A24,'Tussenbestand individueel'!$F:$AH,G$284,FALSE),0)</f>
        <v>37.6</v>
      </c>
      <c r="H24" s="25">
        <f>_xlfn.IFNA(VLOOKUP($A24,'Tussenbestand individueel'!$F:$AH,H$284,FALSE),0)</f>
        <v>17</v>
      </c>
      <c r="I24" s="15">
        <f>_xlfn.IFNA(VLOOKUP($A24,'Tussenbestand individueel'!$F:$AH,I$284,FALSE),0)</f>
        <v>1.6</v>
      </c>
      <c r="J24" s="15">
        <f>_xlfn.IFNA(VLOOKUP($A24,'Tussenbestand individueel'!$F:$AH,J$284,FALSE),0)</f>
        <v>7.65</v>
      </c>
      <c r="K24" s="15">
        <f>_xlfn.IFNA(VLOOKUP($A24,'Tussenbestand individueel'!$F:$AH,K$284,FALSE),0)</f>
        <v>0</v>
      </c>
      <c r="L24" s="15">
        <f>_xlfn.IFNA(VLOOKUP($A24,'Tussenbestand individueel'!$F:$AH,L$284,FALSE),0)</f>
        <v>0</v>
      </c>
      <c r="M24" s="15">
        <f>_xlfn.IFNA(VLOOKUP($A24,'Tussenbestand individueel'!$F:$AH,M$284,FALSE),0)</f>
        <v>9.25</v>
      </c>
      <c r="N24" s="13">
        <f>_xlfn.IFNA(VLOOKUP($A24,'Tussenbestand individueel'!$F:$AH,N$284,FALSE),0)</f>
        <v>17</v>
      </c>
      <c r="O24" s="15">
        <f>_xlfn.IFNA(VLOOKUP($A24,'Tussenbestand individueel'!$F:$AH,O$284,FALSE),0)</f>
        <v>2.2999999999999998</v>
      </c>
      <c r="P24" s="15">
        <f>_xlfn.IFNA(VLOOKUP($A24,'Tussenbestand individueel'!$F:$AH,P$284,FALSE),0)</f>
        <v>6.95</v>
      </c>
      <c r="Q24" s="15">
        <f>_xlfn.IFNA(VLOOKUP($A24,'Tussenbestand individueel'!$F:$AH,Q$284,FALSE),0)</f>
        <v>0</v>
      </c>
      <c r="R24" s="15">
        <f>_xlfn.IFNA(VLOOKUP($A24,'Tussenbestand individueel'!$F:$AH,R$284,FALSE),0)</f>
        <v>9.25</v>
      </c>
      <c r="S24" s="13">
        <f>_xlfn.IFNA(VLOOKUP($A24,'Tussenbestand individueel'!$F:$AH,S$284,FALSE),0)</f>
        <v>17</v>
      </c>
      <c r="T24" s="15">
        <f>_xlfn.IFNA(VLOOKUP($A24,'Tussenbestand individueel'!$F:$AH,T$284,FALSE),0)</f>
        <v>2.2000000000000002</v>
      </c>
      <c r="U24" s="15">
        <f>_xlfn.IFNA(VLOOKUP($A24,'Tussenbestand individueel'!$F:$AH,U$284,FALSE),0)</f>
        <v>6.45</v>
      </c>
      <c r="V24" s="15">
        <f>_xlfn.IFNA(VLOOKUP($A24,'Tussenbestand individueel'!$F:$AH,V$284,FALSE),0)</f>
        <v>0</v>
      </c>
      <c r="W24" s="15">
        <f>_xlfn.IFNA(VLOOKUP($A24,'Tussenbestand individueel'!$F:$AH,W$284,FALSE),0)</f>
        <v>8.65</v>
      </c>
      <c r="X24" s="13">
        <f>_xlfn.IFNA(VLOOKUP($A24,'Tussenbestand individueel'!$F:$AH,X$284,FALSE),0)</f>
        <v>17</v>
      </c>
      <c r="Y24" s="15">
        <f>_xlfn.IFNA(VLOOKUP($A24,'Tussenbestand individueel'!$F:$AH,Y$284,FALSE),0)</f>
        <v>2.9</v>
      </c>
      <c r="Z24" s="15">
        <f>_xlfn.IFNA(VLOOKUP($A24,'Tussenbestand individueel'!$F:$AH,Z$284,FALSE),0)</f>
        <v>7.55</v>
      </c>
      <c r="AA24" s="15">
        <f>_xlfn.IFNA(VLOOKUP($A24,'Tussenbestand individueel'!$F:$AH,AA$284,FALSE),0)</f>
        <v>0</v>
      </c>
      <c r="AB24" s="15">
        <f>_xlfn.IFNA(VLOOKUP($A24,'Tussenbestand individueel'!$F:$AH,AB$284,FALSE),0)</f>
        <v>10.45</v>
      </c>
      <c r="AC24" s="13">
        <f>_xlfn.IFNA(VLOOKUP($A24,'Tussenbestand individueel'!$F:$AH,AC$284,FALSE),0)</f>
        <v>13</v>
      </c>
    </row>
    <row r="25" spans="1:29" x14ac:dyDescent="0.3">
      <c r="A25" s="17">
        <f>'Alle namen en totalen'!$B25</f>
        <v>215</v>
      </c>
      <c r="B25" t="str">
        <f>VLOOKUP(A25,'Alle namen en totalen'!B:F,5,FALSE)</f>
        <v>W3-B2</v>
      </c>
      <c r="C25" t="str">
        <f>_xlfn.IFNA(VLOOKUP($A25,'Alle namen en totalen'!$B:$F,C$284,FALSE)," ")</f>
        <v>Giusi Furfaro</v>
      </c>
      <c r="D25" t="str">
        <f>_xlfn.IFNA(VLOOKUP($A25,'Alle namen en totalen'!$B:$F,D$284,FALSE)," ")</f>
        <v>Junior F</v>
      </c>
      <c r="E25">
        <f>VLOOKUP($A25,'Tussenbestand individueel'!$F:$AH,E$284,FALSE)</f>
        <v>0</v>
      </c>
      <c r="F25" t="str">
        <f>_xlfn.IFNA(VLOOKUP($A25,'Alle namen en totalen'!$B:$F,F$284,FALSE),"")</f>
        <v>K&amp;V</v>
      </c>
      <c r="G25" s="15">
        <f>_xlfn.IFNA(VLOOKUP($A25,'Tussenbestand individueel'!$F:$AH,G$284,FALSE),0)</f>
        <v>41.95</v>
      </c>
      <c r="H25" s="25">
        <f>_xlfn.IFNA(VLOOKUP($A25,'Tussenbestand individueel'!$F:$AH,H$284,FALSE),0)</f>
        <v>9</v>
      </c>
      <c r="I25" s="15">
        <f>_xlfn.IFNA(VLOOKUP($A25,'Tussenbestand individueel'!$F:$AH,I$284,FALSE),0)</f>
        <v>2.4</v>
      </c>
      <c r="J25" s="15">
        <f>_xlfn.IFNA(VLOOKUP($A25,'Tussenbestand individueel'!$F:$AH,J$284,FALSE),0)</f>
        <v>8.35</v>
      </c>
      <c r="K25" s="15">
        <f>_xlfn.IFNA(VLOOKUP($A25,'Tussenbestand individueel'!$F:$AH,K$284,FALSE),0)</f>
        <v>0</v>
      </c>
      <c r="L25" s="15">
        <f>_xlfn.IFNA(VLOOKUP($A25,'Tussenbestand individueel'!$F:$AH,L$284,FALSE),0)</f>
        <v>0</v>
      </c>
      <c r="M25" s="15">
        <f>_xlfn.IFNA(VLOOKUP($A25,'Tussenbestand individueel'!$F:$AH,M$284,FALSE),0)</f>
        <v>10.75</v>
      </c>
      <c r="N25" s="13">
        <f>_xlfn.IFNA(VLOOKUP($A25,'Tussenbestand individueel'!$F:$AH,N$284,FALSE),0)</f>
        <v>12</v>
      </c>
      <c r="O25" s="15">
        <f>_xlfn.IFNA(VLOOKUP($A25,'Tussenbestand individueel'!$F:$AH,O$284,FALSE),0)</f>
        <v>2.8</v>
      </c>
      <c r="P25" s="15">
        <f>_xlfn.IFNA(VLOOKUP($A25,'Tussenbestand individueel'!$F:$AH,P$284,FALSE),0)</f>
        <v>7.55</v>
      </c>
      <c r="Q25" s="15">
        <f>_xlfn.IFNA(VLOOKUP($A25,'Tussenbestand individueel'!$F:$AH,Q$284,FALSE),0)</f>
        <v>0</v>
      </c>
      <c r="R25" s="15">
        <f>_xlfn.IFNA(VLOOKUP($A25,'Tussenbestand individueel'!$F:$AH,R$284,FALSE),0)</f>
        <v>10.35</v>
      </c>
      <c r="S25" s="13">
        <f>_xlfn.IFNA(VLOOKUP($A25,'Tussenbestand individueel'!$F:$AH,S$284,FALSE),0)</f>
        <v>11</v>
      </c>
      <c r="T25" s="15">
        <f>_xlfn.IFNA(VLOOKUP($A25,'Tussenbestand individueel'!$F:$AH,T$284,FALSE),0)</f>
        <v>2.8</v>
      </c>
      <c r="U25" s="15">
        <f>_xlfn.IFNA(VLOOKUP($A25,'Tussenbestand individueel'!$F:$AH,U$284,FALSE),0)</f>
        <v>7.45</v>
      </c>
      <c r="V25" s="15">
        <f>_xlfn.IFNA(VLOOKUP($A25,'Tussenbestand individueel'!$F:$AH,V$284,FALSE),0)</f>
        <v>0</v>
      </c>
      <c r="W25" s="15">
        <f>_xlfn.IFNA(VLOOKUP($A25,'Tussenbestand individueel'!$F:$AH,W$284,FALSE),0)</f>
        <v>10.25</v>
      </c>
      <c r="X25" s="13">
        <f>_xlfn.IFNA(VLOOKUP($A25,'Tussenbestand individueel'!$F:$AH,X$284,FALSE),0)</f>
        <v>8</v>
      </c>
      <c r="Y25" s="15">
        <f>_xlfn.IFNA(VLOOKUP($A25,'Tussenbestand individueel'!$F:$AH,Y$284,FALSE),0)</f>
        <v>3.1</v>
      </c>
      <c r="Z25" s="15">
        <f>_xlfn.IFNA(VLOOKUP($A25,'Tussenbestand individueel'!$F:$AH,Z$284,FALSE),0)</f>
        <v>7.5</v>
      </c>
      <c r="AA25" s="15">
        <f>_xlfn.IFNA(VLOOKUP($A25,'Tussenbestand individueel'!$F:$AH,AA$284,FALSE),0)</f>
        <v>0</v>
      </c>
      <c r="AB25" s="15">
        <f>_xlfn.IFNA(VLOOKUP($A25,'Tussenbestand individueel'!$F:$AH,AB$284,FALSE),0)</f>
        <v>10.6</v>
      </c>
      <c r="AC25" s="13">
        <f>_xlfn.IFNA(VLOOKUP($A25,'Tussenbestand individueel'!$F:$AH,AC$284,FALSE),0)</f>
        <v>11</v>
      </c>
    </row>
    <row r="26" spans="1:29" x14ac:dyDescent="0.3">
      <c r="A26" s="17">
        <f>'Alle namen en totalen'!$B26</f>
        <v>216</v>
      </c>
      <c r="B26" t="str">
        <f>VLOOKUP(A26,'Alle namen en totalen'!B:F,5,FALSE)</f>
        <v>W3-B2</v>
      </c>
      <c r="C26" t="str">
        <f>_xlfn.IFNA(VLOOKUP($A26,'Alle namen en totalen'!$B:$F,C$284,FALSE)," ")</f>
        <v>Sophie Lammerse</v>
      </c>
      <c r="D26" t="str">
        <f>_xlfn.IFNA(VLOOKUP($A26,'Alle namen en totalen'!$B:$F,D$284,FALSE)," ")</f>
        <v>Junior F</v>
      </c>
      <c r="E26">
        <f>VLOOKUP($A26,'Tussenbestand individueel'!$F:$AH,E$284,FALSE)</f>
        <v>0</v>
      </c>
      <c r="F26" t="str">
        <f>_xlfn.IFNA(VLOOKUP($A26,'Alle namen en totalen'!$B:$F,F$284,FALSE),"")</f>
        <v>K&amp;V</v>
      </c>
      <c r="G26" s="15">
        <f>_xlfn.IFNA(VLOOKUP($A26,'Tussenbestand individueel'!$F:$AH,G$284,FALSE),0)</f>
        <v>41.25</v>
      </c>
      <c r="H26" s="25">
        <f>_xlfn.IFNA(VLOOKUP($A26,'Tussenbestand individueel'!$F:$AH,H$284,FALSE),0)</f>
        <v>12</v>
      </c>
      <c r="I26" s="15">
        <f>_xlfn.IFNA(VLOOKUP($A26,'Tussenbestand individueel'!$F:$AH,I$284,FALSE),0)</f>
        <v>1.6</v>
      </c>
      <c r="J26" s="15">
        <f>_xlfn.IFNA(VLOOKUP($A26,'Tussenbestand individueel'!$F:$AH,J$284,FALSE),0)</f>
        <v>8.35</v>
      </c>
      <c r="K26" s="15">
        <f>_xlfn.IFNA(VLOOKUP($A26,'Tussenbestand individueel'!$F:$AH,K$284,FALSE),0)</f>
        <v>0</v>
      </c>
      <c r="L26" s="15">
        <f>_xlfn.IFNA(VLOOKUP($A26,'Tussenbestand individueel'!$F:$AH,L$284,FALSE),0)</f>
        <v>0</v>
      </c>
      <c r="M26" s="15">
        <f>_xlfn.IFNA(VLOOKUP($A26,'Tussenbestand individueel'!$F:$AH,M$284,FALSE),0)</f>
        <v>9.9499999999999993</v>
      </c>
      <c r="N26" s="13">
        <f>_xlfn.IFNA(VLOOKUP($A26,'Tussenbestand individueel'!$F:$AH,N$284,FALSE),0)</f>
        <v>15</v>
      </c>
      <c r="O26" s="15">
        <f>_xlfn.IFNA(VLOOKUP($A26,'Tussenbestand individueel'!$F:$AH,O$284,FALSE),0)</f>
        <v>2.9</v>
      </c>
      <c r="P26" s="15">
        <f>_xlfn.IFNA(VLOOKUP($A26,'Tussenbestand individueel'!$F:$AH,P$284,FALSE),0)</f>
        <v>7.8</v>
      </c>
      <c r="Q26" s="15">
        <f>_xlfn.IFNA(VLOOKUP($A26,'Tussenbestand individueel'!$F:$AH,Q$284,FALSE),0)</f>
        <v>0</v>
      </c>
      <c r="R26" s="15">
        <f>_xlfn.IFNA(VLOOKUP($A26,'Tussenbestand individueel'!$F:$AH,R$284,FALSE),0)</f>
        <v>10.7</v>
      </c>
      <c r="S26" s="13">
        <f>_xlfn.IFNA(VLOOKUP($A26,'Tussenbestand individueel'!$F:$AH,S$284,FALSE),0)</f>
        <v>7</v>
      </c>
      <c r="T26" s="15">
        <f>_xlfn.IFNA(VLOOKUP($A26,'Tussenbestand individueel'!$F:$AH,T$284,FALSE),0)</f>
        <v>2.9</v>
      </c>
      <c r="U26" s="15">
        <f>_xlfn.IFNA(VLOOKUP($A26,'Tussenbestand individueel'!$F:$AH,U$284,FALSE),0)</f>
        <v>7.65</v>
      </c>
      <c r="V26" s="15">
        <f>_xlfn.IFNA(VLOOKUP($A26,'Tussenbestand individueel'!$F:$AH,V$284,FALSE),0)</f>
        <v>0</v>
      </c>
      <c r="W26" s="15">
        <f>_xlfn.IFNA(VLOOKUP($A26,'Tussenbestand individueel'!$F:$AH,W$284,FALSE),0)</f>
        <v>10.55</v>
      </c>
      <c r="X26" s="13">
        <f>_xlfn.IFNA(VLOOKUP($A26,'Tussenbestand individueel'!$F:$AH,X$284,FALSE),0)</f>
        <v>4</v>
      </c>
      <c r="Y26" s="15">
        <f>_xlfn.IFNA(VLOOKUP($A26,'Tussenbestand individueel'!$F:$AH,Y$284,FALSE),0)</f>
        <v>2.9</v>
      </c>
      <c r="Z26" s="15">
        <f>_xlfn.IFNA(VLOOKUP($A26,'Tussenbestand individueel'!$F:$AH,Z$284,FALSE),0)</f>
        <v>7.15</v>
      </c>
      <c r="AA26" s="15">
        <f>_xlfn.IFNA(VLOOKUP($A26,'Tussenbestand individueel'!$F:$AH,AA$284,FALSE),0)</f>
        <v>0</v>
      </c>
      <c r="AB26" s="15">
        <f>_xlfn.IFNA(VLOOKUP($A26,'Tussenbestand individueel'!$F:$AH,AB$284,FALSE),0)</f>
        <v>10.050000000000001</v>
      </c>
      <c r="AC26" s="13">
        <f>_xlfn.IFNA(VLOOKUP($A26,'Tussenbestand individueel'!$F:$AH,AC$284,FALSE),0)</f>
        <v>16</v>
      </c>
    </row>
    <row r="27" spans="1:29" x14ac:dyDescent="0.3">
      <c r="A27" s="17">
        <f>'Alle namen en totalen'!$B27</f>
        <v>217</v>
      </c>
      <c r="B27" t="str">
        <f>VLOOKUP(A27,'Alle namen en totalen'!B:F,5,FALSE)</f>
        <v>W3-B2</v>
      </c>
      <c r="C27" t="str">
        <f>_xlfn.IFNA(VLOOKUP($A27,'Alle namen en totalen'!$B:$F,C$284,FALSE)," ")</f>
        <v>Sanne Mouwen</v>
      </c>
      <c r="D27" t="str">
        <f>_xlfn.IFNA(VLOOKUP($A27,'Alle namen en totalen'!$B:$F,D$284,FALSE)," ")</f>
        <v>Junior F</v>
      </c>
      <c r="E27">
        <f>VLOOKUP($A27,'Tussenbestand individueel'!$F:$AH,E$284,FALSE)</f>
        <v>0</v>
      </c>
      <c r="F27" t="str">
        <f>_xlfn.IFNA(VLOOKUP($A27,'Alle namen en totalen'!$B:$F,F$284,FALSE),"")</f>
        <v>K&amp;V</v>
      </c>
      <c r="G27" s="15">
        <f>_xlfn.IFNA(VLOOKUP($A27,'Tussenbestand individueel'!$F:$AH,G$284,FALSE),0)</f>
        <v>43.95</v>
      </c>
      <c r="H27" s="25">
        <f>_xlfn.IFNA(VLOOKUP($A27,'Tussenbestand individueel'!$F:$AH,H$284,FALSE),0)</f>
        <v>1</v>
      </c>
      <c r="I27" s="15">
        <f>_xlfn.IFNA(VLOOKUP($A27,'Tussenbestand individueel'!$F:$AH,I$284,FALSE),0)</f>
        <v>2.4</v>
      </c>
      <c r="J27" s="15">
        <f>_xlfn.IFNA(VLOOKUP($A27,'Tussenbestand individueel'!$F:$AH,J$284,FALSE),0)</f>
        <v>8.75</v>
      </c>
      <c r="K27" s="15">
        <f>_xlfn.IFNA(VLOOKUP($A27,'Tussenbestand individueel'!$F:$AH,K$284,FALSE),0)</f>
        <v>0</v>
      </c>
      <c r="L27" s="15">
        <f>_xlfn.IFNA(VLOOKUP($A27,'Tussenbestand individueel'!$F:$AH,L$284,FALSE),0)</f>
        <v>0</v>
      </c>
      <c r="M27" s="15">
        <f>_xlfn.IFNA(VLOOKUP($A27,'Tussenbestand individueel'!$F:$AH,M$284,FALSE),0)</f>
        <v>11.15</v>
      </c>
      <c r="N27" s="13">
        <f>_xlfn.IFNA(VLOOKUP($A27,'Tussenbestand individueel'!$F:$AH,N$284,FALSE),0)</f>
        <v>4</v>
      </c>
      <c r="O27" s="15">
        <f>_xlfn.IFNA(VLOOKUP($A27,'Tussenbestand individueel'!$F:$AH,O$284,FALSE),0)</f>
        <v>3</v>
      </c>
      <c r="P27" s="15">
        <f>_xlfn.IFNA(VLOOKUP($A27,'Tussenbestand individueel'!$F:$AH,P$284,FALSE),0)</f>
        <v>7.85</v>
      </c>
      <c r="Q27" s="15">
        <f>_xlfn.IFNA(VLOOKUP($A27,'Tussenbestand individueel'!$F:$AH,Q$284,FALSE),0)</f>
        <v>0</v>
      </c>
      <c r="R27" s="15">
        <f>_xlfn.IFNA(VLOOKUP($A27,'Tussenbestand individueel'!$F:$AH,R$284,FALSE),0)</f>
        <v>10.85</v>
      </c>
      <c r="S27" s="13">
        <f>_xlfn.IFNA(VLOOKUP($A27,'Tussenbestand individueel'!$F:$AH,S$284,FALSE),0)</f>
        <v>4</v>
      </c>
      <c r="T27" s="15">
        <f>_xlfn.IFNA(VLOOKUP($A27,'Tussenbestand individueel'!$F:$AH,T$284,FALSE),0)</f>
        <v>3.1</v>
      </c>
      <c r="U27" s="15">
        <f>_xlfn.IFNA(VLOOKUP($A27,'Tussenbestand individueel'!$F:$AH,U$284,FALSE),0)</f>
        <v>7.55</v>
      </c>
      <c r="V27" s="15">
        <f>_xlfn.IFNA(VLOOKUP($A27,'Tussenbestand individueel'!$F:$AH,V$284,FALSE),0)</f>
        <v>0</v>
      </c>
      <c r="W27" s="15">
        <f>_xlfn.IFNA(VLOOKUP($A27,'Tussenbestand individueel'!$F:$AH,W$284,FALSE),0)</f>
        <v>10.65</v>
      </c>
      <c r="X27" s="13">
        <f>_xlfn.IFNA(VLOOKUP($A27,'Tussenbestand individueel'!$F:$AH,X$284,FALSE),0)</f>
        <v>3</v>
      </c>
      <c r="Y27" s="15">
        <f>_xlfn.IFNA(VLOOKUP($A27,'Tussenbestand individueel'!$F:$AH,Y$284,FALSE),0)</f>
        <v>3.3</v>
      </c>
      <c r="Z27" s="15">
        <f>_xlfn.IFNA(VLOOKUP($A27,'Tussenbestand individueel'!$F:$AH,Z$284,FALSE),0)</f>
        <v>8</v>
      </c>
      <c r="AA27" s="15">
        <f>_xlfn.IFNA(VLOOKUP($A27,'Tussenbestand individueel'!$F:$AH,AA$284,FALSE),0)</f>
        <v>0</v>
      </c>
      <c r="AB27" s="15">
        <f>_xlfn.IFNA(VLOOKUP($A27,'Tussenbestand individueel'!$F:$AH,AB$284,FALSE),0)</f>
        <v>11.3</v>
      </c>
      <c r="AC27" s="13">
        <f>_xlfn.IFNA(VLOOKUP($A27,'Tussenbestand individueel'!$F:$AH,AC$284,FALSE),0)</f>
        <v>2</v>
      </c>
    </row>
    <row r="28" spans="1:29" hidden="1" x14ac:dyDescent="0.3">
      <c r="A28" s="17">
        <f>'Alle namen en totalen'!$B28</f>
        <v>218</v>
      </c>
      <c r="B28" t="str">
        <f>VLOOKUP(A28,'Alle namen en totalen'!B:F,5,FALSE)</f>
        <v>W2-B2</v>
      </c>
      <c r="C28" t="str">
        <f>_xlfn.IFNA(VLOOKUP($A28,'Alle namen en totalen'!$B:$F,C$284,FALSE)," ")</f>
        <v>Jonna Neeft</v>
      </c>
      <c r="D28" t="str">
        <f>_xlfn.IFNA(VLOOKUP($A28,'Alle namen en totalen'!$B:$F,D$284,FALSE)," ")</f>
        <v>Junior F</v>
      </c>
      <c r="E28">
        <f>VLOOKUP($A28,'Tussenbestand individueel'!$F:$AH,E$284,FALSE)</f>
        <v>0</v>
      </c>
      <c r="F28" t="str">
        <f>_xlfn.IFNA(VLOOKUP($A28,'Alle namen en totalen'!$B:$F,F$284,FALSE),"")</f>
        <v>LH</v>
      </c>
      <c r="G28" s="15">
        <f>_xlfn.IFNA(VLOOKUP($A28,'Tussenbestand individueel'!$F:$AH,G$284,FALSE),0)</f>
        <v>40.950000000000003</v>
      </c>
      <c r="H28" s="25">
        <f>_xlfn.IFNA(VLOOKUP($A28,'Tussenbestand individueel'!$F:$AH,H$284,FALSE),0)</f>
        <v>6</v>
      </c>
      <c r="I28" s="15">
        <f>_xlfn.IFNA(VLOOKUP($A28,'Tussenbestand individueel'!$F:$AH,I$284,FALSE),0)</f>
        <v>2.4</v>
      </c>
      <c r="J28" s="15">
        <f>_xlfn.IFNA(VLOOKUP($A28,'Tussenbestand individueel'!$F:$AH,J$284,FALSE),0)</f>
        <v>8.0500000000000007</v>
      </c>
      <c r="K28" s="15">
        <f>_xlfn.IFNA(VLOOKUP($A28,'Tussenbestand individueel'!$F:$AH,K$284,FALSE),0)</f>
        <v>0</v>
      </c>
      <c r="L28" s="15">
        <f>_xlfn.IFNA(VLOOKUP($A28,'Tussenbestand individueel'!$F:$AH,L$284,FALSE),0)</f>
        <v>0</v>
      </c>
      <c r="M28" s="15">
        <f>_xlfn.IFNA(VLOOKUP($A28,'Tussenbestand individueel'!$F:$AH,M$284,FALSE),0)</f>
        <v>10.45</v>
      </c>
      <c r="N28" s="13">
        <f>_xlfn.IFNA(VLOOKUP($A28,'Tussenbestand individueel'!$F:$AH,N$284,FALSE),0)</f>
        <v>9</v>
      </c>
      <c r="O28" s="15">
        <f>_xlfn.IFNA(VLOOKUP($A28,'Tussenbestand individueel'!$F:$AH,O$284,FALSE),0)</f>
        <v>2.2999999999999998</v>
      </c>
      <c r="P28" s="15">
        <f>_xlfn.IFNA(VLOOKUP($A28,'Tussenbestand individueel'!$F:$AH,P$284,FALSE),0)</f>
        <v>8.4</v>
      </c>
      <c r="Q28" s="15">
        <f>_xlfn.IFNA(VLOOKUP($A28,'Tussenbestand individueel'!$F:$AH,Q$284,FALSE),0)</f>
        <v>0</v>
      </c>
      <c r="R28" s="15">
        <f>_xlfn.IFNA(VLOOKUP($A28,'Tussenbestand individueel'!$F:$AH,R$284,FALSE),0)</f>
        <v>10.7</v>
      </c>
      <c r="S28" s="13">
        <f>_xlfn.IFNA(VLOOKUP($A28,'Tussenbestand individueel'!$F:$AH,S$284,FALSE),0)</f>
        <v>2</v>
      </c>
      <c r="T28" s="15">
        <f>_xlfn.IFNA(VLOOKUP($A28,'Tussenbestand individueel'!$F:$AH,T$284,FALSE),0)</f>
        <v>1.8</v>
      </c>
      <c r="U28" s="15">
        <f>_xlfn.IFNA(VLOOKUP($A28,'Tussenbestand individueel'!$F:$AH,U$284,FALSE),0)</f>
        <v>7.65</v>
      </c>
      <c r="V28" s="15">
        <f>_xlfn.IFNA(VLOOKUP($A28,'Tussenbestand individueel'!$F:$AH,V$284,FALSE),0)</f>
        <v>0</v>
      </c>
      <c r="W28" s="15">
        <f>_xlfn.IFNA(VLOOKUP($A28,'Tussenbestand individueel'!$F:$AH,W$284,FALSE),0)</f>
        <v>9.4499999999999993</v>
      </c>
      <c r="X28" s="13">
        <f>_xlfn.IFNA(VLOOKUP($A28,'Tussenbestand individueel'!$F:$AH,X$284,FALSE),0)</f>
        <v>14</v>
      </c>
      <c r="Y28" s="15">
        <f>_xlfn.IFNA(VLOOKUP($A28,'Tussenbestand individueel'!$F:$AH,Y$284,FALSE),0)</f>
        <v>2.8</v>
      </c>
      <c r="Z28" s="15">
        <f>_xlfn.IFNA(VLOOKUP($A28,'Tussenbestand individueel'!$F:$AH,Z$284,FALSE),0)</f>
        <v>7.55</v>
      </c>
      <c r="AA28" s="15">
        <f>_xlfn.IFNA(VLOOKUP($A28,'Tussenbestand individueel'!$F:$AH,AA$284,FALSE),0)</f>
        <v>0</v>
      </c>
      <c r="AB28" s="15">
        <f>_xlfn.IFNA(VLOOKUP($A28,'Tussenbestand individueel'!$F:$AH,AB$284,FALSE),0)</f>
        <v>10.35</v>
      </c>
      <c r="AC28" s="13">
        <f>_xlfn.IFNA(VLOOKUP($A28,'Tussenbestand individueel'!$F:$AH,AC$284,FALSE),0)</f>
        <v>5</v>
      </c>
    </row>
    <row r="29" spans="1:29" hidden="1" x14ac:dyDescent="0.3">
      <c r="A29" s="17">
        <f>'Alle namen en totalen'!$B29</f>
        <v>219</v>
      </c>
      <c r="B29" t="str">
        <f>VLOOKUP(A29,'Alle namen en totalen'!B:F,5,FALSE)</f>
        <v>W2-B2</v>
      </c>
      <c r="C29" t="str">
        <f>_xlfn.IFNA(VLOOKUP($A29,'Alle namen en totalen'!$B:$F,C$284,FALSE)," ")</f>
        <v>Jip Roth</v>
      </c>
      <c r="D29" t="str">
        <f>_xlfn.IFNA(VLOOKUP($A29,'Alle namen en totalen'!$B:$F,D$284,FALSE)," ")</f>
        <v>Junior F</v>
      </c>
      <c r="E29">
        <f>VLOOKUP($A29,'Tussenbestand individueel'!$F:$AH,E$284,FALSE)</f>
        <v>0</v>
      </c>
      <c r="F29" t="str">
        <f>_xlfn.IFNA(VLOOKUP($A29,'Alle namen en totalen'!$B:$F,F$284,FALSE),"")</f>
        <v>LH</v>
      </c>
      <c r="G29" s="15">
        <f>_xlfn.IFNA(VLOOKUP($A29,'Tussenbestand individueel'!$F:$AH,G$284,FALSE),0)</f>
        <v>41.5</v>
      </c>
      <c r="H29" s="25">
        <f>_xlfn.IFNA(VLOOKUP($A29,'Tussenbestand individueel'!$F:$AH,H$284,FALSE),0)</f>
        <v>5</v>
      </c>
      <c r="I29" s="15">
        <f>_xlfn.IFNA(VLOOKUP($A29,'Tussenbestand individueel'!$F:$AH,I$284,FALSE),0)</f>
        <v>2.4</v>
      </c>
      <c r="J29" s="15">
        <f>_xlfn.IFNA(VLOOKUP($A29,'Tussenbestand individueel'!$F:$AH,J$284,FALSE),0)</f>
        <v>8.4</v>
      </c>
      <c r="K29" s="15">
        <f>_xlfn.IFNA(VLOOKUP($A29,'Tussenbestand individueel'!$F:$AH,K$284,FALSE),0)</f>
        <v>0</v>
      </c>
      <c r="L29" s="15">
        <f>_xlfn.IFNA(VLOOKUP($A29,'Tussenbestand individueel'!$F:$AH,L$284,FALSE),0)</f>
        <v>0</v>
      </c>
      <c r="M29" s="15">
        <f>_xlfn.IFNA(VLOOKUP($A29,'Tussenbestand individueel'!$F:$AH,M$284,FALSE),0)</f>
        <v>10.8</v>
      </c>
      <c r="N29" s="13">
        <f>_xlfn.IFNA(VLOOKUP($A29,'Tussenbestand individueel'!$F:$AH,N$284,FALSE),0)</f>
        <v>4</v>
      </c>
      <c r="O29" s="15">
        <f>_xlfn.IFNA(VLOOKUP($A29,'Tussenbestand individueel'!$F:$AH,O$284,FALSE),0)</f>
        <v>2.2999999999999998</v>
      </c>
      <c r="P29" s="15">
        <f>_xlfn.IFNA(VLOOKUP($A29,'Tussenbestand individueel'!$F:$AH,P$284,FALSE),0)</f>
        <v>8.15</v>
      </c>
      <c r="Q29" s="15">
        <f>_xlfn.IFNA(VLOOKUP($A29,'Tussenbestand individueel'!$F:$AH,Q$284,FALSE),0)</f>
        <v>0</v>
      </c>
      <c r="R29" s="15">
        <f>_xlfn.IFNA(VLOOKUP($A29,'Tussenbestand individueel'!$F:$AH,R$284,FALSE),0)</f>
        <v>10.45</v>
      </c>
      <c r="S29" s="13">
        <f>_xlfn.IFNA(VLOOKUP($A29,'Tussenbestand individueel'!$F:$AH,S$284,FALSE),0)</f>
        <v>4</v>
      </c>
      <c r="T29" s="15">
        <f>_xlfn.IFNA(VLOOKUP($A29,'Tussenbestand individueel'!$F:$AH,T$284,FALSE),0)</f>
        <v>2.8</v>
      </c>
      <c r="U29" s="15">
        <f>_xlfn.IFNA(VLOOKUP($A29,'Tussenbestand individueel'!$F:$AH,U$284,FALSE),0)</f>
        <v>7</v>
      </c>
      <c r="V29" s="15">
        <f>_xlfn.IFNA(VLOOKUP($A29,'Tussenbestand individueel'!$F:$AH,V$284,FALSE),0)</f>
        <v>0</v>
      </c>
      <c r="W29" s="15">
        <f>_xlfn.IFNA(VLOOKUP($A29,'Tussenbestand individueel'!$F:$AH,W$284,FALSE),0)</f>
        <v>9.8000000000000007</v>
      </c>
      <c r="X29" s="13">
        <f>_xlfn.IFNA(VLOOKUP($A29,'Tussenbestand individueel'!$F:$AH,X$284,FALSE),0)</f>
        <v>11</v>
      </c>
      <c r="Y29" s="15">
        <f>_xlfn.IFNA(VLOOKUP($A29,'Tussenbestand individueel'!$F:$AH,Y$284,FALSE),0)</f>
        <v>2.8</v>
      </c>
      <c r="Z29" s="15">
        <f>_xlfn.IFNA(VLOOKUP($A29,'Tussenbestand individueel'!$F:$AH,Z$284,FALSE),0)</f>
        <v>7.65</v>
      </c>
      <c r="AA29" s="15">
        <f>_xlfn.IFNA(VLOOKUP($A29,'Tussenbestand individueel'!$F:$AH,AA$284,FALSE),0)</f>
        <v>0</v>
      </c>
      <c r="AB29" s="15">
        <f>_xlfn.IFNA(VLOOKUP($A29,'Tussenbestand individueel'!$F:$AH,AB$284,FALSE),0)</f>
        <v>10.45</v>
      </c>
      <c r="AC29" s="13">
        <f>_xlfn.IFNA(VLOOKUP($A29,'Tussenbestand individueel'!$F:$AH,AC$284,FALSE),0)</f>
        <v>4</v>
      </c>
    </row>
    <row r="30" spans="1:29" hidden="1" x14ac:dyDescent="0.3">
      <c r="A30" s="17">
        <f>'Alle namen en totalen'!$B30</f>
        <v>220</v>
      </c>
      <c r="B30" t="str">
        <f>VLOOKUP(A30,'Alle namen en totalen'!B:F,5,FALSE)</f>
        <v>afm</v>
      </c>
      <c r="C30" t="str">
        <f>_xlfn.IFNA(VLOOKUP($A30,'Alle namen en totalen'!$B:$F,C$284,FALSE)," ")</f>
        <v>Dunya Neelen</v>
      </c>
      <c r="D30" t="str">
        <f>_xlfn.IFNA(VLOOKUP($A30,'Alle namen en totalen'!$B:$F,D$284,FALSE)," ")</f>
        <v>Junior F</v>
      </c>
      <c r="E30">
        <f>VLOOKUP($A30,'Tussenbestand individueel'!$F:$AH,E$284,FALSE)</f>
        <v>0</v>
      </c>
      <c r="F30" t="str">
        <f>_xlfn.IFNA(VLOOKUP($A30,'Alle namen en totalen'!$B:$F,F$284,FALSE),"")</f>
        <v>LH</v>
      </c>
      <c r="G30" s="15">
        <f>_xlfn.IFNA(VLOOKUP($A30,'Tussenbestand individueel'!$F:$AH,G$284,FALSE),0)</f>
        <v>0</v>
      </c>
      <c r="H30" s="25">
        <f>_xlfn.IFNA(VLOOKUP($A30,'Tussenbestand individueel'!$F:$AH,H$284,FALSE),0)</f>
        <v>99</v>
      </c>
      <c r="I30" s="15">
        <f>_xlfn.IFNA(VLOOKUP($A30,'Tussenbestand individueel'!$F:$AH,I$284,FALSE),0)</f>
        <v>0</v>
      </c>
      <c r="J30" s="15">
        <f>_xlfn.IFNA(VLOOKUP($A30,'Tussenbestand individueel'!$F:$AH,J$284,FALSE),0)</f>
        <v>0</v>
      </c>
      <c r="K30" s="15">
        <f>_xlfn.IFNA(VLOOKUP($A30,'Tussenbestand individueel'!$F:$AH,K$284,FALSE),0)</f>
        <v>0</v>
      </c>
      <c r="L30" s="15">
        <f>_xlfn.IFNA(VLOOKUP($A30,'Tussenbestand individueel'!$F:$AH,L$284,FALSE),0)</f>
        <v>0</v>
      </c>
      <c r="M30" s="15">
        <f>_xlfn.IFNA(VLOOKUP($A30,'Tussenbestand individueel'!$F:$AH,M$284,FALSE),0)</f>
        <v>0</v>
      </c>
      <c r="N30" s="13">
        <f>_xlfn.IFNA(VLOOKUP($A30,'Tussenbestand individueel'!$F:$AH,N$284,FALSE),0)</f>
        <v>16</v>
      </c>
      <c r="O30" s="15">
        <f>_xlfn.IFNA(VLOOKUP($A30,'Tussenbestand individueel'!$F:$AH,O$284,FALSE),0)</f>
        <v>0</v>
      </c>
      <c r="P30" s="15">
        <f>_xlfn.IFNA(VLOOKUP($A30,'Tussenbestand individueel'!$F:$AH,P$284,FALSE),0)</f>
        <v>0</v>
      </c>
      <c r="Q30" s="15">
        <f>_xlfn.IFNA(VLOOKUP($A30,'Tussenbestand individueel'!$F:$AH,Q$284,FALSE),0)</f>
        <v>0</v>
      </c>
      <c r="R30" s="15">
        <f>_xlfn.IFNA(VLOOKUP($A30,'Tussenbestand individueel'!$F:$AH,R$284,FALSE),0)</f>
        <v>0</v>
      </c>
      <c r="S30" s="13">
        <f>_xlfn.IFNA(VLOOKUP($A30,'Tussenbestand individueel'!$F:$AH,S$284,FALSE),0)</f>
        <v>16</v>
      </c>
      <c r="T30" s="15">
        <f>_xlfn.IFNA(VLOOKUP($A30,'Tussenbestand individueel'!$F:$AH,T$284,FALSE),0)</f>
        <v>0</v>
      </c>
      <c r="U30" s="15">
        <f>_xlfn.IFNA(VLOOKUP($A30,'Tussenbestand individueel'!$F:$AH,U$284,FALSE),0)</f>
        <v>0</v>
      </c>
      <c r="V30" s="15">
        <f>_xlfn.IFNA(VLOOKUP($A30,'Tussenbestand individueel'!$F:$AH,V$284,FALSE),0)</f>
        <v>0</v>
      </c>
      <c r="W30" s="15">
        <f>_xlfn.IFNA(VLOOKUP($A30,'Tussenbestand individueel'!$F:$AH,W$284,FALSE),0)</f>
        <v>0</v>
      </c>
      <c r="X30" s="13">
        <f>_xlfn.IFNA(VLOOKUP($A30,'Tussenbestand individueel'!$F:$AH,X$284,FALSE),0)</f>
        <v>16</v>
      </c>
      <c r="Y30" s="15">
        <f>_xlfn.IFNA(VLOOKUP($A30,'Tussenbestand individueel'!$F:$AH,Y$284,FALSE),0)</f>
        <v>0</v>
      </c>
      <c r="Z30" s="15">
        <f>_xlfn.IFNA(VLOOKUP($A30,'Tussenbestand individueel'!$F:$AH,Z$284,FALSE),0)</f>
        <v>0</v>
      </c>
      <c r="AA30" s="15">
        <f>_xlfn.IFNA(VLOOKUP($A30,'Tussenbestand individueel'!$F:$AH,AA$284,FALSE),0)</f>
        <v>0</v>
      </c>
      <c r="AB30" s="15">
        <f>_xlfn.IFNA(VLOOKUP($A30,'Tussenbestand individueel'!$F:$AH,AB$284,FALSE),0)</f>
        <v>0</v>
      </c>
      <c r="AC30" s="13">
        <f>_xlfn.IFNA(VLOOKUP($A30,'Tussenbestand individueel'!$F:$AH,AC$284,FALSE),0)</f>
        <v>16</v>
      </c>
    </row>
    <row r="31" spans="1:29" hidden="1" x14ac:dyDescent="0.3">
      <c r="A31" s="17">
        <f>'Alle namen en totalen'!$B31</f>
        <v>221</v>
      </c>
      <c r="B31" t="str">
        <f>VLOOKUP(A31,'Alle namen en totalen'!B:F,5,FALSE)</f>
        <v>afm</v>
      </c>
      <c r="C31" t="str">
        <f>_xlfn.IFNA(VLOOKUP($A31,'Alle namen en totalen'!$B:$F,C$284,FALSE)," ")</f>
        <v>Jordan de Haan</v>
      </c>
      <c r="D31" t="str">
        <f>_xlfn.IFNA(VLOOKUP($A31,'Alle namen en totalen'!$B:$F,D$284,FALSE)," ")</f>
        <v>Junior F</v>
      </c>
      <c r="E31">
        <f>VLOOKUP($A31,'Tussenbestand individueel'!$F:$AH,E$284,FALSE)</f>
        <v>0</v>
      </c>
      <c r="F31" t="str">
        <f>_xlfn.IFNA(VLOOKUP($A31,'Alle namen en totalen'!$B:$F,F$284,FALSE),"")</f>
        <v>LH</v>
      </c>
      <c r="G31" s="15">
        <f>_xlfn.IFNA(VLOOKUP($A31,'Tussenbestand individueel'!$F:$AH,G$284,FALSE),0)</f>
        <v>0</v>
      </c>
      <c r="H31" s="25">
        <f>_xlfn.IFNA(VLOOKUP($A31,'Tussenbestand individueel'!$F:$AH,H$284,FALSE),0)</f>
        <v>99</v>
      </c>
      <c r="I31" s="15">
        <f>_xlfn.IFNA(VLOOKUP($A31,'Tussenbestand individueel'!$F:$AH,I$284,FALSE),0)</f>
        <v>0</v>
      </c>
      <c r="J31" s="15">
        <f>_xlfn.IFNA(VLOOKUP($A31,'Tussenbestand individueel'!$F:$AH,J$284,FALSE),0)</f>
        <v>0</v>
      </c>
      <c r="K31" s="15">
        <f>_xlfn.IFNA(VLOOKUP($A31,'Tussenbestand individueel'!$F:$AH,K$284,FALSE),0)</f>
        <v>0</v>
      </c>
      <c r="L31" s="15">
        <f>_xlfn.IFNA(VLOOKUP($A31,'Tussenbestand individueel'!$F:$AH,L$284,FALSE),0)</f>
        <v>0</v>
      </c>
      <c r="M31" s="15">
        <f>_xlfn.IFNA(VLOOKUP($A31,'Tussenbestand individueel'!$F:$AH,M$284,FALSE),0)</f>
        <v>0</v>
      </c>
      <c r="N31" s="13">
        <f>_xlfn.IFNA(VLOOKUP($A31,'Tussenbestand individueel'!$F:$AH,N$284,FALSE),0)</f>
        <v>16</v>
      </c>
      <c r="O31" s="15">
        <f>_xlfn.IFNA(VLOOKUP($A31,'Tussenbestand individueel'!$F:$AH,O$284,FALSE),0)</f>
        <v>0</v>
      </c>
      <c r="P31" s="15">
        <f>_xlfn.IFNA(VLOOKUP($A31,'Tussenbestand individueel'!$F:$AH,P$284,FALSE),0)</f>
        <v>0</v>
      </c>
      <c r="Q31" s="15">
        <f>_xlfn.IFNA(VLOOKUP($A31,'Tussenbestand individueel'!$F:$AH,Q$284,FALSE),0)</f>
        <v>0</v>
      </c>
      <c r="R31" s="15">
        <f>_xlfn.IFNA(VLOOKUP($A31,'Tussenbestand individueel'!$F:$AH,R$284,FALSE),0)</f>
        <v>0</v>
      </c>
      <c r="S31" s="13">
        <f>_xlfn.IFNA(VLOOKUP($A31,'Tussenbestand individueel'!$F:$AH,S$284,FALSE),0)</f>
        <v>16</v>
      </c>
      <c r="T31" s="15">
        <f>_xlfn.IFNA(VLOOKUP($A31,'Tussenbestand individueel'!$F:$AH,T$284,FALSE),0)</f>
        <v>0</v>
      </c>
      <c r="U31" s="15">
        <f>_xlfn.IFNA(VLOOKUP($A31,'Tussenbestand individueel'!$F:$AH,U$284,FALSE),0)</f>
        <v>0</v>
      </c>
      <c r="V31" s="15">
        <f>_xlfn.IFNA(VLOOKUP($A31,'Tussenbestand individueel'!$F:$AH,V$284,FALSE),0)</f>
        <v>0</v>
      </c>
      <c r="W31" s="15">
        <f>_xlfn.IFNA(VLOOKUP($A31,'Tussenbestand individueel'!$F:$AH,W$284,FALSE),0)</f>
        <v>0</v>
      </c>
      <c r="X31" s="13">
        <f>_xlfn.IFNA(VLOOKUP($A31,'Tussenbestand individueel'!$F:$AH,X$284,FALSE),0)</f>
        <v>16</v>
      </c>
      <c r="Y31" s="15">
        <f>_xlfn.IFNA(VLOOKUP($A31,'Tussenbestand individueel'!$F:$AH,Y$284,FALSE),0)</f>
        <v>0</v>
      </c>
      <c r="Z31" s="15">
        <f>_xlfn.IFNA(VLOOKUP($A31,'Tussenbestand individueel'!$F:$AH,Z$284,FALSE),0)</f>
        <v>0</v>
      </c>
      <c r="AA31" s="15">
        <f>_xlfn.IFNA(VLOOKUP($A31,'Tussenbestand individueel'!$F:$AH,AA$284,FALSE),0)</f>
        <v>0</v>
      </c>
      <c r="AB31" s="15">
        <f>_xlfn.IFNA(VLOOKUP($A31,'Tussenbestand individueel'!$F:$AH,AB$284,FALSE),0)</f>
        <v>0</v>
      </c>
      <c r="AC31" s="13">
        <f>_xlfn.IFNA(VLOOKUP($A31,'Tussenbestand individueel'!$F:$AH,AC$284,FALSE),0)</f>
        <v>16</v>
      </c>
    </row>
    <row r="32" spans="1:29" hidden="1" x14ac:dyDescent="0.3">
      <c r="A32" s="17">
        <f>'Alle namen en totalen'!$B32</f>
        <v>222</v>
      </c>
      <c r="B32" t="str">
        <f>VLOOKUP(A32,'Alle namen en totalen'!B:F,5,FALSE)</f>
        <v>afm</v>
      </c>
      <c r="C32" t="str">
        <f>_xlfn.IFNA(VLOOKUP($A32,'Alle namen en totalen'!$B:$F,C$284,FALSE)," ")</f>
        <v>Nikki van Ederen</v>
      </c>
      <c r="D32" t="str">
        <f>_xlfn.IFNA(VLOOKUP($A32,'Alle namen en totalen'!$B:$F,D$284,FALSE)," ")</f>
        <v>Junior F</v>
      </c>
      <c r="E32">
        <f>VLOOKUP($A32,'Tussenbestand individueel'!$F:$AH,E$284,FALSE)</f>
        <v>0</v>
      </c>
      <c r="F32" t="str">
        <f>_xlfn.IFNA(VLOOKUP($A32,'Alle namen en totalen'!$B:$F,F$284,FALSE),"")</f>
        <v>LH</v>
      </c>
      <c r="G32" s="15">
        <f>_xlfn.IFNA(VLOOKUP($A32,'Tussenbestand individueel'!$F:$AH,G$284,FALSE),0)</f>
        <v>0</v>
      </c>
      <c r="H32" s="25">
        <f>_xlfn.IFNA(VLOOKUP($A32,'Tussenbestand individueel'!$F:$AH,H$284,FALSE),0)</f>
        <v>99</v>
      </c>
      <c r="I32" s="15">
        <f>_xlfn.IFNA(VLOOKUP($A32,'Tussenbestand individueel'!$F:$AH,I$284,FALSE),0)</f>
        <v>0</v>
      </c>
      <c r="J32" s="15">
        <f>_xlfn.IFNA(VLOOKUP($A32,'Tussenbestand individueel'!$F:$AH,J$284,FALSE),0)</f>
        <v>0</v>
      </c>
      <c r="K32" s="15">
        <f>_xlfn.IFNA(VLOOKUP($A32,'Tussenbestand individueel'!$F:$AH,K$284,FALSE),0)</f>
        <v>0</v>
      </c>
      <c r="L32" s="15">
        <f>_xlfn.IFNA(VLOOKUP($A32,'Tussenbestand individueel'!$F:$AH,L$284,FALSE),0)</f>
        <v>0</v>
      </c>
      <c r="M32" s="15">
        <f>_xlfn.IFNA(VLOOKUP($A32,'Tussenbestand individueel'!$F:$AH,M$284,FALSE),0)</f>
        <v>0</v>
      </c>
      <c r="N32" s="13">
        <f>_xlfn.IFNA(VLOOKUP($A32,'Tussenbestand individueel'!$F:$AH,N$284,FALSE),0)</f>
        <v>16</v>
      </c>
      <c r="O32" s="15">
        <f>_xlfn.IFNA(VLOOKUP($A32,'Tussenbestand individueel'!$F:$AH,O$284,FALSE),0)</f>
        <v>0</v>
      </c>
      <c r="P32" s="15">
        <f>_xlfn.IFNA(VLOOKUP($A32,'Tussenbestand individueel'!$F:$AH,P$284,FALSE),0)</f>
        <v>0</v>
      </c>
      <c r="Q32" s="15">
        <f>_xlfn.IFNA(VLOOKUP($A32,'Tussenbestand individueel'!$F:$AH,Q$284,FALSE),0)</f>
        <v>0</v>
      </c>
      <c r="R32" s="15">
        <f>_xlfn.IFNA(VLOOKUP($A32,'Tussenbestand individueel'!$F:$AH,R$284,FALSE),0)</f>
        <v>0</v>
      </c>
      <c r="S32" s="13">
        <f>_xlfn.IFNA(VLOOKUP($A32,'Tussenbestand individueel'!$F:$AH,S$284,FALSE),0)</f>
        <v>16</v>
      </c>
      <c r="T32" s="15">
        <f>_xlfn.IFNA(VLOOKUP($A32,'Tussenbestand individueel'!$F:$AH,T$284,FALSE),0)</f>
        <v>0</v>
      </c>
      <c r="U32" s="15">
        <f>_xlfn.IFNA(VLOOKUP($A32,'Tussenbestand individueel'!$F:$AH,U$284,FALSE),0)</f>
        <v>0</v>
      </c>
      <c r="V32" s="15">
        <f>_xlfn.IFNA(VLOOKUP($A32,'Tussenbestand individueel'!$F:$AH,V$284,FALSE),0)</f>
        <v>0</v>
      </c>
      <c r="W32" s="15">
        <f>_xlfn.IFNA(VLOOKUP($A32,'Tussenbestand individueel'!$F:$AH,W$284,FALSE),0)</f>
        <v>0</v>
      </c>
      <c r="X32" s="13">
        <f>_xlfn.IFNA(VLOOKUP($A32,'Tussenbestand individueel'!$F:$AH,X$284,FALSE),0)</f>
        <v>16</v>
      </c>
      <c r="Y32" s="15">
        <f>_xlfn.IFNA(VLOOKUP($A32,'Tussenbestand individueel'!$F:$AH,Y$284,FALSE),0)</f>
        <v>0</v>
      </c>
      <c r="Z32" s="15">
        <f>_xlfn.IFNA(VLOOKUP($A32,'Tussenbestand individueel'!$F:$AH,Z$284,FALSE),0)</f>
        <v>0</v>
      </c>
      <c r="AA32" s="15">
        <f>_xlfn.IFNA(VLOOKUP($A32,'Tussenbestand individueel'!$F:$AH,AA$284,FALSE),0)</f>
        <v>0</v>
      </c>
      <c r="AB32" s="15">
        <f>_xlfn.IFNA(VLOOKUP($A32,'Tussenbestand individueel'!$F:$AH,AB$284,FALSE),0)</f>
        <v>0</v>
      </c>
      <c r="AC32" s="13">
        <f>_xlfn.IFNA(VLOOKUP($A32,'Tussenbestand individueel'!$F:$AH,AC$284,FALSE),0)</f>
        <v>16</v>
      </c>
    </row>
    <row r="33" spans="1:29" hidden="1" x14ac:dyDescent="0.3">
      <c r="A33" s="17">
        <f>'Alle namen en totalen'!$B33</f>
        <v>223</v>
      </c>
      <c r="B33" t="str">
        <f>VLOOKUP(A33,'Alle namen en totalen'!B:F,5,FALSE)</f>
        <v>W3-B2</v>
      </c>
      <c r="C33" t="str">
        <f>_xlfn.IFNA(VLOOKUP($A33,'Alle namen en totalen'!$B:$F,C$284,FALSE)," ")</f>
        <v>Adriana Bakker</v>
      </c>
      <c r="D33" t="str">
        <f>_xlfn.IFNA(VLOOKUP($A33,'Alle namen en totalen'!$B:$F,D$284,FALSE)," ")</f>
        <v>Junior F</v>
      </c>
      <c r="E33">
        <f>VLOOKUP($A33,'Tussenbestand individueel'!$F:$AH,E$284,FALSE)</f>
        <v>0</v>
      </c>
      <c r="F33" t="str">
        <f>_xlfn.IFNA(VLOOKUP($A33,'Alle namen en totalen'!$B:$F,F$284,FALSE),"")</f>
        <v>Ilpenstein</v>
      </c>
      <c r="G33" s="15">
        <f>_xlfn.IFNA(VLOOKUP($A33,'Tussenbestand individueel'!$F:$AH,G$284,FALSE),0)</f>
        <v>42.15</v>
      </c>
      <c r="H33" s="25">
        <f>_xlfn.IFNA(VLOOKUP($A33,'Tussenbestand individueel'!$F:$AH,H$284,FALSE),0)</f>
        <v>8</v>
      </c>
      <c r="I33" s="15">
        <f>_xlfn.IFNA(VLOOKUP($A33,'Tussenbestand individueel'!$F:$AH,I$284,FALSE),0)</f>
        <v>2.4</v>
      </c>
      <c r="J33" s="15">
        <f>_xlfn.IFNA(VLOOKUP($A33,'Tussenbestand individueel'!$F:$AH,J$284,FALSE),0)</f>
        <v>8.5</v>
      </c>
      <c r="K33" s="15">
        <f>_xlfn.IFNA(VLOOKUP($A33,'Tussenbestand individueel'!$F:$AH,K$284,FALSE),0)</f>
        <v>0</v>
      </c>
      <c r="L33" s="15">
        <f>_xlfn.IFNA(VLOOKUP($A33,'Tussenbestand individueel'!$F:$AH,L$284,FALSE),0)</f>
        <v>0</v>
      </c>
      <c r="M33" s="15">
        <f>_xlfn.IFNA(VLOOKUP($A33,'Tussenbestand individueel'!$F:$AH,M$284,FALSE),0)</f>
        <v>10.9</v>
      </c>
      <c r="N33" s="13">
        <f>_xlfn.IFNA(VLOOKUP($A33,'Tussenbestand individueel'!$F:$AH,N$284,FALSE),0)</f>
        <v>9</v>
      </c>
      <c r="O33" s="15">
        <f>_xlfn.IFNA(VLOOKUP($A33,'Tussenbestand individueel'!$F:$AH,O$284,FALSE),0)</f>
        <v>2.8</v>
      </c>
      <c r="P33" s="15">
        <f>_xlfn.IFNA(VLOOKUP($A33,'Tussenbestand individueel'!$F:$AH,P$284,FALSE),0)</f>
        <v>6.75</v>
      </c>
      <c r="Q33" s="15">
        <f>_xlfn.IFNA(VLOOKUP($A33,'Tussenbestand individueel'!$F:$AH,Q$284,FALSE),0)</f>
        <v>0</v>
      </c>
      <c r="R33" s="15">
        <f>_xlfn.IFNA(VLOOKUP($A33,'Tussenbestand individueel'!$F:$AH,R$284,FALSE),0)</f>
        <v>9.5500000000000007</v>
      </c>
      <c r="S33" s="13">
        <f>_xlfn.IFNA(VLOOKUP($A33,'Tussenbestand individueel'!$F:$AH,S$284,FALSE),0)</f>
        <v>15</v>
      </c>
      <c r="T33" s="15">
        <f>_xlfn.IFNA(VLOOKUP($A33,'Tussenbestand individueel'!$F:$AH,T$284,FALSE),0)</f>
        <v>3</v>
      </c>
      <c r="U33" s="15">
        <f>_xlfn.IFNA(VLOOKUP($A33,'Tussenbestand individueel'!$F:$AH,U$284,FALSE),0)</f>
        <v>7.3</v>
      </c>
      <c r="V33" s="15">
        <f>_xlfn.IFNA(VLOOKUP($A33,'Tussenbestand individueel'!$F:$AH,V$284,FALSE),0)</f>
        <v>0</v>
      </c>
      <c r="W33" s="15">
        <f>_xlfn.IFNA(VLOOKUP($A33,'Tussenbestand individueel'!$F:$AH,W$284,FALSE),0)</f>
        <v>10.3</v>
      </c>
      <c r="X33" s="13">
        <f>_xlfn.IFNA(VLOOKUP($A33,'Tussenbestand individueel'!$F:$AH,X$284,FALSE),0)</f>
        <v>7</v>
      </c>
      <c r="Y33" s="15">
        <f>_xlfn.IFNA(VLOOKUP($A33,'Tussenbestand individueel'!$F:$AH,Y$284,FALSE),0)</f>
        <v>3.1</v>
      </c>
      <c r="Z33" s="15">
        <f>_xlfn.IFNA(VLOOKUP($A33,'Tussenbestand individueel'!$F:$AH,Z$284,FALSE),0)</f>
        <v>8.3000000000000007</v>
      </c>
      <c r="AA33" s="15">
        <f>_xlfn.IFNA(VLOOKUP($A33,'Tussenbestand individueel'!$F:$AH,AA$284,FALSE),0)</f>
        <v>0</v>
      </c>
      <c r="AB33" s="15">
        <f>_xlfn.IFNA(VLOOKUP($A33,'Tussenbestand individueel'!$F:$AH,AB$284,FALSE),0)</f>
        <v>11.4</v>
      </c>
      <c r="AC33" s="13">
        <f>_xlfn.IFNA(VLOOKUP($A33,'Tussenbestand individueel'!$F:$AH,AC$284,FALSE),0)</f>
        <v>1</v>
      </c>
    </row>
    <row r="34" spans="1:29" hidden="1" x14ac:dyDescent="0.3">
      <c r="A34" s="17">
        <f>'Alle namen en totalen'!$B34</f>
        <v>224</v>
      </c>
      <c r="B34" t="str">
        <f>VLOOKUP(A34,'Alle namen en totalen'!B:F,5,FALSE)</f>
        <v>W3-B2</v>
      </c>
      <c r="C34" t="str">
        <f>_xlfn.IFNA(VLOOKUP($A34,'Alle namen en totalen'!$B:$F,C$284,FALSE)," ")</f>
        <v>Claudia Walter</v>
      </c>
      <c r="D34" t="str">
        <f>_xlfn.IFNA(VLOOKUP($A34,'Alle namen en totalen'!$B:$F,D$284,FALSE)," ")</f>
        <v>Junior F</v>
      </c>
      <c r="E34">
        <f>VLOOKUP($A34,'Tussenbestand individueel'!$F:$AH,E$284,FALSE)</f>
        <v>0</v>
      </c>
      <c r="F34" t="str">
        <f>_xlfn.IFNA(VLOOKUP($A34,'Alle namen en totalen'!$B:$F,F$284,FALSE),"")</f>
        <v>Ilpenstein</v>
      </c>
      <c r="G34" s="15">
        <f>_xlfn.IFNA(VLOOKUP($A34,'Tussenbestand individueel'!$F:$AH,G$284,FALSE),0)</f>
        <v>42.25</v>
      </c>
      <c r="H34" s="25">
        <f>_xlfn.IFNA(VLOOKUP($A34,'Tussenbestand individueel'!$F:$AH,H$284,FALSE),0)</f>
        <v>7</v>
      </c>
      <c r="I34" s="15">
        <f>_xlfn.IFNA(VLOOKUP($A34,'Tussenbestand individueel'!$F:$AH,I$284,FALSE),0)</f>
        <v>2.4</v>
      </c>
      <c r="J34" s="15">
        <f>_xlfn.IFNA(VLOOKUP($A34,'Tussenbestand individueel'!$F:$AH,J$284,FALSE),0)</f>
        <v>8.6</v>
      </c>
      <c r="K34" s="15">
        <f>_xlfn.IFNA(VLOOKUP($A34,'Tussenbestand individueel'!$F:$AH,K$284,FALSE),0)</f>
        <v>0</v>
      </c>
      <c r="L34" s="15">
        <f>_xlfn.IFNA(VLOOKUP($A34,'Tussenbestand individueel'!$F:$AH,L$284,FALSE),0)</f>
        <v>0</v>
      </c>
      <c r="M34" s="15">
        <f>_xlfn.IFNA(VLOOKUP($A34,'Tussenbestand individueel'!$F:$AH,M$284,FALSE),0)</f>
        <v>11</v>
      </c>
      <c r="N34" s="13">
        <f>_xlfn.IFNA(VLOOKUP($A34,'Tussenbestand individueel'!$F:$AH,N$284,FALSE),0)</f>
        <v>8</v>
      </c>
      <c r="O34" s="15">
        <f>_xlfn.IFNA(VLOOKUP($A34,'Tussenbestand individueel'!$F:$AH,O$284,FALSE),0)</f>
        <v>2.4</v>
      </c>
      <c r="P34" s="15">
        <f>_xlfn.IFNA(VLOOKUP($A34,'Tussenbestand individueel'!$F:$AH,P$284,FALSE),0)</f>
        <v>7.7</v>
      </c>
      <c r="Q34" s="15">
        <f>_xlfn.IFNA(VLOOKUP($A34,'Tussenbestand individueel'!$F:$AH,Q$284,FALSE),0)</f>
        <v>0</v>
      </c>
      <c r="R34" s="15">
        <f>_xlfn.IFNA(VLOOKUP($A34,'Tussenbestand individueel'!$F:$AH,R$284,FALSE),0)</f>
        <v>10.1</v>
      </c>
      <c r="S34" s="13">
        <f>_xlfn.IFNA(VLOOKUP($A34,'Tussenbestand individueel'!$F:$AH,S$284,FALSE),0)</f>
        <v>13</v>
      </c>
      <c r="T34" s="15">
        <f>_xlfn.IFNA(VLOOKUP($A34,'Tussenbestand individueel'!$F:$AH,T$284,FALSE),0)</f>
        <v>2.5</v>
      </c>
      <c r="U34" s="15">
        <f>_xlfn.IFNA(VLOOKUP($A34,'Tussenbestand individueel'!$F:$AH,U$284,FALSE),0)</f>
        <v>7.7</v>
      </c>
      <c r="V34" s="15">
        <f>_xlfn.IFNA(VLOOKUP($A34,'Tussenbestand individueel'!$F:$AH,V$284,FALSE),0)</f>
        <v>0</v>
      </c>
      <c r="W34" s="15">
        <f>_xlfn.IFNA(VLOOKUP($A34,'Tussenbestand individueel'!$F:$AH,W$284,FALSE),0)</f>
        <v>10.199999999999999</v>
      </c>
      <c r="X34" s="13">
        <f>_xlfn.IFNA(VLOOKUP($A34,'Tussenbestand individueel'!$F:$AH,X$284,FALSE),0)</f>
        <v>10</v>
      </c>
      <c r="Y34" s="15">
        <f>_xlfn.IFNA(VLOOKUP($A34,'Tussenbestand individueel'!$F:$AH,Y$284,FALSE),0)</f>
        <v>3.3</v>
      </c>
      <c r="Z34" s="15">
        <f>_xlfn.IFNA(VLOOKUP($A34,'Tussenbestand individueel'!$F:$AH,Z$284,FALSE),0)</f>
        <v>7.65</v>
      </c>
      <c r="AA34" s="15">
        <f>_xlfn.IFNA(VLOOKUP($A34,'Tussenbestand individueel'!$F:$AH,AA$284,FALSE),0)</f>
        <v>0</v>
      </c>
      <c r="AB34" s="15">
        <f>_xlfn.IFNA(VLOOKUP($A34,'Tussenbestand individueel'!$F:$AH,AB$284,FALSE),0)</f>
        <v>10.95</v>
      </c>
      <c r="AC34" s="13">
        <f>_xlfn.IFNA(VLOOKUP($A34,'Tussenbestand individueel'!$F:$AH,AC$284,FALSE),0)</f>
        <v>6</v>
      </c>
    </row>
    <row r="35" spans="1:29" hidden="1" x14ac:dyDescent="0.3">
      <c r="A35" s="17">
        <f>'Alle namen en totalen'!$B35</f>
        <v>225</v>
      </c>
      <c r="B35" t="str">
        <f>VLOOKUP(A35,'Alle namen en totalen'!B:F,5,FALSE)</f>
        <v>W2-B2</v>
      </c>
      <c r="C35" t="str">
        <f>_xlfn.IFNA(VLOOKUP($A35,'Alle namen en totalen'!$B:$F,C$284,FALSE)," ")</f>
        <v>Feline Hogervorst</v>
      </c>
      <c r="D35" t="str">
        <f>_xlfn.IFNA(VLOOKUP($A35,'Alle namen en totalen'!$B:$F,D$284,FALSE)," ")</f>
        <v>Junior F</v>
      </c>
      <c r="E35">
        <f>VLOOKUP($A35,'Tussenbestand individueel'!$F:$AH,E$284,FALSE)</f>
        <v>0</v>
      </c>
      <c r="F35" t="str">
        <f>_xlfn.IFNA(VLOOKUP($A35,'Alle namen en totalen'!$B:$F,F$284,FALSE),"")</f>
        <v>Gymvereniging Swift</v>
      </c>
      <c r="G35" s="15">
        <f>_xlfn.IFNA(VLOOKUP($A35,'Tussenbestand individueel'!$F:$AH,G$284,FALSE),0)</f>
        <v>36.799999999999997</v>
      </c>
      <c r="H35" s="25">
        <f>_xlfn.IFNA(VLOOKUP($A35,'Tussenbestand individueel'!$F:$AH,H$284,FALSE),0)</f>
        <v>14</v>
      </c>
      <c r="I35" s="15">
        <f>_xlfn.IFNA(VLOOKUP($A35,'Tussenbestand individueel'!$F:$AH,I$284,FALSE),0)</f>
        <v>2</v>
      </c>
      <c r="J35" s="15">
        <f>_xlfn.IFNA(VLOOKUP($A35,'Tussenbestand individueel'!$F:$AH,J$284,FALSE),0)</f>
        <v>7.8</v>
      </c>
      <c r="K35" s="15">
        <f>_xlfn.IFNA(VLOOKUP($A35,'Tussenbestand individueel'!$F:$AH,K$284,FALSE),0)</f>
        <v>0</v>
      </c>
      <c r="L35" s="15">
        <f>_xlfn.IFNA(VLOOKUP($A35,'Tussenbestand individueel'!$F:$AH,L$284,FALSE),0)</f>
        <v>0</v>
      </c>
      <c r="M35" s="15">
        <f>_xlfn.IFNA(VLOOKUP($A35,'Tussenbestand individueel'!$F:$AH,M$284,FALSE),0)</f>
        <v>9.8000000000000007</v>
      </c>
      <c r="N35" s="13">
        <f>_xlfn.IFNA(VLOOKUP($A35,'Tussenbestand individueel'!$F:$AH,N$284,FALSE),0)</f>
        <v>14</v>
      </c>
      <c r="O35" s="15">
        <f>_xlfn.IFNA(VLOOKUP($A35,'Tussenbestand individueel'!$F:$AH,O$284,FALSE),0)</f>
        <v>2.7</v>
      </c>
      <c r="P35" s="15">
        <f>_xlfn.IFNA(VLOOKUP($A35,'Tussenbestand individueel'!$F:$AH,P$284,FALSE),0)</f>
        <v>6</v>
      </c>
      <c r="Q35" s="15">
        <f>_xlfn.IFNA(VLOOKUP($A35,'Tussenbestand individueel'!$F:$AH,Q$284,FALSE),0)</f>
        <v>0.5</v>
      </c>
      <c r="R35" s="15">
        <f>_xlfn.IFNA(VLOOKUP($A35,'Tussenbestand individueel'!$F:$AH,R$284,FALSE),0)</f>
        <v>8.1999999999999993</v>
      </c>
      <c r="S35" s="13">
        <f>_xlfn.IFNA(VLOOKUP($A35,'Tussenbestand individueel'!$F:$AH,S$284,FALSE),0)</f>
        <v>13</v>
      </c>
      <c r="T35" s="15">
        <f>_xlfn.IFNA(VLOOKUP($A35,'Tussenbestand individueel'!$F:$AH,T$284,FALSE),0)</f>
        <v>2.9</v>
      </c>
      <c r="U35" s="15">
        <f>_xlfn.IFNA(VLOOKUP($A35,'Tussenbestand individueel'!$F:$AH,U$284,FALSE),0)</f>
        <v>7.05</v>
      </c>
      <c r="V35" s="15">
        <f>_xlfn.IFNA(VLOOKUP($A35,'Tussenbestand individueel'!$F:$AH,V$284,FALSE),0)</f>
        <v>0</v>
      </c>
      <c r="W35" s="15">
        <f>_xlfn.IFNA(VLOOKUP($A35,'Tussenbestand individueel'!$F:$AH,W$284,FALSE),0)</f>
        <v>9.9499999999999993</v>
      </c>
      <c r="X35" s="13">
        <f>_xlfn.IFNA(VLOOKUP($A35,'Tussenbestand individueel'!$F:$AH,X$284,FALSE),0)</f>
        <v>9</v>
      </c>
      <c r="Y35" s="15">
        <f>_xlfn.IFNA(VLOOKUP($A35,'Tussenbestand individueel'!$F:$AH,Y$284,FALSE),0)</f>
        <v>1.8</v>
      </c>
      <c r="Z35" s="15">
        <f>_xlfn.IFNA(VLOOKUP($A35,'Tussenbestand individueel'!$F:$AH,Z$284,FALSE),0)</f>
        <v>7.05</v>
      </c>
      <c r="AA35" s="15">
        <f>_xlfn.IFNA(VLOOKUP($A35,'Tussenbestand individueel'!$F:$AH,AA$284,FALSE),0)</f>
        <v>0</v>
      </c>
      <c r="AB35" s="15">
        <f>_xlfn.IFNA(VLOOKUP($A35,'Tussenbestand individueel'!$F:$AH,AB$284,FALSE),0)</f>
        <v>8.85</v>
      </c>
      <c r="AC35" s="13">
        <f>_xlfn.IFNA(VLOOKUP($A35,'Tussenbestand individueel'!$F:$AH,AC$284,FALSE),0)</f>
        <v>12</v>
      </c>
    </row>
    <row r="36" spans="1:29" hidden="1" x14ac:dyDescent="0.3">
      <c r="A36" s="17">
        <f>'Alle namen en totalen'!$B36</f>
        <v>227</v>
      </c>
      <c r="B36" t="str">
        <f>VLOOKUP(A36,'Alle namen en totalen'!B:F,5,FALSE)</f>
        <v>W2-B2</v>
      </c>
      <c r="C36" t="str">
        <f>_xlfn.IFNA(VLOOKUP($A36,'Alle namen en totalen'!$B:$F,C$284,FALSE)," ")</f>
        <v>Jill Oud</v>
      </c>
      <c r="D36" t="str">
        <f>_xlfn.IFNA(VLOOKUP($A36,'Alle namen en totalen'!$B:$F,D$284,FALSE)," ")</f>
        <v>Junior F</v>
      </c>
      <c r="E36">
        <f>VLOOKUP($A36,'Tussenbestand individueel'!$F:$AH,E$284,FALSE)</f>
        <v>0</v>
      </c>
      <c r="F36" t="str">
        <f>_xlfn.IFNA(VLOOKUP($A36,'Alle namen en totalen'!$B:$F,F$284,FALSE),"")</f>
        <v>Turncentrum Waterland</v>
      </c>
      <c r="G36" s="15">
        <f>_xlfn.IFNA(VLOOKUP($A36,'Tussenbestand individueel'!$F:$AH,G$284,FALSE),0)</f>
        <v>40.200000000000003</v>
      </c>
      <c r="H36" s="25">
        <f>_xlfn.IFNA(VLOOKUP($A36,'Tussenbestand individueel'!$F:$AH,H$284,FALSE),0)</f>
        <v>9</v>
      </c>
      <c r="I36" s="15">
        <f>_xlfn.IFNA(VLOOKUP($A36,'Tussenbestand individueel'!$F:$AH,I$284,FALSE),0)</f>
        <v>1.6</v>
      </c>
      <c r="J36" s="15">
        <f>_xlfn.IFNA(VLOOKUP($A36,'Tussenbestand individueel'!$F:$AH,J$284,FALSE),0)</f>
        <v>8.3000000000000007</v>
      </c>
      <c r="K36" s="15">
        <f>_xlfn.IFNA(VLOOKUP($A36,'Tussenbestand individueel'!$F:$AH,K$284,FALSE),0)</f>
        <v>0</v>
      </c>
      <c r="L36" s="15">
        <f>_xlfn.IFNA(VLOOKUP($A36,'Tussenbestand individueel'!$F:$AH,L$284,FALSE),0)</f>
        <v>0</v>
      </c>
      <c r="M36" s="15">
        <f>_xlfn.IFNA(VLOOKUP($A36,'Tussenbestand individueel'!$F:$AH,M$284,FALSE),0)</f>
        <v>9.9</v>
      </c>
      <c r="N36" s="13">
        <f>_xlfn.IFNA(VLOOKUP($A36,'Tussenbestand individueel'!$F:$AH,N$284,FALSE),0)</f>
        <v>12</v>
      </c>
      <c r="O36" s="15">
        <f>_xlfn.IFNA(VLOOKUP($A36,'Tussenbestand individueel'!$F:$AH,O$284,FALSE),0)</f>
        <v>2.2999999999999998</v>
      </c>
      <c r="P36" s="15">
        <f>_xlfn.IFNA(VLOOKUP($A36,'Tussenbestand individueel'!$F:$AH,P$284,FALSE),0)</f>
        <v>7.35</v>
      </c>
      <c r="Q36" s="15">
        <f>_xlfn.IFNA(VLOOKUP($A36,'Tussenbestand individueel'!$F:$AH,Q$284,FALSE),0)</f>
        <v>0</v>
      </c>
      <c r="R36" s="15">
        <f>_xlfn.IFNA(VLOOKUP($A36,'Tussenbestand individueel'!$F:$AH,R$284,FALSE),0)</f>
        <v>9.65</v>
      </c>
      <c r="S36" s="13">
        <f>_xlfn.IFNA(VLOOKUP($A36,'Tussenbestand individueel'!$F:$AH,S$284,FALSE),0)</f>
        <v>10</v>
      </c>
      <c r="T36" s="15">
        <f>_xlfn.IFNA(VLOOKUP($A36,'Tussenbestand individueel'!$F:$AH,T$284,FALSE),0)</f>
        <v>2.9</v>
      </c>
      <c r="U36" s="15">
        <f>_xlfn.IFNA(VLOOKUP($A36,'Tussenbestand individueel'!$F:$AH,U$284,FALSE),0)</f>
        <v>7.55</v>
      </c>
      <c r="V36" s="15">
        <f>_xlfn.IFNA(VLOOKUP($A36,'Tussenbestand individueel'!$F:$AH,V$284,FALSE),0)</f>
        <v>0</v>
      </c>
      <c r="W36" s="15">
        <f>_xlfn.IFNA(VLOOKUP($A36,'Tussenbestand individueel'!$F:$AH,W$284,FALSE),0)</f>
        <v>10.45</v>
      </c>
      <c r="X36" s="13">
        <f>_xlfn.IFNA(VLOOKUP($A36,'Tussenbestand individueel'!$F:$AH,X$284,FALSE),0)</f>
        <v>6</v>
      </c>
      <c r="Y36" s="15">
        <f>_xlfn.IFNA(VLOOKUP($A36,'Tussenbestand individueel'!$F:$AH,Y$284,FALSE),0)</f>
        <v>3</v>
      </c>
      <c r="Z36" s="15">
        <f>_xlfn.IFNA(VLOOKUP($A36,'Tussenbestand individueel'!$F:$AH,Z$284,FALSE),0)</f>
        <v>7.2</v>
      </c>
      <c r="AA36" s="15">
        <f>_xlfn.IFNA(VLOOKUP($A36,'Tussenbestand individueel'!$F:$AH,AA$284,FALSE),0)</f>
        <v>0</v>
      </c>
      <c r="AB36" s="15">
        <f>_xlfn.IFNA(VLOOKUP($A36,'Tussenbestand individueel'!$F:$AH,AB$284,FALSE),0)</f>
        <v>10.199999999999999</v>
      </c>
      <c r="AC36" s="13">
        <f>_xlfn.IFNA(VLOOKUP($A36,'Tussenbestand individueel'!$F:$AH,AC$284,FALSE),0)</f>
        <v>8</v>
      </c>
    </row>
    <row r="37" spans="1:29" hidden="1" x14ac:dyDescent="0.3">
      <c r="A37" s="17">
        <f>'Alle namen en totalen'!$B37</f>
        <v>228</v>
      </c>
      <c r="B37" t="str">
        <f>VLOOKUP(A37,'Alle namen en totalen'!B:F,5,FALSE)</f>
        <v>W2-B2</v>
      </c>
      <c r="C37" t="str">
        <f>_xlfn.IFNA(VLOOKUP($A37,'Alle namen en totalen'!$B:$F,C$284,FALSE)," ")</f>
        <v>Liz Rosen</v>
      </c>
      <c r="D37" t="str">
        <f>_xlfn.IFNA(VLOOKUP($A37,'Alle namen en totalen'!$B:$F,D$284,FALSE)," ")</f>
        <v>Junior F</v>
      </c>
      <c r="E37">
        <f>VLOOKUP($A37,'Tussenbestand individueel'!$F:$AH,E$284,FALSE)</f>
        <v>0</v>
      </c>
      <c r="F37" t="str">
        <f>_xlfn.IFNA(VLOOKUP($A37,'Alle namen en totalen'!$B:$F,F$284,FALSE),"")</f>
        <v>Turncentrum Waterland</v>
      </c>
      <c r="G37" s="15">
        <f>_xlfn.IFNA(VLOOKUP($A37,'Tussenbestand individueel'!$F:$AH,G$284,FALSE),0)</f>
        <v>38.6</v>
      </c>
      <c r="H37" s="25">
        <f>_xlfn.IFNA(VLOOKUP($A37,'Tussenbestand individueel'!$F:$AH,H$284,FALSE),0)</f>
        <v>11</v>
      </c>
      <c r="I37" s="15">
        <f>_xlfn.IFNA(VLOOKUP($A37,'Tussenbestand individueel'!$F:$AH,I$284,FALSE),0)</f>
        <v>2.4</v>
      </c>
      <c r="J37" s="15">
        <f>_xlfn.IFNA(VLOOKUP($A37,'Tussenbestand individueel'!$F:$AH,J$284,FALSE),0)</f>
        <v>8.15</v>
      </c>
      <c r="K37" s="15">
        <f>_xlfn.IFNA(VLOOKUP($A37,'Tussenbestand individueel'!$F:$AH,K$284,FALSE),0)</f>
        <v>0</v>
      </c>
      <c r="L37" s="15">
        <f>_xlfn.IFNA(VLOOKUP($A37,'Tussenbestand individueel'!$F:$AH,L$284,FALSE),0)</f>
        <v>0</v>
      </c>
      <c r="M37" s="15">
        <f>_xlfn.IFNA(VLOOKUP($A37,'Tussenbestand individueel'!$F:$AH,M$284,FALSE),0)</f>
        <v>10.55</v>
      </c>
      <c r="N37" s="13">
        <f>_xlfn.IFNA(VLOOKUP($A37,'Tussenbestand individueel'!$F:$AH,N$284,FALSE),0)</f>
        <v>8</v>
      </c>
      <c r="O37" s="15">
        <f>_xlfn.IFNA(VLOOKUP($A37,'Tussenbestand individueel'!$F:$AH,O$284,FALSE),0)</f>
        <v>1.7</v>
      </c>
      <c r="P37" s="15">
        <f>_xlfn.IFNA(VLOOKUP($A37,'Tussenbestand individueel'!$F:$AH,P$284,FALSE),0)</f>
        <v>5.65</v>
      </c>
      <c r="Q37" s="15">
        <f>_xlfn.IFNA(VLOOKUP($A37,'Tussenbestand individueel'!$F:$AH,Q$284,FALSE),0)</f>
        <v>0</v>
      </c>
      <c r="R37" s="15">
        <f>_xlfn.IFNA(VLOOKUP($A37,'Tussenbestand individueel'!$F:$AH,R$284,FALSE),0)</f>
        <v>7.35</v>
      </c>
      <c r="S37" s="13">
        <f>_xlfn.IFNA(VLOOKUP($A37,'Tussenbestand individueel'!$F:$AH,S$284,FALSE),0)</f>
        <v>15</v>
      </c>
      <c r="T37" s="15">
        <f>_xlfn.IFNA(VLOOKUP($A37,'Tussenbestand individueel'!$F:$AH,T$284,FALSE),0)</f>
        <v>2.9</v>
      </c>
      <c r="U37" s="15">
        <f>_xlfn.IFNA(VLOOKUP($A37,'Tussenbestand individueel'!$F:$AH,U$284,FALSE),0)</f>
        <v>8.35</v>
      </c>
      <c r="V37" s="15">
        <f>_xlfn.IFNA(VLOOKUP($A37,'Tussenbestand individueel'!$F:$AH,V$284,FALSE),0)</f>
        <v>0</v>
      </c>
      <c r="W37" s="15">
        <f>_xlfn.IFNA(VLOOKUP($A37,'Tussenbestand individueel'!$F:$AH,W$284,FALSE),0)</f>
        <v>11.25</v>
      </c>
      <c r="X37" s="13">
        <f>_xlfn.IFNA(VLOOKUP($A37,'Tussenbestand individueel'!$F:$AH,X$284,FALSE),0)</f>
        <v>2</v>
      </c>
      <c r="Y37" s="15">
        <f>_xlfn.IFNA(VLOOKUP($A37,'Tussenbestand individueel'!$F:$AH,Y$284,FALSE),0)</f>
        <v>1.8</v>
      </c>
      <c r="Z37" s="15">
        <f>_xlfn.IFNA(VLOOKUP($A37,'Tussenbestand individueel'!$F:$AH,Z$284,FALSE),0)</f>
        <v>7.65</v>
      </c>
      <c r="AA37" s="15">
        <f>_xlfn.IFNA(VLOOKUP($A37,'Tussenbestand individueel'!$F:$AH,AA$284,FALSE),0)</f>
        <v>0</v>
      </c>
      <c r="AB37" s="15">
        <f>_xlfn.IFNA(VLOOKUP($A37,'Tussenbestand individueel'!$F:$AH,AB$284,FALSE),0)</f>
        <v>9.4499999999999993</v>
      </c>
      <c r="AC37" s="13">
        <f>_xlfn.IFNA(VLOOKUP($A37,'Tussenbestand individueel'!$F:$AH,AC$284,FALSE),0)</f>
        <v>11</v>
      </c>
    </row>
    <row r="38" spans="1:29" hidden="1" x14ac:dyDescent="0.3">
      <c r="A38" s="17">
        <f>'Alle namen en totalen'!$B38</f>
        <v>229</v>
      </c>
      <c r="B38" t="str">
        <f>VLOOKUP(A38,'Alle namen en totalen'!B:F,5,FALSE)</f>
        <v>W2-B2</v>
      </c>
      <c r="C38" t="str">
        <f>_xlfn.IFNA(VLOOKUP($A38,'Alle namen en totalen'!$B:$F,C$284,FALSE)," ")</f>
        <v>Julie Beentjes</v>
      </c>
      <c r="D38" t="str">
        <f>_xlfn.IFNA(VLOOKUP($A38,'Alle namen en totalen'!$B:$F,D$284,FALSE)," ")</f>
        <v>Junior F</v>
      </c>
      <c r="E38">
        <f>VLOOKUP($A38,'Tussenbestand individueel'!$F:$AH,E$284,FALSE)</f>
        <v>0</v>
      </c>
      <c r="F38" t="str">
        <f>_xlfn.IFNA(VLOOKUP($A38,'Alle namen en totalen'!$B:$F,F$284,FALSE),"")</f>
        <v>Turncentrum Waterland</v>
      </c>
      <c r="G38" s="15">
        <f>_xlfn.IFNA(VLOOKUP($A38,'Tussenbestand individueel'!$F:$AH,G$284,FALSE),0)</f>
        <v>0</v>
      </c>
      <c r="H38" s="25">
        <f>_xlfn.IFNA(VLOOKUP($A38,'Tussenbestand individueel'!$F:$AH,H$284,FALSE),0)</f>
        <v>99</v>
      </c>
      <c r="I38" s="15">
        <f>_xlfn.IFNA(VLOOKUP($A38,'Tussenbestand individueel'!$F:$AH,I$284,FALSE),0)</f>
        <v>0</v>
      </c>
      <c r="J38" s="15">
        <f>_xlfn.IFNA(VLOOKUP($A38,'Tussenbestand individueel'!$F:$AH,J$284,FALSE),0)</f>
        <v>0</v>
      </c>
      <c r="K38" s="15">
        <f>_xlfn.IFNA(VLOOKUP($A38,'Tussenbestand individueel'!$F:$AH,K$284,FALSE),0)</f>
        <v>0</v>
      </c>
      <c r="L38" s="15">
        <f>_xlfn.IFNA(VLOOKUP($A38,'Tussenbestand individueel'!$F:$AH,L$284,FALSE),0)</f>
        <v>0</v>
      </c>
      <c r="M38" s="15">
        <f>_xlfn.IFNA(VLOOKUP($A38,'Tussenbestand individueel'!$F:$AH,M$284,FALSE),0)</f>
        <v>0</v>
      </c>
      <c r="N38" s="13">
        <f>_xlfn.IFNA(VLOOKUP($A38,'Tussenbestand individueel'!$F:$AH,N$284,FALSE),0)</f>
        <v>16</v>
      </c>
      <c r="O38" s="15">
        <f>_xlfn.IFNA(VLOOKUP($A38,'Tussenbestand individueel'!$F:$AH,O$284,FALSE),0)</f>
        <v>0</v>
      </c>
      <c r="P38" s="15">
        <f>_xlfn.IFNA(VLOOKUP($A38,'Tussenbestand individueel'!$F:$AH,P$284,FALSE),0)</f>
        <v>0</v>
      </c>
      <c r="Q38" s="15">
        <f>_xlfn.IFNA(VLOOKUP($A38,'Tussenbestand individueel'!$F:$AH,Q$284,FALSE),0)</f>
        <v>0</v>
      </c>
      <c r="R38" s="15">
        <f>_xlfn.IFNA(VLOOKUP($A38,'Tussenbestand individueel'!$F:$AH,R$284,FALSE),0)</f>
        <v>0</v>
      </c>
      <c r="S38" s="13">
        <f>_xlfn.IFNA(VLOOKUP($A38,'Tussenbestand individueel'!$F:$AH,S$284,FALSE),0)</f>
        <v>16</v>
      </c>
      <c r="T38" s="15">
        <f>_xlfn.IFNA(VLOOKUP($A38,'Tussenbestand individueel'!$F:$AH,T$284,FALSE),0)</f>
        <v>0</v>
      </c>
      <c r="U38" s="15">
        <f>_xlfn.IFNA(VLOOKUP($A38,'Tussenbestand individueel'!$F:$AH,U$284,FALSE),0)</f>
        <v>0</v>
      </c>
      <c r="V38" s="15">
        <f>_xlfn.IFNA(VLOOKUP($A38,'Tussenbestand individueel'!$F:$AH,V$284,FALSE),0)</f>
        <v>0</v>
      </c>
      <c r="W38" s="15">
        <f>_xlfn.IFNA(VLOOKUP($A38,'Tussenbestand individueel'!$F:$AH,W$284,FALSE),0)</f>
        <v>0</v>
      </c>
      <c r="X38" s="13">
        <f>_xlfn.IFNA(VLOOKUP($A38,'Tussenbestand individueel'!$F:$AH,X$284,FALSE),0)</f>
        <v>16</v>
      </c>
      <c r="Y38" s="15">
        <f>_xlfn.IFNA(VLOOKUP($A38,'Tussenbestand individueel'!$F:$AH,Y$284,FALSE),0)</f>
        <v>0</v>
      </c>
      <c r="Z38" s="15">
        <f>_xlfn.IFNA(VLOOKUP($A38,'Tussenbestand individueel'!$F:$AH,Z$284,FALSE),0)</f>
        <v>0</v>
      </c>
      <c r="AA38" s="15">
        <f>_xlfn.IFNA(VLOOKUP($A38,'Tussenbestand individueel'!$F:$AH,AA$284,FALSE),0)</f>
        <v>0</v>
      </c>
      <c r="AB38" s="15">
        <f>_xlfn.IFNA(VLOOKUP($A38,'Tussenbestand individueel'!$F:$AH,AB$284,FALSE),0)</f>
        <v>0</v>
      </c>
      <c r="AC38" s="13">
        <f>_xlfn.IFNA(VLOOKUP($A38,'Tussenbestand individueel'!$F:$AH,AC$284,FALSE),0)</f>
        <v>16</v>
      </c>
    </row>
    <row r="39" spans="1:29" hidden="1" x14ac:dyDescent="0.3">
      <c r="A39" s="17">
        <f>'Alle namen en totalen'!$B39</f>
        <v>230</v>
      </c>
      <c r="B39" t="str">
        <f>VLOOKUP(A39,'Alle namen en totalen'!B:F,5,FALSE)</f>
        <v>W2-B2</v>
      </c>
      <c r="C39" t="str">
        <f>_xlfn.IFNA(VLOOKUP($A39,'Alle namen en totalen'!$B:$F,C$284,FALSE)," ")</f>
        <v>Esli Kamstra</v>
      </c>
      <c r="D39" t="str">
        <f>_xlfn.IFNA(VLOOKUP($A39,'Alle namen en totalen'!$B:$F,D$284,FALSE)," ")</f>
        <v>Junior F</v>
      </c>
      <c r="E39">
        <f>VLOOKUP($A39,'Tussenbestand individueel'!$F:$AH,E$284,FALSE)</f>
        <v>0</v>
      </c>
      <c r="F39" t="str">
        <f>_xlfn.IFNA(VLOOKUP($A39,'Alle namen en totalen'!$B:$F,F$284,FALSE),"")</f>
        <v>Turncentrum Waterland</v>
      </c>
      <c r="G39" s="15">
        <f>_xlfn.IFNA(VLOOKUP($A39,'Tussenbestand individueel'!$F:$AH,G$284,FALSE),0)</f>
        <v>35.549999999999997</v>
      </c>
      <c r="H39" s="25">
        <f>_xlfn.IFNA(VLOOKUP($A39,'Tussenbestand individueel'!$F:$AH,H$284,FALSE),0)</f>
        <v>15</v>
      </c>
      <c r="I39" s="15">
        <f>_xlfn.IFNA(VLOOKUP($A39,'Tussenbestand individueel'!$F:$AH,I$284,FALSE),0)</f>
        <v>1.6</v>
      </c>
      <c r="J39" s="15">
        <f>_xlfn.IFNA(VLOOKUP($A39,'Tussenbestand individueel'!$F:$AH,J$284,FALSE),0)</f>
        <v>8.8000000000000007</v>
      </c>
      <c r="K39" s="15">
        <f>_xlfn.IFNA(VLOOKUP($A39,'Tussenbestand individueel'!$F:$AH,K$284,FALSE),0)</f>
        <v>0</v>
      </c>
      <c r="L39" s="15">
        <f>_xlfn.IFNA(VLOOKUP($A39,'Tussenbestand individueel'!$F:$AH,L$284,FALSE),0)</f>
        <v>0</v>
      </c>
      <c r="M39" s="15">
        <f>_xlfn.IFNA(VLOOKUP($A39,'Tussenbestand individueel'!$F:$AH,M$284,FALSE),0)</f>
        <v>10.4</v>
      </c>
      <c r="N39" s="13">
        <f>_xlfn.IFNA(VLOOKUP($A39,'Tussenbestand individueel'!$F:$AH,N$284,FALSE),0)</f>
        <v>11</v>
      </c>
      <c r="O39" s="15">
        <f>_xlfn.IFNA(VLOOKUP($A39,'Tussenbestand individueel'!$F:$AH,O$284,FALSE),0)</f>
        <v>2.2999999999999998</v>
      </c>
      <c r="P39" s="15">
        <f>_xlfn.IFNA(VLOOKUP($A39,'Tussenbestand individueel'!$F:$AH,P$284,FALSE),0)</f>
        <v>6.85</v>
      </c>
      <c r="Q39" s="15">
        <f>_xlfn.IFNA(VLOOKUP($A39,'Tussenbestand individueel'!$F:$AH,Q$284,FALSE),0)</f>
        <v>0</v>
      </c>
      <c r="R39" s="15">
        <f>_xlfn.IFNA(VLOOKUP($A39,'Tussenbestand individueel'!$F:$AH,R$284,FALSE),0)</f>
        <v>9.15</v>
      </c>
      <c r="S39" s="13">
        <f>_xlfn.IFNA(VLOOKUP($A39,'Tussenbestand individueel'!$F:$AH,S$284,FALSE),0)</f>
        <v>11</v>
      </c>
      <c r="T39" s="15">
        <f>_xlfn.IFNA(VLOOKUP($A39,'Tussenbestand individueel'!$F:$AH,T$284,FALSE),0)</f>
        <v>1.9</v>
      </c>
      <c r="U39" s="15">
        <f>_xlfn.IFNA(VLOOKUP($A39,'Tussenbestand individueel'!$F:$AH,U$284,FALSE),0)</f>
        <v>5.4</v>
      </c>
      <c r="V39" s="15">
        <f>_xlfn.IFNA(VLOOKUP($A39,'Tussenbestand individueel'!$F:$AH,V$284,FALSE),0)</f>
        <v>0</v>
      </c>
      <c r="W39" s="15">
        <f>_xlfn.IFNA(VLOOKUP($A39,'Tussenbestand individueel'!$F:$AH,W$284,FALSE),0)</f>
        <v>7.3</v>
      </c>
      <c r="X39" s="13">
        <f>_xlfn.IFNA(VLOOKUP($A39,'Tussenbestand individueel'!$F:$AH,X$284,FALSE),0)</f>
        <v>15</v>
      </c>
      <c r="Y39" s="15">
        <f>_xlfn.IFNA(VLOOKUP($A39,'Tussenbestand individueel'!$F:$AH,Y$284,FALSE),0)</f>
        <v>1.9</v>
      </c>
      <c r="Z39" s="15">
        <f>_xlfn.IFNA(VLOOKUP($A39,'Tussenbestand individueel'!$F:$AH,Z$284,FALSE),0)</f>
        <v>6.8</v>
      </c>
      <c r="AA39" s="15">
        <f>_xlfn.IFNA(VLOOKUP($A39,'Tussenbestand individueel'!$F:$AH,AA$284,FALSE),0)</f>
        <v>0</v>
      </c>
      <c r="AB39" s="15">
        <f>_xlfn.IFNA(VLOOKUP($A39,'Tussenbestand individueel'!$F:$AH,AB$284,FALSE),0)</f>
        <v>8.6999999999999993</v>
      </c>
      <c r="AC39" s="13">
        <f>_xlfn.IFNA(VLOOKUP($A39,'Tussenbestand individueel'!$F:$AH,AC$284,FALSE),0)</f>
        <v>13</v>
      </c>
    </row>
    <row r="40" spans="1:29" hidden="1" x14ac:dyDescent="0.3">
      <c r="A40" s="17">
        <f>'Alle namen en totalen'!$B40</f>
        <v>231</v>
      </c>
      <c r="B40" t="str">
        <f>VLOOKUP(A40,'Alle namen en totalen'!B:F,5,FALSE)</f>
        <v>W2-B2</v>
      </c>
      <c r="C40" t="str">
        <f>_xlfn.IFNA(VLOOKUP($A40,'Alle namen en totalen'!$B:$F,C$284,FALSE)," ")</f>
        <v>Chelsey Oehlers</v>
      </c>
      <c r="D40" t="str">
        <f>_xlfn.IFNA(VLOOKUP($A40,'Alle namen en totalen'!$B:$F,D$284,FALSE)," ")</f>
        <v>Junior F</v>
      </c>
      <c r="E40">
        <f>VLOOKUP($A40,'Tussenbestand individueel'!$F:$AH,E$284,FALSE)</f>
        <v>0</v>
      </c>
      <c r="F40" t="str">
        <f>_xlfn.IFNA(VLOOKUP($A40,'Alle namen en totalen'!$B:$F,F$284,FALSE),"")</f>
        <v>Turncentrum Waterland</v>
      </c>
      <c r="G40" s="15">
        <f>_xlfn.IFNA(VLOOKUP($A40,'Tussenbestand individueel'!$F:$AH,G$284,FALSE),0)</f>
        <v>38.15</v>
      </c>
      <c r="H40" s="25">
        <f>_xlfn.IFNA(VLOOKUP($A40,'Tussenbestand individueel'!$F:$AH,H$284,FALSE),0)</f>
        <v>12</v>
      </c>
      <c r="I40" s="15">
        <f>_xlfn.IFNA(VLOOKUP($A40,'Tussenbestand individueel'!$F:$AH,I$284,FALSE),0)</f>
        <v>2.4</v>
      </c>
      <c r="J40" s="15">
        <f>_xlfn.IFNA(VLOOKUP($A40,'Tussenbestand individueel'!$F:$AH,J$284,FALSE),0)</f>
        <v>8.0500000000000007</v>
      </c>
      <c r="K40" s="15">
        <f>_xlfn.IFNA(VLOOKUP($A40,'Tussenbestand individueel'!$F:$AH,K$284,FALSE),0)</f>
        <v>0</v>
      </c>
      <c r="L40" s="15">
        <f>_xlfn.IFNA(VLOOKUP($A40,'Tussenbestand individueel'!$F:$AH,L$284,FALSE),0)</f>
        <v>0</v>
      </c>
      <c r="M40" s="15">
        <f>_xlfn.IFNA(VLOOKUP($A40,'Tussenbestand individueel'!$F:$AH,M$284,FALSE),0)</f>
        <v>10.45</v>
      </c>
      <c r="N40" s="13">
        <f>_xlfn.IFNA(VLOOKUP($A40,'Tussenbestand individueel'!$F:$AH,N$284,FALSE),0)</f>
        <v>9</v>
      </c>
      <c r="O40" s="15">
        <f>_xlfn.IFNA(VLOOKUP($A40,'Tussenbestand individueel'!$F:$AH,O$284,FALSE),0)</f>
        <v>2.2999999999999998</v>
      </c>
      <c r="P40" s="15">
        <f>_xlfn.IFNA(VLOOKUP($A40,'Tussenbestand individueel'!$F:$AH,P$284,FALSE),0)</f>
        <v>7.7</v>
      </c>
      <c r="Q40" s="15">
        <f>_xlfn.IFNA(VLOOKUP($A40,'Tussenbestand individueel'!$F:$AH,Q$284,FALSE),0)</f>
        <v>0</v>
      </c>
      <c r="R40" s="15">
        <f>_xlfn.IFNA(VLOOKUP($A40,'Tussenbestand individueel'!$F:$AH,R$284,FALSE),0)</f>
        <v>10</v>
      </c>
      <c r="S40" s="13">
        <f>_xlfn.IFNA(VLOOKUP($A40,'Tussenbestand individueel'!$F:$AH,S$284,FALSE),0)</f>
        <v>9</v>
      </c>
      <c r="T40" s="15">
        <f>_xlfn.IFNA(VLOOKUP($A40,'Tussenbestand individueel'!$F:$AH,T$284,FALSE),0)</f>
        <v>2.9</v>
      </c>
      <c r="U40" s="15">
        <f>_xlfn.IFNA(VLOOKUP($A40,'Tussenbestand individueel'!$F:$AH,U$284,FALSE),0)</f>
        <v>6.95</v>
      </c>
      <c r="V40" s="15">
        <f>_xlfn.IFNA(VLOOKUP($A40,'Tussenbestand individueel'!$F:$AH,V$284,FALSE),0)</f>
        <v>0</v>
      </c>
      <c r="W40" s="15">
        <f>_xlfn.IFNA(VLOOKUP($A40,'Tussenbestand individueel'!$F:$AH,W$284,FALSE),0)</f>
        <v>9.85</v>
      </c>
      <c r="X40" s="13">
        <f>_xlfn.IFNA(VLOOKUP($A40,'Tussenbestand individueel'!$F:$AH,X$284,FALSE),0)</f>
        <v>10</v>
      </c>
      <c r="Y40" s="15">
        <f>_xlfn.IFNA(VLOOKUP($A40,'Tussenbestand individueel'!$F:$AH,Y$284,FALSE),0)</f>
        <v>1.3</v>
      </c>
      <c r="Z40" s="15">
        <f>_xlfn.IFNA(VLOOKUP($A40,'Tussenbestand individueel'!$F:$AH,Z$284,FALSE),0)</f>
        <v>6.55</v>
      </c>
      <c r="AA40" s="15">
        <f>_xlfn.IFNA(VLOOKUP($A40,'Tussenbestand individueel'!$F:$AH,AA$284,FALSE),0)</f>
        <v>0</v>
      </c>
      <c r="AB40" s="15">
        <f>_xlfn.IFNA(VLOOKUP($A40,'Tussenbestand individueel'!$F:$AH,AB$284,FALSE),0)</f>
        <v>7.85</v>
      </c>
      <c r="AC40" s="13">
        <f>_xlfn.IFNA(VLOOKUP($A40,'Tussenbestand individueel'!$F:$AH,AC$284,FALSE),0)</f>
        <v>15</v>
      </c>
    </row>
    <row r="41" spans="1:29" hidden="1" x14ac:dyDescent="0.3">
      <c r="A41" s="17">
        <f>'Alle namen en totalen'!$B41</f>
        <v>232</v>
      </c>
      <c r="B41" t="str">
        <f>VLOOKUP(A41,'Alle namen en totalen'!B:F,5,FALSE)</f>
        <v>W2-B2</v>
      </c>
      <c r="C41" t="str">
        <f>_xlfn.IFNA(VLOOKUP($A41,'Alle namen en totalen'!$B:$F,C$284,FALSE)," ")</f>
        <v>Nour Biari</v>
      </c>
      <c r="D41" t="str">
        <f>_xlfn.IFNA(VLOOKUP($A41,'Alle namen en totalen'!$B:$F,D$284,FALSE)," ")</f>
        <v>Junior F</v>
      </c>
      <c r="E41">
        <f>VLOOKUP($A41,'Tussenbestand individueel'!$F:$AH,E$284,FALSE)</f>
        <v>0</v>
      </c>
      <c r="F41" t="str">
        <f>_xlfn.IFNA(VLOOKUP($A41,'Alle namen en totalen'!$B:$F,F$284,FALSE),"")</f>
        <v>Turncentrum Waterland</v>
      </c>
      <c r="G41" s="15">
        <f>_xlfn.IFNA(VLOOKUP($A41,'Tussenbestand individueel'!$F:$AH,G$284,FALSE),0)</f>
        <v>40.700000000000003</v>
      </c>
      <c r="H41" s="25">
        <f>_xlfn.IFNA(VLOOKUP($A41,'Tussenbestand individueel'!$F:$AH,H$284,FALSE),0)</f>
        <v>8</v>
      </c>
      <c r="I41" s="15">
        <f>_xlfn.IFNA(VLOOKUP($A41,'Tussenbestand individueel'!$F:$AH,I$284,FALSE),0)</f>
        <v>2.4</v>
      </c>
      <c r="J41" s="15">
        <f>_xlfn.IFNA(VLOOKUP($A41,'Tussenbestand individueel'!$F:$AH,J$284,FALSE),0)</f>
        <v>8.75</v>
      </c>
      <c r="K41" s="15">
        <f>_xlfn.IFNA(VLOOKUP($A41,'Tussenbestand individueel'!$F:$AH,K$284,FALSE),0)</f>
        <v>0</v>
      </c>
      <c r="L41" s="15">
        <f>_xlfn.IFNA(VLOOKUP($A41,'Tussenbestand individueel'!$F:$AH,L$284,FALSE),0)</f>
        <v>0</v>
      </c>
      <c r="M41" s="15">
        <f>_xlfn.IFNA(VLOOKUP($A41,'Tussenbestand individueel'!$F:$AH,M$284,FALSE),0)</f>
        <v>11.15</v>
      </c>
      <c r="N41" s="13">
        <f>_xlfn.IFNA(VLOOKUP($A41,'Tussenbestand individueel'!$F:$AH,N$284,FALSE),0)</f>
        <v>1</v>
      </c>
      <c r="O41" s="15">
        <f>_xlfn.IFNA(VLOOKUP($A41,'Tussenbestand individueel'!$F:$AH,O$284,FALSE),0)</f>
        <v>2.2999999999999998</v>
      </c>
      <c r="P41" s="15">
        <f>_xlfn.IFNA(VLOOKUP($A41,'Tussenbestand individueel'!$F:$AH,P$284,FALSE),0)</f>
        <v>6.55</v>
      </c>
      <c r="Q41" s="15">
        <f>_xlfn.IFNA(VLOOKUP($A41,'Tussenbestand individueel'!$F:$AH,Q$284,FALSE),0)</f>
        <v>0</v>
      </c>
      <c r="R41" s="15">
        <f>_xlfn.IFNA(VLOOKUP($A41,'Tussenbestand individueel'!$F:$AH,R$284,FALSE),0)</f>
        <v>8.85</v>
      </c>
      <c r="S41" s="13">
        <f>_xlfn.IFNA(VLOOKUP($A41,'Tussenbestand individueel'!$F:$AH,S$284,FALSE),0)</f>
        <v>12</v>
      </c>
      <c r="T41" s="15">
        <f>_xlfn.IFNA(VLOOKUP($A41,'Tussenbestand individueel'!$F:$AH,T$284,FALSE),0)</f>
        <v>2.9</v>
      </c>
      <c r="U41" s="15">
        <f>_xlfn.IFNA(VLOOKUP($A41,'Tussenbestand individueel'!$F:$AH,U$284,FALSE),0)</f>
        <v>7.5</v>
      </c>
      <c r="V41" s="15">
        <f>_xlfn.IFNA(VLOOKUP($A41,'Tussenbestand individueel'!$F:$AH,V$284,FALSE),0)</f>
        <v>0</v>
      </c>
      <c r="W41" s="15">
        <f>_xlfn.IFNA(VLOOKUP($A41,'Tussenbestand individueel'!$F:$AH,W$284,FALSE),0)</f>
        <v>10.4</v>
      </c>
      <c r="X41" s="13">
        <f>_xlfn.IFNA(VLOOKUP($A41,'Tussenbestand individueel'!$F:$AH,X$284,FALSE),0)</f>
        <v>7</v>
      </c>
      <c r="Y41" s="15">
        <f>_xlfn.IFNA(VLOOKUP($A41,'Tussenbestand individueel'!$F:$AH,Y$284,FALSE),0)</f>
        <v>3.1</v>
      </c>
      <c r="Z41" s="15">
        <f>_xlfn.IFNA(VLOOKUP($A41,'Tussenbestand individueel'!$F:$AH,Z$284,FALSE),0)</f>
        <v>7.2</v>
      </c>
      <c r="AA41" s="15">
        <f>_xlfn.IFNA(VLOOKUP($A41,'Tussenbestand individueel'!$F:$AH,AA$284,FALSE),0)</f>
        <v>0</v>
      </c>
      <c r="AB41" s="15">
        <f>_xlfn.IFNA(VLOOKUP($A41,'Tussenbestand individueel'!$F:$AH,AB$284,FALSE),0)</f>
        <v>10.3</v>
      </c>
      <c r="AC41" s="13">
        <f>_xlfn.IFNA(VLOOKUP($A41,'Tussenbestand individueel'!$F:$AH,AC$284,FALSE),0)</f>
        <v>7</v>
      </c>
    </row>
    <row r="42" spans="1:29" hidden="1" x14ac:dyDescent="0.3">
      <c r="A42" s="17">
        <f>'Alle namen en totalen'!$B42</f>
        <v>233</v>
      </c>
      <c r="B42" t="str">
        <f>VLOOKUP(A42,'Alle namen en totalen'!B:F,5,FALSE)</f>
        <v>W2-B2</v>
      </c>
      <c r="C42" t="str">
        <f>_xlfn.IFNA(VLOOKUP($A42,'Alle namen en totalen'!$B:$F,C$284,FALSE)," ")</f>
        <v>Samara Sakoer</v>
      </c>
      <c r="D42" t="str">
        <f>_xlfn.IFNA(VLOOKUP($A42,'Alle namen en totalen'!$B:$F,D$284,FALSE)," ")</f>
        <v>Junior F</v>
      </c>
      <c r="E42">
        <f>VLOOKUP($A42,'Tussenbestand individueel'!$F:$AH,E$284,FALSE)</f>
        <v>0</v>
      </c>
      <c r="F42" t="str">
        <f>_xlfn.IFNA(VLOOKUP($A42,'Alle namen en totalen'!$B:$F,F$284,FALSE),"")</f>
        <v>Turncentrum Waterland</v>
      </c>
      <c r="G42" s="15">
        <f>_xlfn.IFNA(VLOOKUP($A42,'Tussenbestand individueel'!$F:$AH,G$284,FALSE),0)</f>
        <v>42.4</v>
      </c>
      <c r="H42" s="25">
        <f>_xlfn.IFNA(VLOOKUP($A42,'Tussenbestand individueel'!$F:$AH,H$284,FALSE),0)</f>
        <v>3</v>
      </c>
      <c r="I42" s="15">
        <f>_xlfn.IFNA(VLOOKUP($A42,'Tussenbestand individueel'!$F:$AH,I$284,FALSE),0)</f>
        <v>2.4</v>
      </c>
      <c r="J42" s="15">
        <f>_xlfn.IFNA(VLOOKUP($A42,'Tussenbestand individueel'!$F:$AH,J$284,FALSE),0)</f>
        <v>8.5500000000000007</v>
      </c>
      <c r="K42" s="15">
        <f>_xlfn.IFNA(VLOOKUP($A42,'Tussenbestand individueel'!$F:$AH,K$284,FALSE),0)</f>
        <v>0</v>
      </c>
      <c r="L42" s="15">
        <f>_xlfn.IFNA(VLOOKUP($A42,'Tussenbestand individueel'!$F:$AH,L$284,FALSE),0)</f>
        <v>0</v>
      </c>
      <c r="M42" s="15">
        <f>_xlfn.IFNA(VLOOKUP($A42,'Tussenbestand individueel'!$F:$AH,M$284,FALSE),0)</f>
        <v>10.95</v>
      </c>
      <c r="N42" s="13">
        <f>_xlfn.IFNA(VLOOKUP($A42,'Tussenbestand individueel'!$F:$AH,N$284,FALSE),0)</f>
        <v>2</v>
      </c>
      <c r="O42" s="15">
        <f>_xlfn.IFNA(VLOOKUP($A42,'Tussenbestand individueel'!$F:$AH,O$284,FALSE),0)</f>
        <v>2.2999999999999998</v>
      </c>
      <c r="P42" s="15">
        <f>_xlfn.IFNA(VLOOKUP($A42,'Tussenbestand individueel'!$F:$AH,P$284,FALSE),0)</f>
        <v>8.0500000000000007</v>
      </c>
      <c r="Q42" s="15">
        <f>_xlfn.IFNA(VLOOKUP($A42,'Tussenbestand individueel'!$F:$AH,Q$284,FALSE),0)</f>
        <v>0</v>
      </c>
      <c r="R42" s="15">
        <f>_xlfn.IFNA(VLOOKUP($A42,'Tussenbestand individueel'!$F:$AH,R$284,FALSE),0)</f>
        <v>10.35</v>
      </c>
      <c r="S42" s="13">
        <f>_xlfn.IFNA(VLOOKUP($A42,'Tussenbestand individueel'!$F:$AH,S$284,FALSE),0)</f>
        <v>5</v>
      </c>
      <c r="T42" s="15">
        <f>_xlfn.IFNA(VLOOKUP($A42,'Tussenbestand individueel'!$F:$AH,T$284,FALSE),0)</f>
        <v>2.4</v>
      </c>
      <c r="U42" s="15">
        <f>_xlfn.IFNA(VLOOKUP($A42,'Tussenbestand individueel'!$F:$AH,U$284,FALSE),0)</f>
        <v>7.8</v>
      </c>
      <c r="V42" s="15">
        <f>_xlfn.IFNA(VLOOKUP($A42,'Tussenbestand individueel'!$F:$AH,V$284,FALSE),0)</f>
        <v>0</v>
      </c>
      <c r="W42" s="15">
        <f>_xlfn.IFNA(VLOOKUP($A42,'Tussenbestand individueel'!$F:$AH,W$284,FALSE),0)</f>
        <v>10.199999999999999</v>
      </c>
      <c r="X42" s="13">
        <f>_xlfn.IFNA(VLOOKUP($A42,'Tussenbestand individueel'!$F:$AH,X$284,FALSE),0)</f>
        <v>8</v>
      </c>
      <c r="Y42" s="15">
        <f>_xlfn.IFNA(VLOOKUP($A42,'Tussenbestand individueel'!$F:$AH,Y$284,FALSE),0)</f>
        <v>3.1</v>
      </c>
      <c r="Z42" s="15">
        <f>_xlfn.IFNA(VLOOKUP($A42,'Tussenbestand individueel'!$F:$AH,Z$284,FALSE),0)</f>
        <v>7.8</v>
      </c>
      <c r="AA42" s="15">
        <f>_xlfn.IFNA(VLOOKUP($A42,'Tussenbestand individueel'!$F:$AH,AA$284,FALSE),0)</f>
        <v>0</v>
      </c>
      <c r="AB42" s="15">
        <f>_xlfn.IFNA(VLOOKUP($A42,'Tussenbestand individueel'!$F:$AH,AB$284,FALSE),0)</f>
        <v>10.9</v>
      </c>
      <c r="AC42" s="13">
        <f>_xlfn.IFNA(VLOOKUP($A42,'Tussenbestand individueel'!$F:$AH,AC$284,FALSE),0)</f>
        <v>1</v>
      </c>
    </row>
    <row r="43" spans="1:29" hidden="1" x14ac:dyDescent="0.3">
      <c r="A43" s="17">
        <f>'Alle namen en totalen'!$B43</f>
        <v>234</v>
      </c>
      <c r="B43" t="str">
        <f>VLOOKUP(A43,'Alle namen en totalen'!B:F,5,FALSE)</f>
        <v>W2-B2</v>
      </c>
      <c r="C43" t="str">
        <f>_xlfn.IFNA(VLOOKUP($A43,'Alle namen en totalen'!$B:$F,C$284,FALSE)," ")</f>
        <v>Heldana Equbay</v>
      </c>
      <c r="D43" t="str">
        <f>_xlfn.IFNA(VLOOKUP($A43,'Alle namen en totalen'!$B:$F,D$284,FALSE)," ")</f>
        <v>Junior F</v>
      </c>
      <c r="E43">
        <f>VLOOKUP($A43,'Tussenbestand individueel'!$F:$AH,E$284,FALSE)</f>
        <v>0</v>
      </c>
      <c r="F43" t="str">
        <f>_xlfn.IFNA(VLOOKUP($A43,'Alle namen en totalen'!$B:$F,F$284,FALSE),"")</f>
        <v>Turncentrum Waterland</v>
      </c>
      <c r="G43" s="15">
        <f>_xlfn.IFNA(VLOOKUP($A43,'Tussenbestand individueel'!$F:$AH,G$284,FALSE),0)</f>
        <v>42.2</v>
      </c>
      <c r="H43" s="25">
        <f>_xlfn.IFNA(VLOOKUP($A43,'Tussenbestand individueel'!$F:$AH,H$284,FALSE),0)</f>
        <v>4</v>
      </c>
      <c r="I43" s="15">
        <f>_xlfn.IFNA(VLOOKUP($A43,'Tussenbestand individueel'!$F:$AH,I$284,FALSE),0)</f>
        <v>2.4</v>
      </c>
      <c r="J43" s="15">
        <f>_xlfn.IFNA(VLOOKUP($A43,'Tussenbestand individueel'!$F:$AH,J$284,FALSE),0)</f>
        <v>8.35</v>
      </c>
      <c r="K43" s="15">
        <f>_xlfn.IFNA(VLOOKUP($A43,'Tussenbestand individueel'!$F:$AH,K$284,FALSE),0)</f>
        <v>0</v>
      </c>
      <c r="L43" s="15">
        <f>_xlfn.IFNA(VLOOKUP($A43,'Tussenbestand individueel'!$F:$AH,L$284,FALSE),0)</f>
        <v>0</v>
      </c>
      <c r="M43" s="15">
        <f>_xlfn.IFNA(VLOOKUP($A43,'Tussenbestand individueel'!$F:$AH,M$284,FALSE),0)</f>
        <v>10.75</v>
      </c>
      <c r="N43" s="13">
        <f>_xlfn.IFNA(VLOOKUP($A43,'Tussenbestand individueel'!$F:$AH,N$284,FALSE),0)</f>
        <v>5</v>
      </c>
      <c r="O43" s="15">
        <f>_xlfn.IFNA(VLOOKUP($A43,'Tussenbestand individueel'!$F:$AH,O$284,FALSE),0)</f>
        <v>2.8</v>
      </c>
      <c r="P43" s="15">
        <f>_xlfn.IFNA(VLOOKUP($A43,'Tussenbestand individueel'!$F:$AH,P$284,FALSE),0)</f>
        <v>7.85</v>
      </c>
      <c r="Q43" s="15">
        <f>_xlfn.IFNA(VLOOKUP($A43,'Tussenbestand individueel'!$F:$AH,Q$284,FALSE),0)</f>
        <v>0</v>
      </c>
      <c r="R43" s="15">
        <f>_xlfn.IFNA(VLOOKUP($A43,'Tussenbestand individueel'!$F:$AH,R$284,FALSE),0)</f>
        <v>10.65</v>
      </c>
      <c r="S43" s="13">
        <f>_xlfn.IFNA(VLOOKUP($A43,'Tussenbestand individueel'!$F:$AH,S$284,FALSE),0)</f>
        <v>3</v>
      </c>
      <c r="T43" s="15">
        <f>_xlfn.IFNA(VLOOKUP($A43,'Tussenbestand individueel'!$F:$AH,T$284,FALSE),0)</f>
        <v>2.9</v>
      </c>
      <c r="U43" s="15">
        <f>_xlfn.IFNA(VLOOKUP($A43,'Tussenbestand individueel'!$F:$AH,U$284,FALSE),0)</f>
        <v>7.7</v>
      </c>
      <c r="V43" s="15">
        <f>_xlfn.IFNA(VLOOKUP($A43,'Tussenbestand individueel'!$F:$AH,V$284,FALSE),0)</f>
        <v>0</v>
      </c>
      <c r="W43" s="15">
        <f>_xlfn.IFNA(VLOOKUP($A43,'Tussenbestand individueel'!$F:$AH,W$284,FALSE),0)</f>
        <v>10.6</v>
      </c>
      <c r="X43" s="13">
        <f>_xlfn.IFNA(VLOOKUP($A43,'Tussenbestand individueel'!$F:$AH,X$284,FALSE),0)</f>
        <v>5</v>
      </c>
      <c r="Y43" s="15">
        <f>_xlfn.IFNA(VLOOKUP($A43,'Tussenbestand individueel'!$F:$AH,Y$284,FALSE),0)</f>
        <v>2.8</v>
      </c>
      <c r="Z43" s="15">
        <f>_xlfn.IFNA(VLOOKUP($A43,'Tussenbestand individueel'!$F:$AH,Z$284,FALSE),0)</f>
        <v>7.4</v>
      </c>
      <c r="AA43" s="15">
        <f>_xlfn.IFNA(VLOOKUP($A43,'Tussenbestand individueel'!$F:$AH,AA$284,FALSE),0)</f>
        <v>0</v>
      </c>
      <c r="AB43" s="15">
        <f>_xlfn.IFNA(VLOOKUP($A43,'Tussenbestand individueel'!$F:$AH,AB$284,FALSE),0)</f>
        <v>10.199999999999999</v>
      </c>
      <c r="AC43" s="13">
        <f>_xlfn.IFNA(VLOOKUP($A43,'Tussenbestand individueel'!$F:$AH,AC$284,FALSE),0)</f>
        <v>8</v>
      </c>
    </row>
    <row r="44" spans="1:29" hidden="1" x14ac:dyDescent="0.3">
      <c r="A44" s="17">
        <f>'Alle namen en totalen'!$B44</f>
        <v>235</v>
      </c>
      <c r="B44" t="str">
        <f>VLOOKUP(A44,'Alle namen en totalen'!B:F,5,FALSE)</f>
        <v>W2-B2</v>
      </c>
      <c r="C44" t="str">
        <f>_xlfn.IFNA(VLOOKUP($A44,'Alle namen en totalen'!$B:$F,C$284,FALSE)," ")</f>
        <v>Jenthe Balder</v>
      </c>
      <c r="D44" t="str">
        <f>_xlfn.IFNA(VLOOKUP($A44,'Alle namen en totalen'!$B:$F,D$284,FALSE)," ")</f>
        <v>Junior F</v>
      </c>
      <c r="E44">
        <f>VLOOKUP($A44,'Tussenbestand individueel'!$F:$AH,E$284,FALSE)</f>
        <v>0</v>
      </c>
      <c r="F44" t="str">
        <f>_xlfn.IFNA(VLOOKUP($A44,'Alle namen en totalen'!$B:$F,F$284,FALSE),"")</f>
        <v>Turncentrum Waterland</v>
      </c>
      <c r="G44" s="15">
        <f>_xlfn.IFNA(VLOOKUP($A44,'Tussenbestand individueel'!$F:$AH,G$284,FALSE),0)</f>
        <v>39.549999999999997</v>
      </c>
      <c r="H44" s="25">
        <f>_xlfn.IFNA(VLOOKUP($A44,'Tussenbestand individueel'!$F:$AH,H$284,FALSE),0)</f>
        <v>10</v>
      </c>
      <c r="I44" s="15">
        <f>_xlfn.IFNA(VLOOKUP($A44,'Tussenbestand individueel'!$F:$AH,I$284,FALSE),0)</f>
        <v>1.6</v>
      </c>
      <c r="J44" s="15">
        <f>_xlfn.IFNA(VLOOKUP($A44,'Tussenbestand individueel'!$F:$AH,J$284,FALSE),0)</f>
        <v>8.25</v>
      </c>
      <c r="K44" s="15">
        <f>_xlfn.IFNA(VLOOKUP($A44,'Tussenbestand individueel'!$F:$AH,K$284,FALSE),0)</f>
        <v>0</v>
      </c>
      <c r="L44" s="15">
        <f>_xlfn.IFNA(VLOOKUP($A44,'Tussenbestand individueel'!$F:$AH,L$284,FALSE),0)</f>
        <v>0</v>
      </c>
      <c r="M44" s="15">
        <f>_xlfn.IFNA(VLOOKUP($A44,'Tussenbestand individueel'!$F:$AH,M$284,FALSE),0)</f>
        <v>9.85</v>
      </c>
      <c r="N44" s="13">
        <f>_xlfn.IFNA(VLOOKUP($A44,'Tussenbestand individueel'!$F:$AH,N$284,FALSE),0)</f>
        <v>13</v>
      </c>
      <c r="O44" s="15">
        <f>_xlfn.IFNA(VLOOKUP($A44,'Tussenbestand individueel'!$F:$AH,O$284,FALSE),0)</f>
        <v>2.8</v>
      </c>
      <c r="P44" s="15">
        <f>_xlfn.IFNA(VLOOKUP($A44,'Tussenbestand individueel'!$F:$AH,P$284,FALSE),0)</f>
        <v>7.35</v>
      </c>
      <c r="Q44" s="15">
        <f>_xlfn.IFNA(VLOOKUP($A44,'Tussenbestand individueel'!$F:$AH,Q$284,FALSE),0)</f>
        <v>0</v>
      </c>
      <c r="R44" s="15">
        <f>_xlfn.IFNA(VLOOKUP($A44,'Tussenbestand individueel'!$F:$AH,R$284,FALSE),0)</f>
        <v>10.15</v>
      </c>
      <c r="S44" s="13">
        <f>_xlfn.IFNA(VLOOKUP($A44,'Tussenbestand individueel'!$F:$AH,S$284,FALSE),0)</f>
        <v>6</v>
      </c>
      <c r="T44" s="15">
        <f>_xlfn.IFNA(VLOOKUP($A44,'Tussenbestand individueel'!$F:$AH,T$284,FALSE),0)</f>
        <v>2.4</v>
      </c>
      <c r="U44" s="15">
        <f>_xlfn.IFNA(VLOOKUP($A44,'Tussenbestand individueel'!$F:$AH,U$284,FALSE),0)</f>
        <v>7.2</v>
      </c>
      <c r="V44" s="15">
        <f>_xlfn.IFNA(VLOOKUP($A44,'Tussenbestand individueel'!$F:$AH,V$284,FALSE),0)</f>
        <v>0</v>
      </c>
      <c r="W44" s="15">
        <f>_xlfn.IFNA(VLOOKUP($A44,'Tussenbestand individueel'!$F:$AH,W$284,FALSE),0)</f>
        <v>9.6</v>
      </c>
      <c r="X44" s="13">
        <f>_xlfn.IFNA(VLOOKUP($A44,'Tussenbestand individueel'!$F:$AH,X$284,FALSE),0)</f>
        <v>13</v>
      </c>
      <c r="Y44" s="15">
        <f>_xlfn.IFNA(VLOOKUP($A44,'Tussenbestand individueel'!$F:$AH,Y$284,FALSE),0)</f>
        <v>2.6</v>
      </c>
      <c r="Z44" s="15">
        <f>_xlfn.IFNA(VLOOKUP($A44,'Tussenbestand individueel'!$F:$AH,Z$284,FALSE),0)</f>
        <v>7.35</v>
      </c>
      <c r="AA44" s="15">
        <f>_xlfn.IFNA(VLOOKUP($A44,'Tussenbestand individueel'!$F:$AH,AA$284,FALSE),0)</f>
        <v>0</v>
      </c>
      <c r="AB44" s="15">
        <f>_xlfn.IFNA(VLOOKUP($A44,'Tussenbestand individueel'!$F:$AH,AB$284,FALSE),0)</f>
        <v>9.9499999999999993</v>
      </c>
      <c r="AC44" s="13">
        <f>_xlfn.IFNA(VLOOKUP($A44,'Tussenbestand individueel'!$F:$AH,AC$284,FALSE),0)</f>
        <v>10</v>
      </c>
    </row>
    <row r="45" spans="1:29" hidden="1" x14ac:dyDescent="0.3">
      <c r="A45" s="17">
        <f>'Alle namen en totalen'!$B45</f>
        <v>236</v>
      </c>
      <c r="B45" t="str">
        <f>VLOOKUP(A45,'Alle namen en totalen'!B:F,5,FALSE)</f>
        <v>W2-B2</v>
      </c>
      <c r="C45" t="str">
        <f>_xlfn.IFNA(VLOOKUP($A45,'Alle namen en totalen'!$B:$F,C$284,FALSE)," ")</f>
        <v>Jona Hille</v>
      </c>
      <c r="D45" t="str">
        <f>_xlfn.IFNA(VLOOKUP($A45,'Alle namen en totalen'!$B:$F,D$284,FALSE)," ")</f>
        <v>Junior F</v>
      </c>
      <c r="E45">
        <f>VLOOKUP($A45,'Tussenbestand individueel'!$F:$AH,E$284,FALSE)</f>
        <v>0</v>
      </c>
      <c r="F45" t="str">
        <f>_xlfn.IFNA(VLOOKUP($A45,'Alle namen en totalen'!$B:$F,F$284,FALSE),"")</f>
        <v>Turncentrum Waterland</v>
      </c>
      <c r="G45" s="15">
        <f>_xlfn.IFNA(VLOOKUP($A45,'Tussenbestand individueel'!$F:$AH,G$284,FALSE),0)</f>
        <v>37.65</v>
      </c>
      <c r="H45" s="25">
        <f>_xlfn.IFNA(VLOOKUP($A45,'Tussenbestand individueel'!$F:$AH,H$284,FALSE),0)</f>
        <v>13</v>
      </c>
      <c r="I45" s="15">
        <f>_xlfn.IFNA(VLOOKUP($A45,'Tussenbestand individueel'!$F:$AH,I$284,FALSE),0)</f>
        <v>1.6</v>
      </c>
      <c r="J45" s="15">
        <f>_xlfn.IFNA(VLOOKUP($A45,'Tussenbestand individueel'!$F:$AH,J$284,FALSE),0)</f>
        <v>7.7</v>
      </c>
      <c r="K45" s="15">
        <f>_xlfn.IFNA(VLOOKUP($A45,'Tussenbestand individueel'!$F:$AH,K$284,FALSE),0)</f>
        <v>0</v>
      </c>
      <c r="L45" s="15">
        <f>_xlfn.IFNA(VLOOKUP($A45,'Tussenbestand individueel'!$F:$AH,L$284,FALSE),0)</f>
        <v>0</v>
      </c>
      <c r="M45" s="15">
        <f>_xlfn.IFNA(VLOOKUP($A45,'Tussenbestand individueel'!$F:$AH,M$284,FALSE),0)</f>
        <v>9.3000000000000007</v>
      </c>
      <c r="N45" s="13">
        <f>_xlfn.IFNA(VLOOKUP($A45,'Tussenbestand individueel'!$F:$AH,N$284,FALSE),0)</f>
        <v>15</v>
      </c>
      <c r="O45" s="15">
        <f>_xlfn.IFNA(VLOOKUP($A45,'Tussenbestand individueel'!$F:$AH,O$284,FALSE),0)</f>
        <v>2.2999999999999998</v>
      </c>
      <c r="P45" s="15">
        <f>_xlfn.IFNA(VLOOKUP($A45,'Tussenbestand individueel'!$F:$AH,P$284,FALSE),0)</f>
        <v>7.75</v>
      </c>
      <c r="Q45" s="15">
        <f>_xlfn.IFNA(VLOOKUP($A45,'Tussenbestand individueel'!$F:$AH,Q$284,FALSE),0)</f>
        <v>0</v>
      </c>
      <c r="R45" s="15">
        <f>_xlfn.IFNA(VLOOKUP($A45,'Tussenbestand individueel'!$F:$AH,R$284,FALSE),0)</f>
        <v>10.050000000000001</v>
      </c>
      <c r="S45" s="13">
        <f>_xlfn.IFNA(VLOOKUP($A45,'Tussenbestand individueel'!$F:$AH,S$284,FALSE),0)</f>
        <v>8</v>
      </c>
      <c r="T45" s="15">
        <f>_xlfn.IFNA(VLOOKUP($A45,'Tussenbestand individueel'!$F:$AH,T$284,FALSE),0)</f>
        <v>2.4</v>
      </c>
      <c r="U45" s="15">
        <f>_xlfn.IFNA(VLOOKUP($A45,'Tussenbestand individueel'!$F:$AH,U$284,FALSE),0)</f>
        <v>7.3</v>
      </c>
      <c r="V45" s="15">
        <f>_xlfn.IFNA(VLOOKUP($A45,'Tussenbestand individueel'!$F:$AH,V$284,FALSE),0)</f>
        <v>0</v>
      </c>
      <c r="W45" s="15">
        <f>_xlfn.IFNA(VLOOKUP($A45,'Tussenbestand individueel'!$F:$AH,W$284,FALSE),0)</f>
        <v>9.6999999999999993</v>
      </c>
      <c r="X45" s="13">
        <f>_xlfn.IFNA(VLOOKUP($A45,'Tussenbestand individueel'!$F:$AH,X$284,FALSE),0)</f>
        <v>12</v>
      </c>
      <c r="Y45" s="15">
        <f>_xlfn.IFNA(VLOOKUP($A45,'Tussenbestand individueel'!$F:$AH,Y$284,FALSE),0)</f>
        <v>2.9</v>
      </c>
      <c r="Z45" s="15">
        <f>_xlfn.IFNA(VLOOKUP($A45,'Tussenbestand individueel'!$F:$AH,Z$284,FALSE),0)</f>
        <v>5.7</v>
      </c>
      <c r="AA45" s="15">
        <f>_xlfn.IFNA(VLOOKUP($A45,'Tussenbestand individueel'!$F:$AH,AA$284,FALSE),0)</f>
        <v>0</v>
      </c>
      <c r="AB45" s="15">
        <f>_xlfn.IFNA(VLOOKUP($A45,'Tussenbestand individueel'!$F:$AH,AB$284,FALSE),0)</f>
        <v>8.6</v>
      </c>
      <c r="AC45" s="13">
        <f>_xlfn.IFNA(VLOOKUP($A45,'Tussenbestand individueel'!$F:$AH,AC$284,FALSE),0)</f>
        <v>14</v>
      </c>
    </row>
    <row r="46" spans="1:29" hidden="1" x14ac:dyDescent="0.3">
      <c r="A46" s="17">
        <f>'Alle namen en totalen'!$B46</f>
        <v>237</v>
      </c>
      <c r="B46" t="str">
        <f>VLOOKUP(A46,'Alle namen en totalen'!B:F,5,FALSE)</f>
        <v>afm</v>
      </c>
      <c r="C46" t="str">
        <f>_xlfn.IFNA(VLOOKUP($A46,'Alle namen en totalen'!$B:$F,C$284,FALSE)," ")</f>
        <v>Shulaika Daal</v>
      </c>
      <c r="D46" t="str">
        <f>_xlfn.IFNA(VLOOKUP($A46,'Alle namen en totalen'!$B:$F,D$284,FALSE)," ")</f>
        <v>Junior F</v>
      </c>
      <c r="E46">
        <f>VLOOKUP($A46,'Tussenbestand individueel'!$F:$AH,E$284,FALSE)</f>
        <v>0</v>
      </c>
      <c r="F46" t="str">
        <f>_xlfn.IFNA(VLOOKUP($A46,'Alle namen en totalen'!$B:$F,F$284,FALSE),"")</f>
        <v>Turncentrum Waterland</v>
      </c>
      <c r="G46" s="15">
        <f>_xlfn.IFNA(VLOOKUP($A46,'Tussenbestand individueel'!$F:$AH,G$284,FALSE),0)</f>
        <v>0</v>
      </c>
      <c r="H46" s="25">
        <f>_xlfn.IFNA(VLOOKUP($A46,'Tussenbestand individueel'!$F:$AH,H$284,FALSE),0)</f>
        <v>99</v>
      </c>
      <c r="I46" s="15">
        <f>_xlfn.IFNA(VLOOKUP($A46,'Tussenbestand individueel'!$F:$AH,I$284,FALSE),0)</f>
        <v>0</v>
      </c>
      <c r="J46" s="15">
        <f>_xlfn.IFNA(VLOOKUP($A46,'Tussenbestand individueel'!$F:$AH,J$284,FALSE),0)</f>
        <v>0</v>
      </c>
      <c r="K46" s="15">
        <f>_xlfn.IFNA(VLOOKUP($A46,'Tussenbestand individueel'!$F:$AH,K$284,FALSE),0)</f>
        <v>0</v>
      </c>
      <c r="L46" s="15">
        <f>_xlfn.IFNA(VLOOKUP($A46,'Tussenbestand individueel'!$F:$AH,L$284,FALSE),0)</f>
        <v>0</v>
      </c>
      <c r="M46" s="15">
        <f>_xlfn.IFNA(VLOOKUP($A46,'Tussenbestand individueel'!$F:$AH,M$284,FALSE),0)</f>
        <v>0</v>
      </c>
      <c r="N46" s="13">
        <f>_xlfn.IFNA(VLOOKUP($A46,'Tussenbestand individueel'!$F:$AH,N$284,FALSE),0)</f>
        <v>16</v>
      </c>
      <c r="O46" s="15">
        <f>_xlfn.IFNA(VLOOKUP($A46,'Tussenbestand individueel'!$F:$AH,O$284,FALSE),0)</f>
        <v>0</v>
      </c>
      <c r="P46" s="15">
        <f>_xlfn.IFNA(VLOOKUP($A46,'Tussenbestand individueel'!$F:$AH,P$284,FALSE),0)</f>
        <v>0</v>
      </c>
      <c r="Q46" s="15">
        <f>_xlfn.IFNA(VLOOKUP($A46,'Tussenbestand individueel'!$F:$AH,Q$284,FALSE),0)</f>
        <v>0</v>
      </c>
      <c r="R46" s="15">
        <f>_xlfn.IFNA(VLOOKUP($A46,'Tussenbestand individueel'!$F:$AH,R$284,FALSE),0)</f>
        <v>0</v>
      </c>
      <c r="S46" s="13">
        <f>_xlfn.IFNA(VLOOKUP($A46,'Tussenbestand individueel'!$F:$AH,S$284,FALSE),0)</f>
        <v>16</v>
      </c>
      <c r="T46" s="15">
        <f>_xlfn.IFNA(VLOOKUP($A46,'Tussenbestand individueel'!$F:$AH,T$284,FALSE),0)</f>
        <v>0</v>
      </c>
      <c r="U46" s="15">
        <f>_xlfn.IFNA(VLOOKUP($A46,'Tussenbestand individueel'!$F:$AH,U$284,FALSE),0)</f>
        <v>0</v>
      </c>
      <c r="V46" s="15">
        <f>_xlfn.IFNA(VLOOKUP($A46,'Tussenbestand individueel'!$F:$AH,V$284,FALSE),0)</f>
        <v>0</v>
      </c>
      <c r="W46" s="15">
        <f>_xlfn.IFNA(VLOOKUP($A46,'Tussenbestand individueel'!$F:$AH,W$284,FALSE),0)</f>
        <v>0</v>
      </c>
      <c r="X46" s="13">
        <f>_xlfn.IFNA(VLOOKUP($A46,'Tussenbestand individueel'!$F:$AH,X$284,FALSE),0)</f>
        <v>16</v>
      </c>
      <c r="Y46" s="15">
        <f>_xlfn.IFNA(VLOOKUP($A46,'Tussenbestand individueel'!$F:$AH,Y$284,FALSE),0)</f>
        <v>0</v>
      </c>
      <c r="Z46" s="15">
        <f>_xlfn.IFNA(VLOOKUP($A46,'Tussenbestand individueel'!$F:$AH,Z$284,FALSE),0)</f>
        <v>0</v>
      </c>
      <c r="AA46" s="15">
        <f>_xlfn.IFNA(VLOOKUP($A46,'Tussenbestand individueel'!$F:$AH,AA$284,FALSE),0)</f>
        <v>0</v>
      </c>
      <c r="AB46" s="15">
        <f>_xlfn.IFNA(VLOOKUP($A46,'Tussenbestand individueel'!$F:$AH,AB$284,FALSE),0)</f>
        <v>0</v>
      </c>
      <c r="AC46" s="13">
        <f>_xlfn.IFNA(VLOOKUP($A46,'Tussenbestand individueel'!$F:$AH,AC$284,FALSE),0)</f>
        <v>16</v>
      </c>
    </row>
    <row r="47" spans="1:29" hidden="1" x14ac:dyDescent="0.3">
      <c r="A47" s="17">
        <f>'Alle namen en totalen'!$B47</f>
        <v>300</v>
      </c>
      <c r="B47" t="str">
        <f>VLOOKUP(A47,'Alle namen en totalen'!B:F,5,FALSE)</f>
        <v>W3-B2</v>
      </c>
      <c r="C47" t="str">
        <f>_xlfn.IFNA(VLOOKUP($A47,'Alle namen en totalen'!$B:$F,C$284,FALSE)," ")</f>
        <v>Yuna van den Berg</v>
      </c>
      <c r="D47" t="str">
        <f>_xlfn.IFNA(VLOOKUP($A47,'Alle namen en totalen'!$B:$F,D$284,FALSE)," ")</f>
        <v>Jeugd F</v>
      </c>
      <c r="E47">
        <f>VLOOKUP($A47,'Tussenbestand individueel'!$F:$AH,E$284,FALSE)</f>
        <v>0</v>
      </c>
      <c r="F47" t="str">
        <f>_xlfn.IFNA(VLOOKUP($A47,'Alle namen en totalen'!$B:$F,F$284,FALSE),"")</f>
        <v>DEV</v>
      </c>
      <c r="G47" s="15">
        <f>_xlfn.IFNA(VLOOKUP($A47,'Tussenbestand individueel'!$F:$AH,G$284,FALSE),0)</f>
        <v>40.65</v>
      </c>
      <c r="H47" s="25">
        <f>_xlfn.IFNA(VLOOKUP($A47,'Tussenbestand individueel'!$F:$AH,H$284,FALSE),0)</f>
        <v>13</v>
      </c>
      <c r="I47" s="15">
        <f>_xlfn.IFNA(VLOOKUP($A47,'Tussenbestand individueel'!$F:$AH,I$284,FALSE),0)</f>
        <v>2.4</v>
      </c>
      <c r="J47" s="15">
        <f>_xlfn.IFNA(VLOOKUP($A47,'Tussenbestand individueel'!$F:$AH,J$284,FALSE),0)</f>
        <v>8.3000000000000007</v>
      </c>
      <c r="K47" s="15">
        <f>_xlfn.IFNA(VLOOKUP($A47,'Tussenbestand individueel'!$F:$AH,K$284,FALSE),0)</f>
        <v>0</v>
      </c>
      <c r="L47" s="15">
        <f>_xlfn.IFNA(VLOOKUP($A47,'Tussenbestand individueel'!$F:$AH,L$284,FALSE),0)</f>
        <v>0</v>
      </c>
      <c r="M47" s="15">
        <f>_xlfn.IFNA(VLOOKUP($A47,'Tussenbestand individueel'!$F:$AH,M$284,FALSE),0)</f>
        <v>10.7</v>
      </c>
      <c r="N47" s="13">
        <f>_xlfn.IFNA(VLOOKUP($A47,'Tussenbestand individueel'!$F:$AH,N$284,FALSE),0)</f>
        <v>13</v>
      </c>
      <c r="O47" s="15">
        <f>_xlfn.IFNA(VLOOKUP($A47,'Tussenbestand individueel'!$F:$AH,O$284,FALSE),0)</f>
        <v>2.2999999999999998</v>
      </c>
      <c r="P47" s="15">
        <f>_xlfn.IFNA(VLOOKUP($A47,'Tussenbestand individueel'!$F:$AH,P$284,FALSE),0)</f>
        <v>8.1999999999999993</v>
      </c>
      <c r="Q47" s="15">
        <f>_xlfn.IFNA(VLOOKUP($A47,'Tussenbestand individueel'!$F:$AH,Q$284,FALSE),0)</f>
        <v>0</v>
      </c>
      <c r="R47" s="15">
        <f>_xlfn.IFNA(VLOOKUP($A47,'Tussenbestand individueel'!$F:$AH,R$284,FALSE),0)</f>
        <v>10.5</v>
      </c>
      <c r="S47" s="13">
        <f>_xlfn.IFNA(VLOOKUP($A47,'Tussenbestand individueel'!$F:$AH,S$284,FALSE),0)</f>
        <v>9</v>
      </c>
      <c r="T47" s="15">
        <f>_xlfn.IFNA(VLOOKUP($A47,'Tussenbestand individueel'!$F:$AH,T$284,FALSE),0)</f>
        <v>1.6</v>
      </c>
      <c r="U47" s="15">
        <f>_xlfn.IFNA(VLOOKUP($A47,'Tussenbestand individueel'!$F:$AH,U$284,FALSE),0)</f>
        <v>7.55</v>
      </c>
      <c r="V47" s="15">
        <f>_xlfn.IFNA(VLOOKUP($A47,'Tussenbestand individueel'!$F:$AH,V$284,FALSE),0)</f>
        <v>0</v>
      </c>
      <c r="W47" s="15">
        <f>_xlfn.IFNA(VLOOKUP($A47,'Tussenbestand individueel'!$F:$AH,W$284,FALSE),0)</f>
        <v>9.15</v>
      </c>
      <c r="X47" s="13">
        <f>_xlfn.IFNA(VLOOKUP($A47,'Tussenbestand individueel'!$F:$AH,X$284,FALSE),0)</f>
        <v>16</v>
      </c>
      <c r="Y47" s="15">
        <f>_xlfn.IFNA(VLOOKUP($A47,'Tussenbestand individueel'!$F:$AH,Y$284,FALSE),0)</f>
        <v>2.4</v>
      </c>
      <c r="Z47" s="15">
        <f>_xlfn.IFNA(VLOOKUP($A47,'Tussenbestand individueel'!$F:$AH,Z$284,FALSE),0)</f>
        <v>7.9</v>
      </c>
      <c r="AA47" s="15">
        <f>_xlfn.IFNA(VLOOKUP($A47,'Tussenbestand individueel'!$F:$AH,AA$284,FALSE),0)</f>
        <v>0</v>
      </c>
      <c r="AB47" s="15">
        <f>_xlfn.IFNA(VLOOKUP($A47,'Tussenbestand individueel'!$F:$AH,AB$284,FALSE),0)</f>
        <v>10.3</v>
      </c>
      <c r="AC47" s="13">
        <f>_xlfn.IFNA(VLOOKUP($A47,'Tussenbestand individueel'!$F:$AH,AC$284,FALSE),0)</f>
        <v>14</v>
      </c>
    </row>
    <row r="48" spans="1:29" hidden="1" x14ac:dyDescent="0.3">
      <c r="A48" s="17">
        <f>'Alle namen en totalen'!$B48</f>
        <v>301</v>
      </c>
      <c r="B48" t="str">
        <f>VLOOKUP(A48,'Alle namen en totalen'!B:F,5,FALSE)</f>
        <v>W3-B2</v>
      </c>
      <c r="C48" t="str">
        <f>_xlfn.IFNA(VLOOKUP($A48,'Alle namen en totalen'!$B:$F,C$284,FALSE)," ")</f>
        <v>Fenna Farafonow</v>
      </c>
      <c r="D48" t="str">
        <f>_xlfn.IFNA(VLOOKUP($A48,'Alle namen en totalen'!$B:$F,D$284,FALSE)," ")</f>
        <v>Jeugd F</v>
      </c>
      <c r="E48">
        <f>VLOOKUP($A48,'Tussenbestand individueel'!$F:$AH,E$284,FALSE)</f>
        <v>0</v>
      </c>
      <c r="F48" t="str">
        <f>_xlfn.IFNA(VLOOKUP($A48,'Alle namen en totalen'!$B:$F,F$284,FALSE),"")</f>
        <v>Jahn</v>
      </c>
      <c r="G48" s="15">
        <f>_xlfn.IFNA(VLOOKUP($A48,'Tussenbestand individueel'!$F:$AH,G$284,FALSE),0)</f>
        <v>43.65</v>
      </c>
      <c r="H48" s="25">
        <f>_xlfn.IFNA(VLOOKUP($A48,'Tussenbestand individueel'!$F:$AH,H$284,FALSE),0)</f>
        <v>3</v>
      </c>
      <c r="I48" s="15">
        <f>_xlfn.IFNA(VLOOKUP($A48,'Tussenbestand individueel'!$F:$AH,I$284,FALSE),0)</f>
        <v>2.4</v>
      </c>
      <c r="J48" s="15">
        <f>_xlfn.IFNA(VLOOKUP($A48,'Tussenbestand individueel'!$F:$AH,J$284,FALSE),0)</f>
        <v>8.6999999999999993</v>
      </c>
      <c r="K48" s="15">
        <f>_xlfn.IFNA(VLOOKUP($A48,'Tussenbestand individueel'!$F:$AH,K$284,FALSE),0)</f>
        <v>0</v>
      </c>
      <c r="L48" s="15">
        <f>_xlfn.IFNA(VLOOKUP($A48,'Tussenbestand individueel'!$F:$AH,L$284,FALSE),0)</f>
        <v>0</v>
      </c>
      <c r="M48" s="15">
        <f>_xlfn.IFNA(VLOOKUP($A48,'Tussenbestand individueel'!$F:$AH,M$284,FALSE),0)</f>
        <v>11.1</v>
      </c>
      <c r="N48" s="13">
        <f>_xlfn.IFNA(VLOOKUP($A48,'Tussenbestand individueel'!$F:$AH,N$284,FALSE),0)</f>
        <v>6</v>
      </c>
      <c r="O48" s="15">
        <f>_xlfn.IFNA(VLOOKUP($A48,'Tussenbestand individueel'!$F:$AH,O$284,FALSE),0)</f>
        <v>2.2999999999999998</v>
      </c>
      <c r="P48" s="15">
        <f>_xlfn.IFNA(VLOOKUP($A48,'Tussenbestand individueel'!$F:$AH,P$284,FALSE),0)</f>
        <v>8.1</v>
      </c>
      <c r="Q48" s="15">
        <f>_xlfn.IFNA(VLOOKUP($A48,'Tussenbestand individueel'!$F:$AH,Q$284,FALSE),0)</f>
        <v>0</v>
      </c>
      <c r="R48" s="15">
        <f>_xlfn.IFNA(VLOOKUP($A48,'Tussenbestand individueel'!$F:$AH,R$284,FALSE),0)</f>
        <v>10.4</v>
      </c>
      <c r="S48" s="13">
        <f>_xlfn.IFNA(VLOOKUP($A48,'Tussenbestand individueel'!$F:$AH,S$284,FALSE),0)</f>
        <v>10</v>
      </c>
      <c r="T48" s="15">
        <f>_xlfn.IFNA(VLOOKUP($A48,'Tussenbestand individueel'!$F:$AH,T$284,FALSE),0)</f>
        <v>2.8</v>
      </c>
      <c r="U48" s="15">
        <f>_xlfn.IFNA(VLOOKUP($A48,'Tussenbestand individueel'!$F:$AH,U$284,FALSE),0)</f>
        <v>8.4</v>
      </c>
      <c r="V48" s="15">
        <f>_xlfn.IFNA(VLOOKUP($A48,'Tussenbestand individueel'!$F:$AH,V$284,FALSE),0)</f>
        <v>0</v>
      </c>
      <c r="W48" s="15">
        <f>_xlfn.IFNA(VLOOKUP($A48,'Tussenbestand individueel'!$F:$AH,W$284,FALSE),0)</f>
        <v>11.2</v>
      </c>
      <c r="X48" s="13">
        <f>_xlfn.IFNA(VLOOKUP($A48,'Tussenbestand individueel'!$F:$AH,X$284,FALSE),0)</f>
        <v>2</v>
      </c>
      <c r="Y48" s="15">
        <f>_xlfn.IFNA(VLOOKUP($A48,'Tussenbestand individueel'!$F:$AH,Y$284,FALSE),0)</f>
        <v>3</v>
      </c>
      <c r="Z48" s="15">
        <f>_xlfn.IFNA(VLOOKUP($A48,'Tussenbestand individueel'!$F:$AH,Z$284,FALSE),0)</f>
        <v>7.95</v>
      </c>
      <c r="AA48" s="15">
        <f>_xlfn.IFNA(VLOOKUP($A48,'Tussenbestand individueel'!$F:$AH,AA$284,FALSE),0)</f>
        <v>0</v>
      </c>
      <c r="AB48" s="15">
        <f>_xlfn.IFNA(VLOOKUP($A48,'Tussenbestand individueel'!$F:$AH,AB$284,FALSE),0)</f>
        <v>10.95</v>
      </c>
      <c r="AC48" s="13">
        <f>_xlfn.IFNA(VLOOKUP($A48,'Tussenbestand individueel'!$F:$AH,AC$284,FALSE),0)</f>
        <v>6</v>
      </c>
    </row>
    <row r="49" spans="1:29" hidden="1" x14ac:dyDescent="0.3">
      <c r="A49" s="17">
        <f>'Alle namen en totalen'!$B49</f>
        <v>302</v>
      </c>
      <c r="B49" t="str">
        <f>VLOOKUP(A49,'Alle namen en totalen'!B:F,5,FALSE)</f>
        <v>W3-B2</v>
      </c>
      <c r="C49" t="str">
        <f>_xlfn.IFNA(VLOOKUP($A49,'Alle namen en totalen'!$B:$F,C$284,FALSE)," ")</f>
        <v>Sophie van Dam</v>
      </c>
      <c r="D49" t="str">
        <f>_xlfn.IFNA(VLOOKUP($A49,'Alle namen en totalen'!$B:$F,D$284,FALSE)," ")</f>
        <v>Jeugd F</v>
      </c>
      <c r="E49">
        <f>VLOOKUP($A49,'Tussenbestand individueel'!$F:$AH,E$284,FALSE)</f>
        <v>0</v>
      </c>
      <c r="F49" t="str">
        <f>_xlfn.IFNA(VLOOKUP($A49,'Alle namen en totalen'!$B:$F,F$284,FALSE),"")</f>
        <v>Jahn</v>
      </c>
      <c r="G49" s="15">
        <f>_xlfn.IFNA(VLOOKUP($A49,'Tussenbestand individueel'!$F:$AH,G$284,FALSE),0)</f>
        <v>42.9</v>
      </c>
      <c r="H49" s="25">
        <f>_xlfn.IFNA(VLOOKUP($A49,'Tussenbestand individueel'!$F:$AH,H$284,FALSE),0)</f>
        <v>4</v>
      </c>
      <c r="I49" s="15">
        <f>_xlfn.IFNA(VLOOKUP($A49,'Tussenbestand individueel'!$F:$AH,I$284,FALSE),0)</f>
        <v>2.4</v>
      </c>
      <c r="J49" s="15">
        <f>_xlfn.IFNA(VLOOKUP($A49,'Tussenbestand individueel'!$F:$AH,J$284,FALSE),0)</f>
        <v>8.65</v>
      </c>
      <c r="K49" s="15">
        <f>_xlfn.IFNA(VLOOKUP($A49,'Tussenbestand individueel'!$F:$AH,K$284,FALSE),0)</f>
        <v>0</v>
      </c>
      <c r="L49" s="15">
        <f>_xlfn.IFNA(VLOOKUP($A49,'Tussenbestand individueel'!$F:$AH,L$284,FALSE),0)</f>
        <v>0</v>
      </c>
      <c r="M49" s="15">
        <f>_xlfn.IFNA(VLOOKUP($A49,'Tussenbestand individueel'!$F:$AH,M$284,FALSE),0)</f>
        <v>11.05</v>
      </c>
      <c r="N49" s="13">
        <f>_xlfn.IFNA(VLOOKUP($A49,'Tussenbestand individueel'!$F:$AH,N$284,FALSE),0)</f>
        <v>7</v>
      </c>
      <c r="O49" s="15">
        <f>_xlfn.IFNA(VLOOKUP($A49,'Tussenbestand individueel'!$F:$AH,O$284,FALSE),0)</f>
        <v>2.2999999999999998</v>
      </c>
      <c r="P49" s="15">
        <f>_xlfn.IFNA(VLOOKUP($A49,'Tussenbestand individueel'!$F:$AH,P$284,FALSE),0)</f>
        <v>8.4499999999999993</v>
      </c>
      <c r="Q49" s="15">
        <f>_xlfn.IFNA(VLOOKUP($A49,'Tussenbestand individueel'!$F:$AH,Q$284,FALSE),0)</f>
        <v>0</v>
      </c>
      <c r="R49" s="15">
        <f>_xlfn.IFNA(VLOOKUP($A49,'Tussenbestand individueel'!$F:$AH,R$284,FALSE),0)</f>
        <v>10.75</v>
      </c>
      <c r="S49" s="13">
        <f>_xlfn.IFNA(VLOOKUP($A49,'Tussenbestand individueel'!$F:$AH,S$284,FALSE),0)</f>
        <v>5</v>
      </c>
      <c r="T49" s="15">
        <f>_xlfn.IFNA(VLOOKUP($A49,'Tussenbestand individueel'!$F:$AH,T$284,FALSE),0)</f>
        <v>2.9</v>
      </c>
      <c r="U49" s="15">
        <f>_xlfn.IFNA(VLOOKUP($A49,'Tussenbestand individueel'!$F:$AH,U$284,FALSE),0)</f>
        <v>7.5</v>
      </c>
      <c r="V49" s="15">
        <f>_xlfn.IFNA(VLOOKUP($A49,'Tussenbestand individueel'!$F:$AH,V$284,FALSE),0)</f>
        <v>0</v>
      </c>
      <c r="W49" s="15">
        <f>_xlfn.IFNA(VLOOKUP($A49,'Tussenbestand individueel'!$F:$AH,W$284,FALSE),0)</f>
        <v>10.4</v>
      </c>
      <c r="X49" s="13">
        <f>_xlfn.IFNA(VLOOKUP($A49,'Tussenbestand individueel'!$F:$AH,X$284,FALSE),0)</f>
        <v>5</v>
      </c>
      <c r="Y49" s="15">
        <f>_xlfn.IFNA(VLOOKUP($A49,'Tussenbestand individueel'!$F:$AH,Y$284,FALSE),0)</f>
        <v>3.2</v>
      </c>
      <c r="Z49" s="15">
        <f>_xlfn.IFNA(VLOOKUP($A49,'Tussenbestand individueel'!$F:$AH,Z$284,FALSE),0)</f>
        <v>7.5</v>
      </c>
      <c r="AA49" s="15">
        <f>_xlfn.IFNA(VLOOKUP($A49,'Tussenbestand individueel'!$F:$AH,AA$284,FALSE),0)</f>
        <v>0</v>
      </c>
      <c r="AB49" s="15">
        <f>_xlfn.IFNA(VLOOKUP($A49,'Tussenbestand individueel'!$F:$AH,AB$284,FALSE),0)</f>
        <v>10.7</v>
      </c>
      <c r="AC49" s="13">
        <f>_xlfn.IFNA(VLOOKUP($A49,'Tussenbestand individueel'!$F:$AH,AC$284,FALSE),0)</f>
        <v>10</v>
      </c>
    </row>
    <row r="50" spans="1:29" hidden="1" x14ac:dyDescent="0.3">
      <c r="A50" s="17">
        <f>'Alle namen en totalen'!$B50</f>
        <v>303</v>
      </c>
      <c r="B50" t="str">
        <f>VLOOKUP(A50,'Alle namen en totalen'!B:F,5,FALSE)</f>
        <v>W2-B2</v>
      </c>
      <c r="C50" t="str">
        <f>_xlfn.IFNA(VLOOKUP($A50,'Alle namen en totalen'!$B:$F,C$284,FALSE)," ")</f>
        <v>Lizz van Hooff</v>
      </c>
      <c r="D50" t="str">
        <f>_xlfn.IFNA(VLOOKUP($A50,'Alle namen en totalen'!$B:$F,D$284,FALSE)," ")</f>
        <v>Jeugd F</v>
      </c>
      <c r="E50">
        <f>VLOOKUP($A50,'Tussenbestand individueel'!$F:$AH,E$284,FALSE)</f>
        <v>0</v>
      </c>
      <c r="F50" t="str">
        <f>_xlfn.IFNA(VLOOKUP($A50,'Alle namen en totalen'!$B:$F,F$284,FALSE),"")</f>
        <v>Gymvereniging Swift</v>
      </c>
      <c r="G50" s="15">
        <f>_xlfn.IFNA(VLOOKUP($A50,'Tussenbestand individueel'!$F:$AH,G$284,FALSE),0)</f>
        <v>40.75</v>
      </c>
      <c r="H50" s="25">
        <f>_xlfn.IFNA(VLOOKUP($A50,'Tussenbestand individueel'!$F:$AH,H$284,FALSE),0)</f>
        <v>7</v>
      </c>
      <c r="I50" s="15">
        <f>_xlfn.IFNA(VLOOKUP($A50,'Tussenbestand individueel'!$F:$AH,I$284,FALSE),0)</f>
        <v>2.4</v>
      </c>
      <c r="J50" s="15">
        <f>_xlfn.IFNA(VLOOKUP($A50,'Tussenbestand individueel'!$F:$AH,J$284,FALSE),0)</f>
        <v>8.3000000000000007</v>
      </c>
      <c r="K50" s="15">
        <f>_xlfn.IFNA(VLOOKUP($A50,'Tussenbestand individueel'!$F:$AH,K$284,FALSE),0)</f>
        <v>0</v>
      </c>
      <c r="L50" s="15">
        <f>_xlfn.IFNA(VLOOKUP($A50,'Tussenbestand individueel'!$F:$AH,L$284,FALSE),0)</f>
        <v>0</v>
      </c>
      <c r="M50" s="15">
        <f>_xlfn.IFNA(VLOOKUP($A50,'Tussenbestand individueel'!$F:$AH,M$284,FALSE),0)</f>
        <v>10.7</v>
      </c>
      <c r="N50" s="13">
        <f>_xlfn.IFNA(VLOOKUP($A50,'Tussenbestand individueel'!$F:$AH,N$284,FALSE),0)</f>
        <v>6</v>
      </c>
      <c r="O50" s="15">
        <f>_xlfn.IFNA(VLOOKUP($A50,'Tussenbestand individueel'!$F:$AH,O$284,FALSE),0)</f>
        <v>1.7</v>
      </c>
      <c r="P50" s="15">
        <f>_xlfn.IFNA(VLOOKUP($A50,'Tussenbestand individueel'!$F:$AH,P$284,FALSE),0)</f>
        <v>6.45</v>
      </c>
      <c r="Q50" s="15">
        <f>_xlfn.IFNA(VLOOKUP($A50,'Tussenbestand individueel'!$F:$AH,Q$284,FALSE),0)</f>
        <v>0</v>
      </c>
      <c r="R50" s="15">
        <f>_xlfn.IFNA(VLOOKUP($A50,'Tussenbestand individueel'!$F:$AH,R$284,FALSE),0)</f>
        <v>8.15</v>
      </c>
      <c r="S50" s="13">
        <f>_xlfn.IFNA(VLOOKUP($A50,'Tussenbestand individueel'!$F:$AH,S$284,FALSE),0)</f>
        <v>14</v>
      </c>
      <c r="T50" s="15">
        <f>_xlfn.IFNA(VLOOKUP($A50,'Tussenbestand individueel'!$F:$AH,T$284,FALSE),0)</f>
        <v>2.8</v>
      </c>
      <c r="U50" s="15">
        <f>_xlfn.IFNA(VLOOKUP($A50,'Tussenbestand individueel'!$F:$AH,U$284,FALSE),0)</f>
        <v>8.5</v>
      </c>
      <c r="V50" s="15">
        <f>_xlfn.IFNA(VLOOKUP($A50,'Tussenbestand individueel'!$F:$AH,V$284,FALSE),0)</f>
        <v>0</v>
      </c>
      <c r="W50" s="15">
        <f>_xlfn.IFNA(VLOOKUP($A50,'Tussenbestand individueel'!$F:$AH,W$284,FALSE),0)</f>
        <v>11.3</v>
      </c>
      <c r="X50" s="13">
        <f>_xlfn.IFNA(VLOOKUP($A50,'Tussenbestand individueel'!$F:$AH,X$284,FALSE),0)</f>
        <v>1</v>
      </c>
      <c r="Y50" s="15">
        <f>_xlfn.IFNA(VLOOKUP($A50,'Tussenbestand individueel'!$F:$AH,Y$284,FALSE),0)</f>
        <v>3</v>
      </c>
      <c r="Z50" s="15">
        <f>_xlfn.IFNA(VLOOKUP($A50,'Tussenbestand individueel'!$F:$AH,Z$284,FALSE),0)</f>
        <v>7.6</v>
      </c>
      <c r="AA50" s="15">
        <f>_xlfn.IFNA(VLOOKUP($A50,'Tussenbestand individueel'!$F:$AH,AA$284,FALSE),0)</f>
        <v>0</v>
      </c>
      <c r="AB50" s="15">
        <f>_xlfn.IFNA(VLOOKUP($A50,'Tussenbestand individueel'!$F:$AH,AB$284,FALSE),0)</f>
        <v>10.6</v>
      </c>
      <c r="AC50" s="13">
        <f>_xlfn.IFNA(VLOOKUP($A50,'Tussenbestand individueel'!$F:$AH,AC$284,FALSE),0)</f>
        <v>3</v>
      </c>
    </row>
    <row r="51" spans="1:29" hidden="1" x14ac:dyDescent="0.3">
      <c r="A51" s="17">
        <f>'Alle namen en totalen'!$B51</f>
        <v>304</v>
      </c>
      <c r="B51" t="str">
        <f>VLOOKUP(A51,'Alle namen en totalen'!B:F,5,FALSE)</f>
        <v>W2-B2</v>
      </c>
      <c r="C51" t="str">
        <f>_xlfn.IFNA(VLOOKUP($A51,'Alle namen en totalen'!$B:$F,C$284,FALSE)," ")</f>
        <v>Amélie Hogervorst</v>
      </c>
      <c r="D51" t="str">
        <f>_xlfn.IFNA(VLOOKUP($A51,'Alle namen en totalen'!$B:$F,D$284,FALSE)," ")</f>
        <v>Jeugd F</v>
      </c>
      <c r="E51">
        <f>VLOOKUP($A51,'Tussenbestand individueel'!$F:$AH,E$284,FALSE)</f>
        <v>0</v>
      </c>
      <c r="F51" t="str">
        <f>_xlfn.IFNA(VLOOKUP($A51,'Alle namen en totalen'!$B:$F,F$284,FALSE),"")</f>
        <v>Gymvereniging Swift</v>
      </c>
      <c r="G51" s="15">
        <f>_xlfn.IFNA(VLOOKUP($A51,'Tussenbestand individueel'!$F:$AH,G$284,FALSE),0)</f>
        <v>42.45</v>
      </c>
      <c r="H51" s="25">
        <f>_xlfn.IFNA(VLOOKUP($A51,'Tussenbestand individueel'!$F:$AH,H$284,FALSE),0)</f>
        <v>2</v>
      </c>
      <c r="I51" s="15">
        <f>_xlfn.IFNA(VLOOKUP($A51,'Tussenbestand individueel'!$F:$AH,I$284,FALSE),0)</f>
        <v>2.4</v>
      </c>
      <c r="J51" s="15">
        <f>_xlfn.IFNA(VLOOKUP($A51,'Tussenbestand individueel'!$F:$AH,J$284,FALSE),0)</f>
        <v>8.4499999999999993</v>
      </c>
      <c r="K51" s="15">
        <f>_xlfn.IFNA(VLOOKUP($A51,'Tussenbestand individueel'!$F:$AH,K$284,FALSE),0)</f>
        <v>0</v>
      </c>
      <c r="L51" s="15">
        <f>_xlfn.IFNA(VLOOKUP($A51,'Tussenbestand individueel'!$F:$AH,L$284,FALSE),0)</f>
        <v>0</v>
      </c>
      <c r="M51" s="15">
        <f>_xlfn.IFNA(VLOOKUP($A51,'Tussenbestand individueel'!$F:$AH,M$284,FALSE),0)</f>
        <v>10.85</v>
      </c>
      <c r="N51" s="13">
        <f>_xlfn.IFNA(VLOOKUP($A51,'Tussenbestand individueel'!$F:$AH,N$284,FALSE),0)</f>
        <v>3</v>
      </c>
      <c r="O51" s="15">
        <f>_xlfn.IFNA(VLOOKUP($A51,'Tussenbestand individueel'!$F:$AH,O$284,FALSE),0)</f>
        <v>2.9</v>
      </c>
      <c r="P51" s="15">
        <f>_xlfn.IFNA(VLOOKUP($A51,'Tussenbestand individueel'!$F:$AH,P$284,FALSE),0)</f>
        <v>7.2</v>
      </c>
      <c r="Q51" s="15">
        <f>_xlfn.IFNA(VLOOKUP($A51,'Tussenbestand individueel'!$F:$AH,Q$284,FALSE),0)</f>
        <v>0</v>
      </c>
      <c r="R51" s="15">
        <f>_xlfn.IFNA(VLOOKUP($A51,'Tussenbestand individueel'!$F:$AH,R$284,FALSE),0)</f>
        <v>10.1</v>
      </c>
      <c r="S51" s="13">
        <f>_xlfn.IFNA(VLOOKUP($A51,'Tussenbestand individueel'!$F:$AH,S$284,FALSE),0)</f>
        <v>7</v>
      </c>
      <c r="T51" s="15">
        <f>_xlfn.IFNA(VLOOKUP($A51,'Tussenbestand individueel'!$F:$AH,T$284,FALSE),0)</f>
        <v>2.9</v>
      </c>
      <c r="U51" s="15">
        <f>_xlfn.IFNA(VLOOKUP($A51,'Tussenbestand individueel'!$F:$AH,U$284,FALSE),0)</f>
        <v>8.25</v>
      </c>
      <c r="V51" s="15">
        <f>_xlfn.IFNA(VLOOKUP($A51,'Tussenbestand individueel'!$F:$AH,V$284,FALSE),0)</f>
        <v>0</v>
      </c>
      <c r="W51" s="15">
        <f>_xlfn.IFNA(VLOOKUP($A51,'Tussenbestand individueel'!$F:$AH,W$284,FALSE),0)</f>
        <v>11.15</v>
      </c>
      <c r="X51" s="13">
        <f>_xlfn.IFNA(VLOOKUP($A51,'Tussenbestand individueel'!$F:$AH,X$284,FALSE),0)</f>
        <v>4</v>
      </c>
      <c r="Y51" s="15">
        <f>_xlfn.IFNA(VLOOKUP($A51,'Tussenbestand individueel'!$F:$AH,Y$284,FALSE),0)</f>
        <v>2.9</v>
      </c>
      <c r="Z51" s="15">
        <f>_xlfn.IFNA(VLOOKUP($A51,'Tussenbestand individueel'!$F:$AH,Z$284,FALSE),0)</f>
        <v>7.45</v>
      </c>
      <c r="AA51" s="15">
        <f>_xlfn.IFNA(VLOOKUP($A51,'Tussenbestand individueel'!$F:$AH,AA$284,FALSE),0)</f>
        <v>0</v>
      </c>
      <c r="AB51" s="15">
        <f>_xlfn.IFNA(VLOOKUP($A51,'Tussenbestand individueel'!$F:$AH,AB$284,FALSE),0)</f>
        <v>10.35</v>
      </c>
      <c r="AC51" s="13">
        <f>_xlfn.IFNA(VLOOKUP($A51,'Tussenbestand individueel'!$F:$AH,AC$284,FALSE),0)</f>
        <v>5</v>
      </c>
    </row>
    <row r="52" spans="1:29" hidden="1" x14ac:dyDescent="0.3">
      <c r="A52" s="17">
        <f>'Alle namen en totalen'!$B52</f>
        <v>305</v>
      </c>
      <c r="B52" t="str">
        <f>VLOOKUP(A52,'Alle namen en totalen'!B:F,5,FALSE)</f>
        <v>W2-B2</v>
      </c>
      <c r="C52" t="str">
        <f>_xlfn.IFNA(VLOOKUP($A52,'Alle namen en totalen'!$B:$F,C$284,FALSE)," ")</f>
        <v>Evie van Poppel</v>
      </c>
      <c r="D52" t="str">
        <f>_xlfn.IFNA(VLOOKUP($A52,'Alle namen en totalen'!$B:$F,D$284,FALSE)," ")</f>
        <v>Jeugd F</v>
      </c>
      <c r="E52">
        <f>VLOOKUP($A52,'Tussenbestand individueel'!$F:$AH,E$284,FALSE)</f>
        <v>0</v>
      </c>
      <c r="F52" t="str">
        <f>_xlfn.IFNA(VLOOKUP($A52,'Alle namen en totalen'!$B:$F,F$284,FALSE),"")</f>
        <v>Gymvereniging Swift</v>
      </c>
      <c r="G52" s="15">
        <f>_xlfn.IFNA(VLOOKUP($A52,'Tussenbestand individueel'!$F:$AH,G$284,FALSE),0)</f>
        <v>44.05</v>
      </c>
      <c r="H52" s="25">
        <f>_xlfn.IFNA(VLOOKUP($A52,'Tussenbestand individueel'!$F:$AH,H$284,FALSE),0)</f>
        <v>1</v>
      </c>
      <c r="I52" s="15">
        <f>_xlfn.IFNA(VLOOKUP($A52,'Tussenbestand individueel'!$F:$AH,I$284,FALSE),0)</f>
        <v>2.4</v>
      </c>
      <c r="J52" s="15">
        <f>_xlfn.IFNA(VLOOKUP($A52,'Tussenbestand individueel'!$F:$AH,J$284,FALSE),0)</f>
        <v>8.1999999999999993</v>
      </c>
      <c r="K52" s="15">
        <f>_xlfn.IFNA(VLOOKUP($A52,'Tussenbestand individueel'!$F:$AH,K$284,FALSE),0)</f>
        <v>0</v>
      </c>
      <c r="L52" s="15">
        <f>_xlfn.IFNA(VLOOKUP($A52,'Tussenbestand individueel'!$F:$AH,L$284,FALSE),0)</f>
        <v>0</v>
      </c>
      <c r="M52" s="15">
        <f>_xlfn.IFNA(VLOOKUP($A52,'Tussenbestand individueel'!$F:$AH,M$284,FALSE),0)</f>
        <v>10.6</v>
      </c>
      <c r="N52" s="13">
        <f>_xlfn.IFNA(VLOOKUP($A52,'Tussenbestand individueel'!$F:$AH,N$284,FALSE),0)</f>
        <v>7</v>
      </c>
      <c r="O52" s="15">
        <f>_xlfn.IFNA(VLOOKUP($A52,'Tussenbestand individueel'!$F:$AH,O$284,FALSE),0)</f>
        <v>2.9</v>
      </c>
      <c r="P52" s="15">
        <f>_xlfn.IFNA(VLOOKUP($A52,'Tussenbestand individueel'!$F:$AH,P$284,FALSE),0)</f>
        <v>8.6</v>
      </c>
      <c r="Q52" s="15">
        <f>_xlfn.IFNA(VLOOKUP($A52,'Tussenbestand individueel'!$F:$AH,Q$284,FALSE),0)</f>
        <v>0</v>
      </c>
      <c r="R52" s="15">
        <f>_xlfn.IFNA(VLOOKUP($A52,'Tussenbestand individueel'!$F:$AH,R$284,FALSE),0)</f>
        <v>11.5</v>
      </c>
      <c r="S52" s="13">
        <f>_xlfn.IFNA(VLOOKUP($A52,'Tussenbestand individueel'!$F:$AH,S$284,FALSE),0)</f>
        <v>1</v>
      </c>
      <c r="T52" s="15">
        <f>_xlfn.IFNA(VLOOKUP($A52,'Tussenbestand individueel'!$F:$AH,T$284,FALSE),0)</f>
        <v>3</v>
      </c>
      <c r="U52" s="15">
        <f>_xlfn.IFNA(VLOOKUP($A52,'Tussenbestand individueel'!$F:$AH,U$284,FALSE),0)</f>
        <v>8.1999999999999993</v>
      </c>
      <c r="V52" s="15">
        <f>_xlfn.IFNA(VLOOKUP($A52,'Tussenbestand individueel'!$F:$AH,V$284,FALSE),0)</f>
        <v>0</v>
      </c>
      <c r="W52" s="15">
        <f>_xlfn.IFNA(VLOOKUP($A52,'Tussenbestand individueel'!$F:$AH,W$284,FALSE),0)</f>
        <v>11.2</v>
      </c>
      <c r="X52" s="13">
        <f>_xlfn.IFNA(VLOOKUP($A52,'Tussenbestand individueel'!$F:$AH,X$284,FALSE),0)</f>
        <v>3</v>
      </c>
      <c r="Y52" s="15">
        <f>_xlfn.IFNA(VLOOKUP($A52,'Tussenbestand individueel'!$F:$AH,Y$284,FALSE),0)</f>
        <v>2.9</v>
      </c>
      <c r="Z52" s="15">
        <f>_xlfn.IFNA(VLOOKUP($A52,'Tussenbestand individueel'!$F:$AH,Z$284,FALSE),0)</f>
        <v>7.85</v>
      </c>
      <c r="AA52" s="15">
        <f>_xlfn.IFNA(VLOOKUP($A52,'Tussenbestand individueel'!$F:$AH,AA$284,FALSE),0)</f>
        <v>0</v>
      </c>
      <c r="AB52" s="15">
        <f>_xlfn.IFNA(VLOOKUP($A52,'Tussenbestand individueel'!$F:$AH,AB$284,FALSE),0)</f>
        <v>10.75</v>
      </c>
      <c r="AC52" s="13">
        <f>_xlfn.IFNA(VLOOKUP($A52,'Tussenbestand individueel'!$F:$AH,AC$284,FALSE),0)</f>
        <v>2</v>
      </c>
    </row>
    <row r="53" spans="1:29" hidden="1" x14ac:dyDescent="0.3">
      <c r="A53" s="17">
        <f>'Alle namen en totalen'!$B53</f>
        <v>306</v>
      </c>
      <c r="B53" t="str">
        <f>VLOOKUP(A53,'Alle namen en totalen'!B:F,5,FALSE)</f>
        <v>W3-B2</v>
      </c>
      <c r="C53" t="str">
        <f>_xlfn.IFNA(VLOOKUP($A53,'Alle namen en totalen'!$B:$F,C$284,FALSE)," ")</f>
        <v>Nadia Binsma</v>
      </c>
      <c r="D53" t="str">
        <f>_xlfn.IFNA(VLOOKUP($A53,'Alle namen en totalen'!$B:$F,D$284,FALSE)," ")</f>
        <v>Jeugd F</v>
      </c>
      <c r="E53">
        <f>VLOOKUP($A53,'Tussenbestand individueel'!$F:$AH,E$284,FALSE)</f>
        <v>0</v>
      </c>
      <c r="F53" t="str">
        <f>_xlfn.IFNA(VLOOKUP($A53,'Alle namen en totalen'!$B:$F,F$284,FALSE),"")</f>
        <v>Sint Mauritius</v>
      </c>
      <c r="G53" s="15">
        <f>_xlfn.IFNA(VLOOKUP($A53,'Tussenbestand individueel'!$F:$AH,G$284,FALSE),0)</f>
        <v>41.95</v>
      </c>
      <c r="H53" s="25">
        <f>_xlfn.IFNA(VLOOKUP($A53,'Tussenbestand individueel'!$F:$AH,H$284,FALSE),0)</f>
        <v>9</v>
      </c>
      <c r="I53" s="15">
        <f>_xlfn.IFNA(VLOOKUP($A53,'Tussenbestand individueel'!$F:$AH,I$284,FALSE),0)</f>
        <v>2.4</v>
      </c>
      <c r="J53" s="15">
        <f>_xlfn.IFNA(VLOOKUP($A53,'Tussenbestand individueel'!$F:$AH,J$284,FALSE),0)</f>
        <v>8.4</v>
      </c>
      <c r="K53" s="15">
        <f>_xlfn.IFNA(VLOOKUP($A53,'Tussenbestand individueel'!$F:$AH,K$284,FALSE),0)</f>
        <v>0</v>
      </c>
      <c r="L53" s="15">
        <f>_xlfn.IFNA(VLOOKUP($A53,'Tussenbestand individueel'!$F:$AH,L$284,FALSE),0)</f>
        <v>0</v>
      </c>
      <c r="M53" s="15">
        <f>_xlfn.IFNA(VLOOKUP($A53,'Tussenbestand individueel'!$F:$AH,M$284,FALSE),0)</f>
        <v>10.8</v>
      </c>
      <c r="N53" s="13">
        <f>_xlfn.IFNA(VLOOKUP($A53,'Tussenbestand individueel'!$F:$AH,N$284,FALSE),0)</f>
        <v>10</v>
      </c>
      <c r="O53" s="15">
        <f>_xlfn.IFNA(VLOOKUP($A53,'Tussenbestand individueel'!$F:$AH,O$284,FALSE),0)</f>
        <v>3</v>
      </c>
      <c r="P53" s="15">
        <f>_xlfn.IFNA(VLOOKUP($A53,'Tussenbestand individueel'!$F:$AH,P$284,FALSE),0)</f>
        <v>7.75</v>
      </c>
      <c r="Q53" s="15">
        <f>_xlfn.IFNA(VLOOKUP($A53,'Tussenbestand individueel'!$F:$AH,Q$284,FALSE),0)</f>
        <v>0</v>
      </c>
      <c r="R53" s="15">
        <f>_xlfn.IFNA(VLOOKUP($A53,'Tussenbestand individueel'!$F:$AH,R$284,FALSE),0)</f>
        <v>10.75</v>
      </c>
      <c r="S53" s="13">
        <f>_xlfn.IFNA(VLOOKUP($A53,'Tussenbestand individueel'!$F:$AH,S$284,FALSE),0)</f>
        <v>5</v>
      </c>
      <c r="T53" s="15">
        <f>_xlfn.IFNA(VLOOKUP($A53,'Tussenbestand individueel'!$F:$AH,T$284,FALSE),0)</f>
        <v>2.8</v>
      </c>
      <c r="U53" s="15">
        <f>_xlfn.IFNA(VLOOKUP($A53,'Tussenbestand individueel'!$F:$AH,U$284,FALSE),0)</f>
        <v>7.05</v>
      </c>
      <c r="V53" s="15">
        <f>_xlfn.IFNA(VLOOKUP($A53,'Tussenbestand individueel'!$F:$AH,V$284,FALSE),0)</f>
        <v>0</v>
      </c>
      <c r="W53" s="15">
        <f>_xlfn.IFNA(VLOOKUP($A53,'Tussenbestand individueel'!$F:$AH,W$284,FALSE),0)</f>
        <v>9.85</v>
      </c>
      <c r="X53" s="13">
        <f>_xlfn.IFNA(VLOOKUP($A53,'Tussenbestand individueel'!$F:$AH,X$284,FALSE),0)</f>
        <v>11</v>
      </c>
      <c r="Y53" s="15">
        <f>_xlfn.IFNA(VLOOKUP($A53,'Tussenbestand individueel'!$F:$AH,Y$284,FALSE),0)</f>
        <v>2.8</v>
      </c>
      <c r="Z53" s="15">
        <f>_xlfn.IFNA(VLOOKUP($A53,'Tussenbestand individueel'!$F:$AH,Z$284,FALSE),0)</f>
        <v>7.75</v>
      </c>
      <c r="AA53" s="15">
        <f>_xlfn.IFNA(VLOOKUP($A53,'Tussenbestand individueel'!$F:$AH,AA$284,FALSE),0)</f>
        <v>0</v>
      </c>
      <c r="AB53" s="15">
        <f>_xlfn.IFNA(VLOOKUP($A53,'Tussenbestand individueel'!$F:$AH,AB$284,FALSE),0)</f>
        <v>10.55</v>
      </c>
      <c r="AC53" s="13">
        <f>_xlfn.IFNA(VLOOKUP($A53,'Tussenbestand individueel'!$F:$AH,AC$284,FALSE),0)</f>
        <v>12</v>
      </c>
    </row>
    <row r="54" spans="1:29" hidden="1" x14ac:dyDescent="0.3">
      <c r="A54" s="17">
        <f>'Alle namen en totalen'!$B54</f>
        <v>307</v>
      </c>
      <c r="B54" t="str">
        <f>VLOOKUP(A54,'Alle namen en totalen'!B:F,5,FALSE)</f>
        <v>W3-B2</v>
      </c>
      <c r="C54" t="str">
        <f>_xlfn.IFNA(VLOOKUP($A54,'Alle namen en totalen'!$B:$F,C$284,FALSE)," ")</f>
        <v>Yzaira Visser</v>
      </c>
      <c r="D54" t="str">
        <f>_xlfn.IFNA(VLOOKUP($A54,'Alle namen en totalen'!$B:$F,D$284,FALSE)," ")</f>
        <v>Jeugd F</v>
      </c>
      <c r="E54">
        <f>VLOOKUP($A54,'Tussenbestand individueel'!$F:$AH,E$284,FALSE)</f>
        <v>0</v>
      </c>
      <c r="F54" t="str">
        <f>_xlfn.IFNA(VLOOKUP($A54,'Alle namen en totalen'!$B:$F,F$284,FALSE),"")</f>
        <v>Sint Mauritius</v>
      </c>
      <c r="G54" s="15">
        <f>_xlfn.IFNA(VLOOKUP($A54,'Tussenbestand individueel'!$F:$AH,G$284,FALSE),0)</f>
        <v>30.55</v>
      </c>
      <c r="H54" s="25">
        <f>_xlfn.IFNA(VLOOKUP($A54,'Tussenbestand individueel'!$F:$AH,H$284,FALSE),0)</f>
        <v>18</v>
      </c>
      <c r="I54" s="15">
        <f>_xlfn.IFNA(VLOOKUP($A54,'Tussenbestand individueel'!$F:$AH,I$284,FALSE),0)</f>
        <v>0</v>
      </c>
      <c r="J54" s="15">
        <f>_xlfn.IFNA(VLOOKUP($A54,'Tussenbestand individueel'!$F:$AH,J$284,FALSE),0)</f>
        <v>0</v>
      </c>
      <c r="K54" s="15">
        <f>_xlfn.IFNA(VLOOKUP($A54,'Tussenbestand individueel'!$F:$AH,K$284,FALSE),0)</f>
        <v>0</v>
      </c>
      <c r="L54" s="15">
        <f>_xlfn.IFNA(VLOOKUP($A54,'Tussenbestand individueel'!$F:$AH,L$284,FALSE),0)</f>
        <v>0</v>
      </c>
      <c r="M54" s="15">
        <f>_xlfn.IFNA(VLOOKUP($A54,'Tussenbestand individueel'!$F:$AH,M$284,FALSE),0)</f>
        <v>0</v>
      </c>
      <c r="N54" s="13">
        <f>_xlfn.IFNA(VLOOKUP($A54,'Tussenbestand individueel'!$F:$AH,N$284,FALSE),0)</f>
        <v>18</v>
      </c>
      <c r="O54" s="15">
        <f>_xlfn.IFNA(VLOOKUP($A54,'Tussenbestand individueel'!$F:$AH,O$284,FALSE),0)</f>
        <v>2.9</v>
      </c>
      <c r="P54" s="15">
        <f>_xlfn.IFNA(VLOOKUP($A54,'Tussenbestand individueel'!$F:$AH,P$284,FALSE),0)</f>
        <v>7.05</v>
      </c>
      <c r="Q54" s="15">
        <f>_xlfn.IFNA(VLOOKUP($A54,'Tussenbestand individueel'!$F:$AH,Q$284,FALSE),0)</f>
        <v>0</v>
      </c>
      <c r="R54" s="15">
        <f>_xlfn.IFNA(VLOOKUP($A54,'Tussenbestand individueel'!$F:$AH,R$284,FALSE),0)</f>
        <v>9.9499999999999993</v>
      </c>
      <c r="S54" s="13">
        <f>_xlfn.IFNA(VLOOKUP($A54,'Tussenbestand individueel'!$F:$AH,S$284,FALSE),0)</f>
        <v>14</v>
      </c>
      <c r="T54" s="15">
        <f>_xlfn.IFNA(VLOOKUP($A54,'Tussenbestand individueel'!$F:$AH,T$284,FALSE),0)</f>
        <v>3</v>
      </c>
      <c r="U54" s="15">
        <f>_xlfn.IFNA(VLOOKUP($A54,'Tussenbestand individueel'!$F:$AH,U$284,FALSE),0)</f>
        <v>6.8</v>
      </c>
      <c r="V54" s="15">
        <f>_xlfn.IFNA(VLOOKUP($A54,'Tussenbestand individueel'!$F:$AH,V$284,FALSE),0)</f>
        <v>0</v>
      </c>
      <c r="W54" s="15">
        <f>_xlfn.IFNA(VLOOKUP($A54,'Tussenbestand individueel'!$F:$AH,W$284,FALSE),0)</f>
        <v>9.8000000000000007</v>
      </c>
      <c r="X54" s="13">
        <f>_xlfn.IFNA(VLOOKUP($A54,'Tussenbestand individueel'!$F:$AH,X$284,FALSE),0)</f>
        <v>12</v>
      </c>
      <c r="Y54" s="15">
        <f>_xlfn.IFNA(VLOOKUP($A54,'Tussenbestand individueel'!$F:$AH,Y$284,FALSE),0)</f>
        <v>3</v>
      </c>
      <c r="Z54" s="15">
        <f>_xlfn.IFNA(VLOOKUP($A54,'Tussenbestand individueel'!$F:$AH,Z$284,FALSE),0)</f>
        <v>7.8</v>
      </c>
      <c r="AA54" s="15">
        <f>_xlfn.IFNA(VLOOKUP($A54,'Tussenbestand individueel'!$F:$AH,AA$284,FALSE),0)</f>
        <v>0</v>
      </c>
      <c r="AB54" s="15">
        <f>_xlfn.IFNA(VLOOKUP($A54,'Tussenbestand individueel'!$F:$AH,AB$284,FALSE),0)</f>
        <v>10.8</v>
      </c>
      <c r="AC54" s="13">
        <f>_xlfn.IFNA(VLOOKUP($A54,'Tussenbestand individueel'!$F:$AH,AC$284,FALSE),0)</f>
        <v>9</v>
      </c>
    </row>
    <row r="55" spans="1:29" hidden="1" x14ac:dyDescent="0.3">
      <c r="A55" s="17">
        <f>'Alle namen en totalen'!$B55</f>
        <v>308</v>
      </c>
      <c r="B55" t="str">
        <f>VLOOKUP(A55,'Alle namen en totalen'!B:F,5,FALSE)</f>
        <v>W3-B2</v>
      </c>
      <c r="C55" t="str">
        <f>_xlfn.IFNA(VLOOKUP($A55,'Alle namen en totalen'!$B:$F,C$284,FALSE)," ")</f>
        <v>Sara De Waart</v>
      </c>
      <c r="D55" t="str">
        <f>_xlfn.IFNA(VLOOKUP($A55,'Alle namen en totalen'!$B:$F,D$284,FALSE)," ")</f>
        <v>Jeugd F</v>
      </c>
      <c r="E55">
        <f>VLOOKUP($A55,'Tussenbestand individueel'!$F:$AH,E$284,FALSE)</f>
        <v>0</v>
      </c>
      <c r="F55" t="str">
        <f>_xlfn.IFNA(VLOOKUP($A55,'Alle namen en totalen'!$B:$F,F$284,FALSE),"")</f>
        <v>Sint Mauritius</v>
      </c>
      <c r="G55" s="15">
        <f>_xlfn.IFNA(VLOOKUP($A55,'Tussenbestand individueel'!$F:$AH,G$284,FALSE),0)</f>
        <v>39.15</v>
      </c>
      <c r="H55" s="25">
        <f>_xlfn.IFNA(VLOOKUP($A55,'Tussenbestand individueel'!$F:$AH,H$284,FALSE),0)</f>
        <v>16</v>
      </c>
      <c r="I55" s="15">
        <f>_xlfn.IFNA(VLOOKUP($A55,'Tussenbestand individueel'!$F:$AH,I$284,FALSE),0)</f>
        <v>2.4</v>
      </c>
      <c r="J55" s="15">
        <f>_xlfn.IFNA(VLOOKUP($A55,'Tussenbestand individueel'!$F:$AH,J$284,FALSE),0)</f>
        <v>8.85</v>
      </c>
      <c r="K55" s="15">
        <f>_xlfn.IFNA(VLOOKUP($A55,'Tussenbestand individueel'!$F:$AH,K$284,FALSE),0)</f>
        <v>0</v>
      </c>
      <c r="L55" s="15">
        <f>_xlfn.IFNA(VLOOKUP($A55,'Tussenbestand individueel'!$F:$AH,L$284,FALSE),0)</f>
        <v>0</v>
      </c>
      <c r="M55" s="15">
        <f>_xlfn.IFNA(VLOOKUP($A55,'Tussenbestand individueel'!$F:$AH,M$284,FALSE),0)</f>
        <v>11.25</v>
      </c>
      <c r="N55" s="13">
        <f>_xlfn.IFNA(VLOOKUP($A55,'Tussenbestand individueel'!$F:$AH,N$284,FALSE),0)</f>
        <v>3</v>
      </c>
      <c r="O55" s="15">
        <f>_xlfn.IFNA(VLOOKUP($A55,'Tussenbestand individueel'!$F:$AH,O$284,FALSE),0)</f>
        <v>2.9</v>
      </c>
      <c r="P55" s="15">
        <f>_xlfn.IFNA(VLOOKUP($A55,'Tussenbestand individueel'!$F:$AH,P$284,FALSE),0)</f>
        <v>7.35</v>
      </c>
      <c r="Q55" s="15">
        <f>_xlfn.IFNA(VLOOKUP($A55,'Tussenbestand individueel'!$F:$AH,Q$284,FALSE),0)</f>
        <v>0</v>
      </c>
      <c r="R55" s="15">
        <f>_xlfn.IFNA(VLOOKUP($A55,'Tussenbestand individueel'!$F:$AH,R$284,FALSE),0)</f>
        <v>10.25</v>
      </c>
      <c r="S55" s="13">
        <f>_xlfn.IFNA(VLOOKUP($A55,'Tussenbestand individueel'!$F:$AH,S$284,FALSE),0)</f>
        <v>12</v>
      </c>
      <c r="T55" s="15">
        <f>_xlfn.IFNA(VLOOKUP($A55,'Tussenbestand individueel'!$F:$AH,T$284,FALSE),0)</f>
        <v>2.9</v>
      </c>
      <c r="U55" s="15">
        <f>_xlfn.IFNA(VLOOKUP($A55,'Tussenbestand individueel'!$F:$AH,U$284,FALSE),0)</f>
        <v>4.9000000000000004</v>
      </c>
      <c r="V55" s="15">
        <f>_xlfn.IFNA(VLOOKUP($A55,'Tussenbestand individueel'!$F:$AH,V$284,FALSE),0)</f>
        <v>0</v>
      </c>
      <c r="W55" s="15">
        <f>_xlfn.IFNA(VLOOKUP($A55,'Tussenbestand individueel'!$F:$AH,W$284,FALSE),0)</f>
        <v>7.8</v>
      </c>
      <c r="X55" s="13">
        <f>_xlfn.IFNA(VLOOKUP($A55,'Tussenbestand individueel'!$F:$AH,X$284,FALSE),0)</f>
        <v>18</v>
      </c>
      <c r="Y55" s="15">
        <f>_xlfn.IFNA(VLOOKUP($A55,'Tussenbestand individueel'!$F:$AH,Y$284,FALSE),0)</f>
        <v>3.2</v>
      </c>
      <c r="Z55" s="15">
        <f>_xlfn.IFNA(VLOOKUP($A55,'Tussenbestand individueel'!$F:$AH,Z$284,FALSE),0)</f>
        <v>6.65</v>
      </c>
      <c r="AA55" s="15">
        <f>_xlfn.IFNA(VLOOKUP($A55,'Tussenbestand individueel'!$F:$AH,AA$284,FALSE),0)</f>
        <v>0</v>
      </c>
      <c r="AB55" s="15">
        <f>_xlfn.IFNA(VLOOKUP($A55,'Tussenbestand individueel'!$F:$AH,AB$284,FALSE),0)</f>
        <v>9.85</v>
      </c>
      <c r="AC55" s="13">
        <f>_xlfn.IFNA(VLOOKUP($A55,'Tussenbestand individueel'!$F:$AH,AC$284,FALSE),0)</f>
        <v>17</v>
      </c>
    </row>
    <row r="56" spans="1:29" hidden="1" x14ac:dyDescent="0.3">
      <c r="A56" s="17">
        <f>'Alle namen en totalen'!$B56</f>
        <v>309</v>
      </c>
      <c r="B56" t="str">
        <f>VLOOKUP(A56,'Alle namen en totalen'!B:F,5,FALSE)</f>
        <v>W3-B2</v>
      </c>
      <c r="C56" t="str">
        <f>_xlfn.IFNA(VLOOKUP($A56,'Alle namen en totalen'!$B:$F,C$284,FALSE)," ")</f>
        <v>Ariane Mooijer</v>
      </c>
      <c r="D56" t="str">
        <f>_xlfn.IFNA(VLOOKUP($A56,'Alle namen en totalen'!$B:$F,D$284,FALSE)," ")</f>
        <v>Jeugd F</v>
      </c>
      <c r="E56">
        <f>VLOOKUP($A56,'Tussenbestand individueel'!$F:$AH,E$284,FALSE)</f>
        <v>0</v>
      </c>
      <c r="F56" t="str">
        <f>_xlfn.IFNA(VLOOKUP($A56,'Alle namen en totalen'!$B:$F,F$284,FALSE),"")</f>
        <v>Sint Mauritius</v>
      </c>
      <c r="G56" s="15">
        <f>_xlfn.IFNA(VLOOKUP($A56,'Tussenbestand individueel'!$F:$AH,G$284,FALSE),0)</f>
        <v>42.7</v>
      </c>
      <c r="H56" s="25">
        <f>_xlfn.IFNA(VLOOKUP($A56,'Tussenbestand individueel'!$F:$AH,H$284,FALSE),0)</f>
        <v>5</v>
      </c>
      <c r="I56" s="15">
        <f>_xlfn.IFNA(VLOOKUP($A56,'Tussenbestand individueel'!$F:$AH,I$284,FALSE),0)</f>
        <v>2.4</v>
      </c>
      <c r="J56" s="15">
        <f>_xlfn.IFNA(VLOOKUP($A56,'Tussenbestand individueel'!$F:$AH,J$284,FALSE),0)</f>
        <v>8.9</v>
      </c>
      <c r="K56" s="15">
        <f>_xlfn.IFNA(VLOOKUP($A56,'Tussenbestand individueel'!$F:$AH,K$284,FALSE),0)</f>
        <v>0</v>
      </c>
      <c r="L56" s="15">
        <f>_xlfn.IFNA(VLOOKUP($A56,'Tussenbestand individueel'!$F:$AH,L$284,FALSE),0)</f>
        <v>0</v>
      </c>
      <c r="M56" s="15">
        <f>_xlfn.IFNA(VLOOKUP($A56,'Tussenbestand individueel'!$F:$AH,M$284,FALSE),0)</f>
        <v>11.3</v>
      </c>
      <c r="N56" s="13">
        <f>_xlfn.IFNA(VLOOKUP($A56,'Tussenbestand individueel'!$F:$AH,N$284,FALSE),0)</f>
        <v>2</v>
      </c>
      <c r="O56" s="15">
        <f>_xlfn.IFNA(VLOOKUP($A56,'Tussenbestand individueel'!$F:$AH,O$284,FALSE),0)</f>
        <v>2.8</v>
      </c>
      <c r="P56" s="15">
        <f>_xlfn.IFNA(VLOOKUP($A56,'Tussenbestand individueel'!$F:$AH,P$284,FALSE),0)</f>
        <v>7.85</v>
      </c>
      <c r="Q56" s="15">
        <f>_xlfn.IFNA(VLOOKUP($A56,'Tussenbestand individueel'!$F:$AH,Q$284,FALSE),0)</f>
        <v>0</v>
      </c>
      <c r="R56" s="15">
        <f>_xlfn.IFNA(VLOOKUP($A56,'Tussenbestand individueel'!$F:$AH,R$284,FALSE),0)</f>
        <v>10.65</v>
      </c>
      <c r="S56" s="13">
        <f>_xlfn.IFNA(VLOOKUP($A56,'Tussenbestand individueel'!$F:$AH,S$284,FALSE),0)</f>
        <v>8</v>
      </c>
      <c r="T56" s="15">
        <f>_xlfn.IFNA(VLOOKUP($A56,'Tussenbestand individueel'!$F:$AH,T$284,FALSE),0)</f>
        <v>3</v>
      </c>
      <c r="U56" s="15">
        <f>_xlfn.IFNA(VLOOKUP($A56,'Tussenbestand individueel'!$F:$AH,U$284,FALSE),0)</f>
        <v>6.8</v>
      </c>
      <c r="V56" s="15">
        <f>_xlfn.IFNA(VLOOKUP($A56,'Tussenbestand individueel'!$F:$AH,V$284,FALSE),0)</f>
        <v>0.1</v>
      </c>
      <c r="W56" s="15">
        <f>_xlfn.IFNA(VLOOKUP($A56,'Tussenbestand individueel'!$F:$AH,W$284,FALSE),0)</f>
        <v>9.6999999999999993</v>
      </c>
      <c r="X56" s="13">
        <f>_xlfn.IFNA(VLOOKUP($A56,'Tussenbestand individueel'!$F:$AH,X$284,FALSE),0)</f>
        <v>13</v>
      </c>
      <c r="Y56" s="15">
        <f>_xlfn.IFNA(VLOOKUP($A56,'Tussenbestand individueel'!$F:$AH,Y$284,FALSE),0)</f>
        <v>3.3</v>
      </c>
      <c r="Z56" s="15">
        <f>_xlfn.IFNA(VLOOKUP($A56,'Tussenbestand individueel'!$F:$AH,Z$284,FALSE),0)</f>
        <v>7.75</v>
      </c>
      <c r="AA56" s="15">
        <f>_xlfn.IFNA(VLOOKUP($A56,'Tussenbestand individueel'!$F:$AH,AA$284,FALSE),0)</f>
        <v>0</v>
      </c>
      <c r="AB56" s="15">
        <f>_xlfn.IFNA(VLOOKUP($A56,'Tussenbestand individueel'!$F:$AH,AB$284,FALSE),0)</f>
        <v>11.05</v>
      </c>
      <c r="AC56" s="13">
        <f>_xlfn.IFNA(VLOOKUP($A56,'Tussenbestand individueel'!$F:$AH,AC$284,FALSE),0)</f>
        <v>5</v>
      </c>
    </row>
    <row r="57" spans="1:29" hidden="1" x14ac:dyDescent="0.3">
      <c r="A57" s="17">
        <f>'Alle namen en totalen'!$B57</f>
        <v>310</v>
      </c>
      <c r="B57" t="str">
        <f>VLOOKUP(A57,'Alle namen en totalen'!B:F,5,FALSE)</f>
        <v>W3-B2</v>
      </c>
      <c r="C57" t="str">
        <f>_xlfn.IFNA(VLOOKUP($A57,'Alle namen en totalen'!$B:$F,C$284,FALSE)," ")</f>
        <v>Emily Zwarthoed</v>
      </c>
      <c r="D57" t="str">
        <f>_xlfn.IFNA(VLOOKUP($A57,'Alle namen en totalen'!$B:$F,D$284,FALSE)," ")</f>
        <v>Jeugd F</v>
      </c>
      <c r="E57">
        <f>VLOOKUP($A57,'Tussenbestand individueel'!$F:$AH,E$284,FALSE)</f>
        <v>0</v>
      </c>
      <c r="F57" t="str">
        <f>_xlfn.IFNA(VLOOKUP($A57,'Alle namen en totalen'!$B:$F,F$284,FALSE),"")</f>
        <v>Sint Mauritius</v>
      </c>
      <c r="G57" s="15">
        <f>_xlfn.IFNA(VLOOKUP($A57,'Tussenbestand individueel'!$F:$AH,G$284,FALSE),0)</f>
        <v>0</v>
      </c>
      <c r="H57" s="25">
        <f>_xlfn.IFNA(VLOOKUP($A57,'Tussenbestand individueel'!$F:$AH,H$284,FALSE),0)</f>
        <v>99</v>
      </c>
      <c r="I57" s="15">
        <f>_xlfn.IFNA(VLOOKUP($A57,'Tussenbestand individueel'!$F:$AH,I$284,FALSE),0)</f>
        <v>0</v>
      </c>
      <c r="J57" s="15">
        <f>_xlfn.IFNA(VLOOKUP($A57,'Tussenbestand individueel'!$F:$AH,J$284,FALSE),0)</f>
        <v>0</v>
      </c>
      <c r="K57" s="15">
        <f>_xlfn.IFNA(VLOOKUP($A57,'Tussenbestand individueel'!$F:$AH,K$284,FALSE),0)</f>
        <v>0</v>
      </c>
      <c r="L57" s="15">
        <f>_xlfn.IFNA(VLOOKUP($A57,'Tussenbestand individueel'!$F:$AH,L$284,FALSE),0)</f>
        <v>0</v>
      </c>
      <c r="M57" s="15">
        <f>_xlfn.IFNA(VLOOKUP($A57,'Tussenbestand individueel'!$F:$AH,M$284,FALSE),0)</f>
        <v>0</v>
      </c>
      <c r="N57" s="13">
        <f>_xlfn.IFNA(VLOOKUP($A57,'Tussenbestand individueel'!$F:$AH,N$284,FALSE),0)</f>
        <v>18</v>
      </c>
      <c r="O57" s="15">
        <f>_xlfn.IFNA(VLOOKUP($A57,'Tussenbestand individueel'!$F:$AH,O$284,FALSE),0)</f>
        <v>0</v>
      </c>
      <c r="P57" s="15">
        <f>_xlfn.IFNA(VLOOKUP($A57,'Tussenbestand individueel'!$F:$AH,P$284,FALSE),0)</f>
        <v>0</v>
      </c>
      <c r="Q57" s="15">
        <f>_xlfn.IFNA(VLOOKUP($A57,'Tussenbestand individueel'!$F:$AH,Q$284,FALSE),0)</f>
        <v>0</v>
      </c>
      <c r="R57" s="15">
        <f>_xlfn.IFNA(VLOOKUP($A57,'Tussenbestand individueel'!$F:$AH,R$284,FALSE),0)</f>
        <v>0</v>
      </c>
      <c r="S57" s="13">
        <f>_xlfn.IFNA(VLOOKUP($A57,'Tussenbestand individueel'!$F:$AH,S$284,FALSE),0)</f>
        <v>19</v>
      </c>
      <c r="T57" s="15">
        <f>_xlfn.IFNA(VLOOKUP($A57,'Tussenbestand individueel'!$F:$AH,T$284,FALSE),0)</f>
        <v>0</v>
      </c>
      <c r="U57" s="15">
        <f>_xlfn.IFNA(VLOOKUP($A57,'Tussenbestand individueel'!$F:$AH,U$284,FALSE),0)</f>
        <v>0</v>
      </c>
      <c r="V57" s="15">
        <f>_xlfn.IFNA(VLOOKUP($A57,'Tussenbestand individueel'!$F:$AH,V$284,FALSE),0)</f>
        <v>0</v>
      </c>
      <c r="W57" s="15">
        <f>_xlfn.IFNA(VLOOKUP($A57,'Tussenbestand individueel'!$F:$AH,W$284,FALSE),0)</f>
        <v>0</v>
      </c>
      <c r="X57" s="13">
        <f>_xlfn.IFNA(VLOOKUP($A57,'Tussenbestand individueel'!$F:$AH,X$284,FALSE),0)</f>
        <v>20</v>
      </c>
      <c r="Y57" s="15">
        <f>_xlfn.IFNA(VLOOKUP($A57,'Tussenbestand individueel'!$F:$AH,Y$284,FALSE),0)</f>
        <v>0</v>
      </c>
      <c r="Z57" s="15">
        <f>_xlfn.IFNA(VLOOKUP($A57,'Tussenbestand individueel'!$F:$AH,Z$284,FALSE),0)</f>
        <v>0</v>
      </c>
      <c r="AA57" s="15">
        <f>_xlfn.IFNA(VLOOKUP($A57,'Tussenbestand individueel'!$F:$AH,AA$284,FALSE),0)</f>
        <v>0</v>
      </c>
      <c r="AB57" s="15">
        <f>_xlfn.IFNA(VLOOKUP($A57,'Tussenbestand individueel'!$F:$AH,AB$284,FALSE),0)</f>
        <v>0</v>
      </c>
      <c r="AC57" s="13">
        <f>_xlfn.IFNA(VLOOKUP($A57,'Tussenbestand individueel'!$F:$AH,AC$284,FALSE),0)</f>
        <v>20</v>
      </c>
    </row>
    <row r="58" spans="1:29" hidden="1" x14ac:dyDescent="0.3">
      <c r="A58" s="17">
        <f>'Alle namen en totalen'!$B58</f>
        <v>311</v>
      </c>
      <c r="B58" t="str">
        <f>VLOOKUP(A58,'Alle namen en totalen'!B:F,5,FALSE)</f>
        <v>W3-B2</v>
      </c>
      <c r="C58" t="str">
        <f>_xlfn.IFNA(VLOOKUP($A58,'Alle namen en totalen'!$B:$F,C$284,FALSE)," ")</f>
        <v>Emma Rijs</v>
      </c>
      <c r="D58" t="str">
        <f>_xlfn.IFNA(VLOOKUP($A58,'Alle namen en totalen'!$B:$F,D$284,FALSE)," ")</f>
        <v>Jeugd F</v>
      </c>
      <c r="E58">
        <f>VLOOKUP($A58,'Tussenbestand individueel'!$F:$AH,E$284,FALSE)</f>
        <v>0</v>
      </c>
      <c r="F58" t="str">
        <f>_xlfn.IFNA(VLOOKUP($A58,'Alle namen en totalen'!$B:$F,F$284,FALSE),"")</f>
        <v>Turncademy</v>
      </c>
      <c r="G58" s="15">
        <f>_xlfn.IFNA(VLOOKUP($A58,'Tussenbestand individueel'!$F:$AH,G$284,FALSE),0)</f>
        <v>42.7</v>
      </c>
      <c r="H58" s="25">
        <f>_xlfn.IFNA(VLOOKUP($A58,'Tussenbestand individueel'!$F:$AH,H$284,FALSE),0)</f>
        <v>5</v>
      </c>
      <c r="I58" s="15">
        <f>_xlfn.IFNA(VLOOKUP($A58,'Tussenbestand individueel'!$F:$AH,I$284,FALSE),0)</f>
        <v>2.4</v>
      </c>
      <c r="J58" s="15">
        <f>_xlfn.IFNA(VLOOKUP($A58,'Tussenbestand individueel'!$F:$AH,J$284,FALSE),0)</f>
        <v>8.75</v>
      </c>
      <c r="K58" s="15">
        <f>_xlfn.IFNA(VLOOKUP($A58,'Tussenbestand individueel'!$F:$AH,K$284,FALSE),0)</f>
        <v>0</v>
      </c>
      <c r="L58" s="15">
        <f>_xlfn.IFNA(VLOOKUP($A58,'Tussenbestand individueel'!$F:$AH,L$284,FALSE),0)</f>
        <v>0</v>
      </c>
      <c r="M58" s="15">
        <f>_xlfn.IFNA(VLOOKUP($A58,'Tussenbestand individueel'!$F:$AH,M$284,FALSE),0)</f>
        <v>11.15</v>
      </c>
      <c r="N58" s="13">
        <f>_xlfn.IFNA(VLOOKUP($A58,'Tussenbestand individueel'!$F:$AH,N$284,FALSE),0)</f>
        <v>4</v>
      </c>
      <c r="O58" s="15">
        <f>_xlfn.IFNA(VLOOKUP($A58,'Tussenbestand individueel'!$F:$AH,O$284,FALSE),0)</f>
        <v>2.8</v>
      </c>
      <c r="P58" s="15">
        <f>_xlfn.IFNA(VLOOKUP($A58,'Tussenbestand individueel'!$F:$AH,P$284,FALSE),0)</f>
        <v>8.1999999999999993</v>
      </c>
      <c r="Q58" s="15">
        <f>_xlfn.IFNA(VLOOKUP($A58,'Tussenbestand individueel'!$F:$AH,Q$284,FALSE),0)</f>
        <v>0</v>
      </c>
      <c r="R58" s="15">
        <f>_xlfn.IFNA(VLOOKUP($A58,'Tussenbestand individueel'!$F:$AH,R$284,FALSE),0)</f>
        <v>11</v>
      </c>
      <c r="S58" s="13">
        <f>_xlfn.IFNA(VLOOKUP($A58,'Tussenbestand individueel'!$F:$AH,S$284,FALSE),0)</f>
        <v>2</v>
      </c>
      <c r="T58" s="15">
        <f>_xlfn.IFNA(VLOOKUP($A58,'Tussenbestand individueel'!$F:$AH,T$284,FALSE),0)</f>
        <v>2.2000000000000002</v>
      </c>
      <c r="U58" s="15">
        <f>_xlfn.IFNA(VLOOKUP($A58,'Tussenbestand individueel'!$F:$AH,U$284,FALSE),0)</f>
        <v>7.2</v>
      </c>
      <c r="V58" s="15">
        <f>_xlfn.IFNA(VLOOKUP($A58,'Tussenbestand individueel'!$F:$AH,V$284,FALSE),0)</f>
        <v>0</v>
      </c>
      <c r="W58" s="15">
        <f>_xlfn.IFNA(VLOOKUP($A58,'Tussenbestand individueel'!$F:$AH,W$284,FALSE),0)</f>
        <v>9.4</v>
      </c>
      <c r="X58" s="13">
        <f>_xlfn.IFNA(VLOOKUP($A58,'Tussenbestand individueel'!$F:$AH,X$284,FALSE),0)</f>
        <v>14</v>
      </c>
      <c r="Y58" s="15">
        <f>_xlfn.IFNA(VLOOKUP($A58,'Tussenbestand individueel'!$F:$AH,Y$284,FALSE),0)</f>
        <v>3</v>
      </c>
      <c r="Z58" s="15">
        <f>_xlfn.IFNA(VLOOKUP($A58,'Tussenbestand individueel'!$F:$AH,Z$284,FALSE),0)</f>
        <v>8.15</v>
      </c>
      <c r="AA58" s="15">
        <f>_xlfn.IFNA(VLOOKUP($A58,'Tussenbestand individueel'!$F:$AH,AA$284,FALSE),0)</f>
        <v>0</v>
      </c>
      <c r="AB58" s="15">
        <f>_xlfn.IFNA(VLOOKUP($A58,'Tussenbestand individueel'!$F:$AH,AB$284,FALSE),0)</f>
        <v>11.15</v>
      </c>
      <c r="AC58" s="13">
        <f>_xlfn.IFNA(VLOOKUP($A58,'Tussenbestand individueel'!$F:$AH,AC$284,FALSE),0)</f>
        <v>4</v>
      </c>
    </row>
    <row r="59" spans="1:29" hidden="1" x14ac:dyDescent="0.3">
      <c r="A59" s="17">
        <f>'Alle namen en totalen'!$B59</f>
        <v>312</v>
      </c>
      <c r="B59" t="str">
        <f>VLOOKUP(A59,'Alle namen en totalen'!B:F,5,FALSE)</f>
        <v>W3-B2</v>
      </c>
      <c r="C59" t="str">
        <f>_xlfn.IFNA(VLOOKUP($A59,'Alle namen en totalen'!$B:$F,C$284,FALSE)," ")</f>
        <v>Divainely Woerdings</v>
      </c>
      <c r="D59" t="str">
        <f>_xlfn.IFNA(VLOOKUP($A59,'Alle namen en totalen'!$B:$F,D$284,FALSE)," ")</f>
        <v>Jeugd F</v>
      </c>
      <c r="E59">
        <f>VLOOKUP($A59,'Tussenbestand individueel'!$F:$AH,E$284,FALSE)</f>
        <v>0</v>
      </c>
      <c r="F59" t="str">
        <f>_xlfn.IFNA(VLOOKUP($A59,'Alle namen en totalen'!$B:$F,F$284,FALSE),"")</f>
        <v>Turncademy</v>
      </c>
      <c r="G59" s="15">
        <f>_xlfn.IFNA(VLOOKUP($A59,'Tussenbestand individueel'!$F:$AH,G$284,FALSE),0)</f>
        <v>41.6</v>
      </c>
      <c r="H59" s="25">
        <f>_xlfn.IFNA(VLOOKUP($A59,'Tussenbestand individueel'!$F:$AH,H$284,FALSE),0)</f>
        <v>11</v>
      </c>
      <c r="I59" s="15">
        <f>_xlfn.IFNA(VLOOKUP($A59,'Tussenbestand individueel'!$F:$AH,I$284,FALSE),0)</f>
        <v>2.4</v>
      </c>
      <c r="J59" s="15">
        <f>_xlfn.IFNA(VLOOKUP($A59,'Tussenbestand individueel'!$F:$AH,J$284,FALSE),0)</f>
        <v>9.15</v>
      </c>
      <c r="K59" s="15">
        <f>_xlfn.IFNA(VLOOKUP($A59,'Tussenbestand individueel'!$F:$AH,K$284,FALSE),0)</f>
        <v>0</v>
      </c>
      <c r="L59" s="15">
        <f>_xlfn.IFNA(VLOOKUP($A59,'Tussenbestand individueel'!$F:$AH,L$284,FALSE),0)</f>
        <v>0</v>
      </c>
      <c r="M59" s="15">
        <f>_xlfn.IFNA(VLOOKUP($A59,'Tussenbestand individueel'!$F:$AH,M$284,FALSE),0)</f>
        <v>11.55</v>
      </c>
      <c r="N59" s="13">
        <f>_xlfn.IFNA(VLOOKUP($A59,'Tussenbestand individueel'!$F:$AH,N$284,FALSE),0)</f>
        <v>1</v>
      </c>
      <c r="O59" s="15">
        <f>_xlfn.IFNA(VLOOKUP($A59,'Tussenbestand individueel'!$F:$AH,O$284,FALSE),0)</f>
        <v>2.8</v>
      </c>
      <c r="P59" s="15">
        <f>_xlfn.IFNA(VLOOKUP($A59,'Tussenbestand individueel'!$F:$AH,P$284,FALSE),0)</f>
        <v>8.65</v>
      </c>
      <c r="Q59" s="15">
        <f>_xlfn.IFNA(VLOOKUP($A59,'Tussenbestand individueel'!$F:$AH,Q$284,FALSE),0)</f>
        <v>0</v>
      </c>
      <c r="R59" s="15">
        <f>_xlfn.IFNA(VLOOKUP($A59,'Tussenbestand individueel'!$F:$AH,R$284,FALSE),0)</f>
        <v>11.45</v>
      </c>
      <c r="S59" s="13">
        <f>_xlfn.IFNA(VLOOKUP($A59,'Tussenbestand individueel'!$F:$AH,S$284,FALSE),0)</f>
        <v>1</v>
      </c>
      <c r="T59" s="15">
        <f>_xlfn.IFNA(VLOOKUP($A59,'Tussenbestand individueel'!$F:$AH,T$284,FALSE),0)</f>
        <v>2.2000000000000002</v>
      </c>
      <c r="U59" s="15">
        <f>_xlfn.IFNA(VLOOKUP($A59,'Tussenbestand individueel'!$F:$AH,U$284,FALSE),0)</f>
        <v>5.5</v>
      </c>
      <c r="V59" s="15">
        <f>_xlfn.IFNA(VLOOKUP($A59,'Tussenbestand individueel'!$F:$AH,V$284,FALSE),0)</f>
        <v>0</v>
      </c>
      <c r="W59" s="15">
        <f>_xlfn.IFNA(VLOOKUP($A59,'Tussenbestand individueel'!$F:$AH,W$284,FALSE),0)</f>
        <v>7.7</v>
      </c>
      <c r="X59" s="13">
        <f>_xlfn.IFNA(VLOOKUP($A59,'Tussenbestand individueel'!$F:$AH,X$284,FALSE),0)</f>
        <v>19</v>
      </c>
      <c r="Y59" s="15">
        <f>_xlfn.IFNA(VLOOKUP($A59,'Tussenbestand individueel'!$F:$AH,Y$284,FALSE),0)</f>
        <v>3</v>
      </c>
      <c r="Z59" s="15">
        <f>_xlfn.IFNA(VLOOKUP($A59,'Tussenbestand individueel'!$F:$AH,Z$284,FALSE),0)</f>
        <v>7.9</v>
      </c>
      <c r="AA59" s="15">
        <f>_xlfn.IFNA(VLOOKUP($A59,'Tussenbestand individueel'!$F:$AH,AA$284,FALSE),0)</f>
        <v>0</v>
      </c>
      <c r="AB59" s="15">
        <f>_xlfn.IFNA(VLOOKUP($A59,'Tussenbestand individueel'!$F:$AH,AB$284,FALSE),0)</f>
        <v>10.9</v>
      </c>
      <c r="AC59" s="13">
        <f>_xlfn.IFNA(VLOOKUP($A59,'Tussenbestand individueel'!$F:$AH,AC$284,FALSE),0)</f>
        <v>8</v>
      </c>
    </row>
    <row r="60" spans="1:29" hidden="1" x14ac:dyDescent="0.3">
      <c r="A60" s="17">
        <f>'Alle namen en totalen'!$B60</f>
        <v>313</v>
      </c>
      <c r="B60" t="str">
        <f>VLOOKUP(A60,'Alle namen en totalen'!B:F,5,FALSE)</f>
        <v>W3-B2</v>
      </c>
      <c r="C60" t="str">
        <f>_xlfn.IFNA(VLOOKUP($A60,'Alle namen en totalen'!$B:$F,C$284,FALSE)," ")</f>
        <v>Gi-Angely Valmont</v>
      </c>
      <c r="D60" t="str">
        <f>_xlfn.IFNA(VLOOKUP($A60,'Alle namen en totalen'!$B:$F,D$284,FALSE)," ")</f>
        <v>Jeugd F</v>
      </c>
      <c r="E60">
        <f>VLOOKUP($A60,'Tussenbestand individueel'!$F:$AH,E$284,FALSE)</f>
        <v>0</v>
      </c>
      <c r="F60" t="str">
        <f>_xlfn.IFNA(VLOOKUP($A60,'Alle namen en totalen'!$B:$F,F$284,FALSE),"")</f>
        <v>Turncentrum Waterland</v>
      </c>
      <c r="G60" s="15">
        <f>_xlfn.IFNA(VLOOKUP($A60,'Tussenbestand individueel'!$F:$AH,G$284,FALSE),0)</f>
        <v>19.75</v>
      </c>
      <c r="H60" s="25">
        <f>_xlfn.IFNA(VLOOKUP($A60,'Tussenbestand individueel'!$F:$AH,H$284,FALSE),0)</f>
        <v>19</v>
      </c>
      <c r="I60" s="15">
        <f>_xlfn.IFNA(VLOOKUP($A60,'Tussenbestand individueel'!$F:$AH,I$284,FALSE),0)</f>
        <v>0</v>
      </c>
      <c r="J60" s="15">
        <f>_xlfn.IFNA(VLOOKUP($A60,'Tussenbestand individueel'!$F:$AH,J$284,FALSE),0)</f>
        <v>0</v>
      </c>
      <c r="K60" s="15">
        <f>_xlfn.IFNA(VLOOKUP($A60,'Tussenbestand individueel'!$F:$AH,K$284,FALSE),0)</f>
        <v>0</v>
      </c>
      <c r="L60" s="15">
        <f>_xlfn.IFNA(VLOOKUP($A60,'Tussenbestand individueel'!$F:$AH,L$284,FALSE),0)</f>
        <v>0</v>
      </c>
      <c r="M60" s="15">
        <f>_xlfn.IFNA(VLOOKUP($A60,'Tussenbestand individueel'!$F:$AH,M$284,FALSE),0)</f>
        <v>0</v>
      </c>
      <c r="N60" s="13">
        <f>_xlfn.IFNA(VLOOKUP($A60,'Tussenbestand individueel'!$F:$AH,N$284,FALSE),0)</f>
        <v>18</v>
      </c>
      <c r="O60" s="15">
        <f>_xlfn.IFNA(VLOOKUP($A60,'Tussenbestand individueel'!$F:$AH,O$284,FALSE),0)</f>
        <v>0</v>
      </c>
      <c r="P60" s="15">
        <f>_xlfn.IFNA(VLOOKUP($A60,'Tussenbestand individueel'!$F:$AH,P$284,FALSE),0)</f>
        <v>0</v>
      </c>
      <c r="Q60" s="15">
        <f>_xlfn.IFNA(VLOOKUP($A60,'Tussenbestand individueel'!$F:$AH,Q$284,FALSE),0)</f>
        <v>0</v>
      </c>
      <c r="R60" s="15">
        <f>_xlfn.IFNA(VLOOKUP($A60,'Tussenbestand individueel'!$F:$AH,R$284,FALSE),0)</f>
        <v>0</v>
      </c>
      <c r="S60" s="13">
        <f>_xlfn.IFNA(VLOOKUP($A60,'Tussenbestand individueel'!$F:$AH,S$284,FALSE),0)</f>
        <v>19</v>
      </c>
      <c r="T60" s="15">
        <f>_xlfn.IFNA(VLOOKUP($A60,'Tussenbestand individueel'!$F:$AH,T$284,FALSE),0)</f>
        <v>2.8</v>
      </c>
      <c r="U60" s="15">
        <f>_xlfn.IFNA(VLOOKUP($A60,'Tussenbestand individueel'!$F:$AH,U$284,FALSE),0)</f>
        <v>7.55</v>
      </c>
      <c r="V60" s="15">
        <f>_xlfn.IFNA(VLOOKUP($A60,'Tussenbestand individueel'!$F:$AH,V$284,FALSE),0)</f>
        <v>0</v>
      </c>
      <c r="W60" s="15">
        <f>_xlfn.IFNA(VLOOKUP($A60,'Tussenbestand individueel'!$F:$AH,W$284,FALSE),0)</f>
        <v>10.35</v>
      </c>
      <c r="X60" s="13">
        <f>_xlfn.IFNA(VLOOKUP($A60,'Tussenbestand individueel'!$F:$AH,X$284,FALSE),0)</f>
        <v>6</v>
      </c>
      <c r="Y60" s="15">
        <f>_xlfn.IFNA(VLOOKUP($A60,'Tussenbestand individueel'!$F:$AH,Y$284,FALSE),0)</f>
        <v>3.1</v>
      </c>
      <c r="Z60" s="15">
        <f>_xlfn.IFNA(VLOOKUP($A60,'Tussenbestand individueel'!$F:$AH,Z$284,FALSE),0)</f>
        <v>6.3</v>
      </c>
      <c r="AA60" s="15">
        <f>_xlfn.IFNA(VLOOKUP($A60,'Tussenbestand individueel'!$F:$AH,AA$284,FALSE),0)</f>
        <v>0</v>
      </c>
      <c r="AB60" s="15">
        <f>_xlfn.IFNA(VLOOKUP($A60,'Tussenbestand individueel'!$F:$AH,AB$284,FALSE),0)</f>
        <v>9.4</v>
      </c>
      <c r="AC60" s="13">
        <f>_xlfn.IFNA(VLOOKUP($A60,'Tussenbestand individueel'!$F:$AH,AC$284,FALSE),0)</f>
        <v>19</v>
      </c>
    </row>
    <row r="61" spans="1:29" hidden="1" x14ac:dyDescent="0.3">
      <c r="A61" s="17">
        <f>'Alle namen en totalen'!$B61</f>
        <v>314</v>
      </c>
      <c r="B61" t="str">
        <f>VLOOKUP(A61,'Alle namen en totalen'!B:F,5,FALSE)</f>
        <v>W3-B2</v>
      </c>
      <c r="C61" t="str">
        <f>_xlfn.IFNA(VLOOKUP($A61,'Alle namen en totalen'!$B:$F,C$284,FALSE)," ")</f>
        <v>Vajèn Schrandt</v>
      </c>
      <c r="D61" t="str">
        <f>_xlfn.IFNA(VLOOKUP($A61,'Alle namen en totalen'!$B:$F,D$284,FALSE)," ")</f>
        <v>Jeugd F</v>
      </c>
      <c r="E61">
        <f>VLOOKUP($A61,'Tussenbestand individueel'!$F:$AH,E$284,FALSE)</f>
        <v>0</v>
      </c>
      <c r="F61" t="str">
        <f>_xlfn.IFNA(VLOOKUP($A61,'Alle namen en totalen'!$B:$F,F$284,FALSE),"")</f>
        <v>Turncentrum Waterland</v>
      </c>
      <c r="G61" s="15">
        <f>_xlfn.IFNA(VLOOKUP($A61,'Tussenbestand individueel'!$F:$AH,G$284,FALSE),0)</f>
        <v>43.7</v>
      </c>
      <c r="H61" s="25">
        <f>_xlfn.IFNA(VLOOKUP($A61,'Tussenbestand individueel'!$F:$AH,H$284,FALSE),0)</f>
        <v>2</v>
      </c>
      <c r="I61" s="15">
        <f>_xlfn.IFNA(VLOOKUP($A61,'Tussenbestand individueel'!$F:$AH,I$284,FALSE),0)</f>
        <v>2.4</v>
      </c>
      <c r="J61" s="15">
        <f>_xlfn.IFNA(VLOOKUP($A61,'Tussenbestand individueel'!$F:$AH,J$284,FALSE),0)</f>
        <v>7.55</v>
      </c>
      <c r="K61" s="15">
        <f>_xlfn.IFNA(VLOOKUP($A61,'Tussenbestand individueel'!$F:$AH,K$284,FALSE),0)</f>
        <v>0</v>
      </c>
      <c r="L61" s="15">
        <f>_xlfn.IFNA(VLOOKUP($A61,'Tussenbestand individueel'!$F:$AH,L$284,FALSE),0)</f>
        <v>0</v>
      </c>
      <c r="M61" s="15">
        <f>_xlfn.IFNA(VLOOKUP($A61,'Tussenbestand individueel'!$F:$AH,M$284,FALSE),0)</f>
        <v>9.9499999999999993</v>
      </c>
      <c r="N61" s="13">
        <f>_xlfn.IFNA(VLOOKUP($A61,'Tussenbestand individueel'!$F:$AH,N$284,FALSE),0)</f>
        <v>15</v>
      </c>
      <c r="O61" s="15">
        <f>_xlfn.IFNA(VLOOKUP($A61,'Tussenbestand individueel'!$F:$AH,O$284,FALSE),0)</f>
        <v>3</v>
      </c>
      <c r="P61" s="15">
        <f>_xlfn.IFNA(VLOOKUP($A61,'Tussenbestand individueel'!$F:$AH,P$284,FALSE),0)</f>
        <v>8</v>
      </c>
      <c r="Q61" s="15">
        <f>_xlfn.IFNA(VLOOKUP($A61,'Tussenbestand individueel'!$F:$AH,Q$284,FALSE),0)</f>
        <v>0</v>
      </c>
      <c r="R61" s="15">
        <f>_xlfn.IFNA(VLOOKUP($A61,'Tussenbestand individueel'!$F:$AH,R$284,FALSE),0)</f>
        <v>11</v>
      </c>
      <c r="S61" s="13">
        <f>_xlfn.IFNA(VLOOKUP($A61,'Tussenbestand individueel'!$F:$AH,S$284,FALSE),0)</f>
        <v>2</v>
      </c>
      <c r="T61" s="15">
        <f>_xlfn.IFNA(VLOOKUP($A61,'Tussenbestand individueel'!$F:$AH,T$284,FALSE),0)</f>
        <v>3.4</v>
      </c>
      <c r="U61" s="15">
        <f>_xlfn.IFNA(VLOOKUP($A61,'Tussenbestand individueel'!$F:$AH,U$284,FALSE),0)</f>
        <v>8.1</v>
      </c>
      <c r="V61" s="15">
        <f>_xlfn.IFNA(VLOOKUP($A61,'Tussenbestand individueel'!$F:$AH,V$284,FALSE),0)</f>
        <v>0</v>
      </c>
      <c r="W61" s="15">
        <f>_xlfn.IFNA(VLOOKUP($A61,'Tussenbestand individueel'!$F:$AH,W$284,FALSE),0)</f>
        <v>11.5</v>
      </c>
      <c r="X61" s="13">
        <f>_xlfn.IFNA(VLOOKUP($A61,'Tussenbestand individueel'!$F:$AH,X$284,FALSE),0)</f>
        <v>1</v>
      </c>
      <c r="Y61" s="15">
        <f>_xlfn.IFNA(VLOOKUP($A61,'Tussenbestand individueel'!$F:$AH,Y$284,FALSE),0)</f>
        <v>3.2</v>
      </c>
      <c r="Z61" s="15">
        <f>_xlfn.IFNA(VLOOKUP($A61,'Tussenbestand individueel'!$F:$AH,Z$284,FALSE),0)</f>
        <v>8.0500000000000007</v>
      </c>
      <c r="AA61" s="15">
        <f>_xlfn.IFNA(VLOOKUP($A61,'Tussenbestand individueel'!$F:$AH,AA$284,FALSE),0)</f>
        <v>0</v>
      </c>
      <c r="AB61" s="15">
        <f>_xlfn.IFNA(VLOOKUP($A61,'Tussenbestand individueel'!$F:$AH,AB$284,FALSE),0)</f>
        <v>11.25</v>
      </c>
      <c r="AC61" s="13">
        <f>_xlfn.IFNA(VLOOKUP($A61,'Tussenbestand individueel'!$F:$AH,AC$284,FALSE),0)</f>
        <v>3</v>
      </c>
    </row>
    <row r="62" spans="1:29" hidden="1" x14ac:dyDescent="0.3">
      <c r="A62" s="17">
        <f>'Alle namen en totalen'!$B62</f>
        <v>315</v>
      </c>
      <c r="B62" t="str">
        <f>VLOOKUP(A62,'Alle namen en totalen'!B:F,5,FALSE)</f>
        <v>W3-B2</v>
      </c>
      <c r="C62" t="str">
        <f>_xlfn.IFNA(VLOOKUP($A62,'Alle namen en totalen'!$B:$F,C$284,FALSE)," ")</f>
        <v>Saar Betlem</v>
      </c>
      <c r="D62" t="str">
        <f>_xlfn.IFNA(VLOOKUP($A62,'Alle namen en totalen'!$B:$F,D$284,FALSE)," ")</f>
        <v>Jeugd F</v>
      </c>
      <c r="E62">
        <f>VLOOKUP($A62,'Tussenbestand individueel'!$F:$AH,E$284,FALSE)</f>
        <v>0</v>
      </c>
      <c r="F62" t="str">
        <f>_xlfn.IFNA(VLOOKUP($A62,'Alle namen en totalen'!$B:$F,F$284,FALSE),"")</f>
        <v>Turncentrum Waterland</v>
      </c>
      <c r="G62" s="15">
        <f>_xlfn.IFNA(VLOOKUP($A62,'Tussenbestand individueel'!$F:$AH,G$284,FALSE),0)</f>
        <v>39.450000000000003</v>
      </c>
      <c r="H62" s="25">
        <f>_xlfn.IFNA(VLOOKUP($A62,'Tussenbestand individueel'!$F:$AH,H$284,FALSE),0)</f>
        <v>15</v>
      </c>
      <c r="I62" s="15">
        <f>_xlfn.IFNA(VLOOKUP($A62,'Tussenbestand individueel'!$F:$AH,I$284,FALSE),0)</f>
        <v>2.4</v>
      </c>
      <c r="J62" s="15">
        <f>_xlfn.IFNA(VLOOKUP($A62,'Tussenbestand individueel'!$F:$AH,J$284,FALSE),0)</f>
        <v>8.15</v>
      </c>
      <c r="K62" s="15">
        <f>_xlfn.IFNA(VLOOKUP($A62,'Tussenbestand individueel'!$F:$AH,K$284,FALSE),0)</f>
        <v>0</v>
      </c>
      <c r="L62" s="15">
        <f>_xlfn.IFNA(VLOOKUP($A62,'Tussenbestand individueel'!$F:$AH,L$284,FALSE),0)</f>
        <v>0</v>
      </c>
      <c r="M62" s="15">
        <f>_xlfn.IFNA(VLOOKUP($A62,'Tussenbestand individueel'!$F:$AH,M$284,FALSE),0)</f>
        <v>10.55</v>
      </c>
      <c r="N62" s="13">
        <f>_xlfn.IFNA(VLOOKUP($A62,'Tussenbestand individueel'!$F:$AH,N$284,FALSE),0)</f>
        <v>14</v>
      </c>
      <c r="O62" s="15">
        <f>_xlfn.IFNA(VLOOKUP($A62,'Tussenbestand individueel'!$F:$AH,O$284,FALSE),0)</f>
        <v>2.4</v>
      </c>
      <c r="P62" s="15">
        <f>_xlfn.IFNA(VLOOKUP($A62,'Tussenbestand individueel'!$F:$AH,P$284,FALSE),0)</f>
        <v>6.75</v>
      </c>
      <c r="Q62" s="15">
        <f>_xlfn.IFNA(VLOOKUP($A62,'Tussenbestand individueel'!$F:$AH,Q$284,FALSE),0)</f>
        <v>0</v>
      </c>
      <c r="R62" s="15">
        <f>_xlfn.IFNA(VLOOKUP($A62,'Tussenbestand individueel'!$F:$AH,R$284,FALSE),0)</f>
        <v>9.15</v>
      </c>
      <c r="S62" s="13">
        <f>_xlfn.IFNA(VLOOKUP($A62,'Tussenbestand individueel'!$F:$AH,S$284,FALSE),0)</f>
        <v>18</v>
      </c>
      <c r="T62" s="15">
        <f>_xlfn.IFNA(VLOOKUP($A62,'Tussenbestand individueel'!$F:$AH,T$284,FALSE),0)</f>
        <v>2.8</v>
      </c>
      <c r="U62" s="15">
        <f>_xlfn.IFNA(VLOOKUP($A62,'Tussenbestand individueel'!$F:$AH,U$284,FALSE),0)</f>
        <v>7.45</v>
      </c>
      <c r="V62" s="15">
        <f>_xlfn.IFNA(VLOOKUP($A62,'Tussenbestand individueel'!$F:$AH,V$284,FALSE),0)</f>
        <v>0</v>
      </c>
      <c r="W62" s="15">
        <f>_xlfn.IFNA(VLOOKUP($A62,'Tussenbestand individueel'!$F:$AH,W$284,FALSE),0)</f>
        <v>10.25</v>
      </c>
      <c r="X62" s="13">
        <f>_xlfn.IFNA(VLOOKUP($A62,'Tussenbestand individueel'!$F:$AH,X$284,FALSE),0)</f>
        <v>8</v>
      </c>
      <c r="Y62" s="15">
        <f>_xlfn.IFNA(VLOOKUP($A62,'Tussenbestand individueel'!$F:$AH,Y$284,FALSE),0)</f>
        <v>2.9</v>
      </c>
      <c r="Z62" s="15">
        <f>_xlfn.IFNA(VLOOKUP($A62,'Tussenbestand individueel'!$F:$AH,Z$284,FALSE),0)</f>
        <v>6.6</v>
      </c>
      <c r="AA62" s="15">
        <f>_xlfn.IFNA(VLOOKUP($A62,'Tussenbestand individueel'!$F:$AH,AA$284,FALSE),0)</f>
        <v>0</v>
      </c>
      <c r="AB62" s="15">
        <f>_xlfn.IFNA(VLOOKUP($A62,'Tussenbestand individueel'!$F:$AH,AB$284,FALSE),0)</f>
        <v>9.5</v>
      </c>
      <c r="AC62" s="13">
        <f>_xlfn.IFNA(VLOOKUP($A62,'Tussenbestand individueel'!$F:$AH,AC$284,FALSE),0)</f>
        <v>18</v>
      </c>
    </row>
    <row r="63" spans="1:29" x14ac:dyDescent="0.3">
      <c r="A63" s="17">
        <f>'Alle namen en totalen'!$B63</f>
        <v>316</v>
      </c>
      <c r="B63" t="str">
        <f>VLOOKUP(A63,'Alle namen en totalen'!B:F,5,FALSE)</f>
        <v>W6-B2</v>
      </c>
      <c r="C63" t="str">
        <f>_xlfn.IFNA(VLOOKUP($A63,'Alle namen en totalen'!$B:$F,C$284,FALSE)," ")</f>
        <v>Floortje van Duijn</v>
      </c>
      <c r="D63" t="str">
        <f>_xlfn.IFNA(VLOOKUP($A63,'Alle namen en totalen'!$B:$F,D$284,FALSE)," ")</f>
        <v>Jeugd 1 G</v>
      </c>
      <c r="E63">
        <f>VLOOKUP($A63,'Tussenbestand individueel'!$F:$AH,E$284,FALSE)</f>
        <v>0</v>
      </c>
      <c r="F63" t="str">
        <f>_xlfn.IFNA(VLOOKUP($A63,'Alle namen en totalen'!$B:$F,F$284,FALSE),"")</f>
        <v>K&amp;V</v>
      </c>
      <c r="G63" s="15">
        <f>_xlfn.IFNA(VLOOKUP($A63,'Tussenbestand individueel'!$F:$AH,G$284,FALSE),0)</f>
        <v>43.8</v>
      </c>
      <c r="H63" s="25">
        <f>_xlfn.IFNA(VLOOKUP($A63,'Tussenbestand individueel'!$F:$AH,H$284,FALSE),0)</f>
        <v>4</v>
      </c>
      <c r="I63" s="15">
        <f>_xlfn.IFNA(VLOOKUP($A63,'Tussenbestand individueel'!$F:$AH,I$284,FALSE),0)</f>
        <v>1.6</v>
      </c>
      <c r="J63" s="15">
        <f>_xlfn.IFNA(VLOOKUP($A63,'Tussenbestand individueel'!$F:$AH,J$284,FALSE),0)</f>
        <v>9.3000000000000007</v>
      </c>
      <c r="K63" s="15">
        <f>_xlfn.IFNA(VLOOKUP($A63,'Tussenbestand individueel'!$F:$AH,K$284,FALSE),0)</f>
        <v>0</v>
      </c>
      <c r="L63" s="15">
        <f>_xlfn.IFNA(VLOOKUP($A63,'Tussenbestand individueel'!$F:$AH,L$284,FALSE),0)</f>
        <v>0</v>
      </c>
      <c r="M63" s="15">
        <f>_xlfn.IFNA(VLOOKUP($A63,'Tussenbestand individueel'!$F:$AH,M$284,FALSE),0)</f>
        <v>10.9</v>
      </c>
      <c r="N63" s="13">
        <f>_xlfn.IFNA(VLOOKUP($A63,'Tussenbestand individueel'!$F:$AH,N$284,FALSE),0)</f>
        <v>8</v>
      </c>
      <c r="O63" s="15">
        <f>_xlfn.IFNA(VLOOKUP($A63,'Tussenbestand individueel'!$F:$AH,O$284,FALSE),0)</f>
        <v>2.7</v>
      </c>
      <c r="P63" s="15">
        <f>_xlfn.IFNA(VLOOKUP($A63,'Tussenbestand individueel'!$F:$AH,P$284,FALSE),0)</f>
        <v>8.1999999999999993</v>
      </c>
      <c r="Q63" s="15">
        <f>_xlfn.IFNA(VLOOKUP($A63,'Tussenbestand individueel'!$F:$AH,Q$284,FALSE),0)</f>
        <v>0</v>
      </c>
      <c r="R63" s="15">
        <f>_xlfn.IFNA(VLOOKUP($A63,'Tussenbestand individueel'!$F:$AH,R$284,FALSE),0)</f>
        <v>10.9</v>
      </c>
      <c r="S63" s="13">
        <f>_xlfn.IFNA(VLOOKUP($A63,'Tussenbestand individueel'!$F:$AH,S$284,FALSE),0)</f>
        <v>3</v>
      </c>
      <c r="T63" s="15">
        <f>_xlfn.IFNA(VLOOKUP($A63,'Tussenbestand individueel'!$F:$AH,T$284,FALSE),0)</f>
        <v>2.7</v>
      </c>
      <c r="U63" s="15">
        <f>_xlfn.IFNA(VLOOKUP($A63,'Tussenbestand individueel'!$F:$AH,U$284,FALSE),0)</f>
        <v>7.65</v>
      </c>
      <c r="V63" s="15">
        <f>_xlfn.IFNA(VLOOKUP($A63,'Tussenbestand individueel'!$F:$AH,V$284,FALSE),0)</f>
        <v>0</v>
      </c>
      <c r="W63" s="15">
        <f>_xlfn.IFNA(VLOOKUP($A63,'Tussenbestand individueel'!$F:$AH,W$284,FALSE),0)</f>
        <v>10.35</v>
      </c>
      <c r="X63" s="13">
        <f>_xlfn.IFNA(VLOOKUP($A63,'Tussenbestand individueel'!$F:$AH,X$284,FALSE),0)</f>
        <v>4</v>
      </c>
      <c r="Y63" s="15">
        <f>_xlfn.IFNA(VLOOKUP($A63,'Tussenbestand individueel'!$F:$AH,Y$284,FALSE),0)</f>
        <v>2.8</v>
      </c>
      <c r="Z63" s="15">
        <f>_xlfn.IFNA(VLOOKUP($A63,'Tussenbestand individueel'!$F:$AH,Z$284,FALSE),0)</f>
        <v>8.85</v>
      </c>
      <c r="AA63" s="15">
        <f>_xlfn.IFNA(VLOOKUP($A63,'Tussenbestand individueel'!$F:$AH,AA$284,FALSE),0)</f>
        <v>0</v>
      </c>
      <c r="AB63" s="15">
        <f>_xlfn.IFNA(VLOOKUP($A63,'Tussenbestand individueel'!$F:$AH,AB$284,FALSE),0)</f>
        <v>11.65</v>
      </c>
      <c r="AC63" s="13">
        <f>_xlfn.IFNA(VLOOKUP($A63,'Tussenbestand individueel'!$F:$AH,AC$284,FALSE),0)</f>
        <v>1</v>
      </c>
    </row>
    <row r="64" spans="1:29" x14ac:dyDescent="0.3">
      <c r="A64" s="17">
        <f>'Alle namen en totalen'!$B64</f>
        <v>317</v>
      </c>
      <c r="B64" t="str">
        <f>VLOOKUP(A64,'Alle namen en totalen'!B:F,5,FALSE)</f>
        <v>W6-B2</v>
      </c>
      <c r="C64" t="str">
        <f>_xlfn.IFNA(VLOOKUP($A64,'Alle namen en totalen'!$B:$F,C$284,FALSE)," ")</f>
        <v>Rona den Dulk</v>
      </c>
      <c r="D64" t="str">
        <f>_xlfn.IFNA(VLOOKUP($A64,'Alle namen en totalen'!$B:$F,D$284,FALSE)," ")</f>
        <v>Jeugd 2 G</v>
      </c>
      <c r="E64">
        <f>VLOOKUP($A64,'Tussenbestand individueel'!$F:$AH,E$284,FALSE)</f>
        <v>0</v>
      </c>
      <c r="F64" t="str">
        <f>_xlfn.IFNA(VLOOKUP($A64,'Alle namen en totalen'!$B:$F,F$284,FALSE),"")</f>
        <v>K&amp;V</v>
      </c>
      <c r="G64" s="15">
        <f>_xlfn.IFNA(VLOOKUP($A64,'Tussenbestand individueel'!$F:$AH,G$284,FALSE),0)</f>
        <v>39.6</v>
      </c>
      <c r="H64" s="25">
        <f>_xlfn.IFNA(VLOOKUP($A64,'Tussenbestand individueel'!$F:$AH,H$284,FALSE),0)</f>
        <v>11</v>
      </c>
      <c r="I64" s="15">
        <f>_xlfn.IFNA(VLOOKUP($A64,'Tussenbestand individueel'!$F:$AH,I$284,FALSE),0)</f>
        <v>1.6</v>
      </c>
      <c r="J64" s="15">
        <f>_xlfn.IFNA(VLOOKUP($A64,'Tussenbestand individueel'!$F:$AH,J$284,FALSE),0)</f>
        <v>8.9499999999999993</v>
      </c>
      <c r="K64" s="15">
        <f>_xlfn.IFNA(VLOOKUP($A64,'Tussenbestand individueel'!$F:$AH,K$284,FALSE),0)</f>
        <v>0</v>
      </c>
      <c r="L64" s="15">
        <f>_xlfn.IFNA(VLOOKUP($A64,'Tussenbestand individueel'!$F:$AH,L$284,FALSE),0)</f>
        <v>0</v>
      </c>
      <c r="M64" s="15">
        <f>_xlfn.IFNA(VLOOKUP($A64,'Tussenbestand individueel'!$F:$AH,M$284,FALSE),0)</f>
        <v>10.55</v>
      </c>
      <c r="N64" s="13">
        <f>_xlfn.IFNA(VLOOKUP($A64,'Tussenbestand individueel'!$F:$AH,N$284,FALSE),0)</f>
        <v>12</v>
      </c>
      <c r="O64" s="15">
        <f>_xlfn.IFNA(VLOOKUP($A64,'Tussenbestand individueel'!$F:$AH,O$284,FALSE),0)</f>
        <v>2.2000000000000002</v>
      </c>
      <c r="P64" s="15">
        <f>_xlfn.IFNA(VLOOKUP($A64,'Tussenbestand individueel'!$F:$AH,P$284,FALSE),0)</f>
        <v>6.9</v>
      </c>
      <c r="Q64" s="15">
        <f>_xlfn.IFNA(VLOOKUP($A64,'Tussenbestand individueel'!$F:$AH,Q$284,FALSE),0)</f>
        <v>0</v>
      </c>
      <c r="R64" s="15">
        <f>_xlfn.IFNA(VLOOKUP($A64,'Tussenbestand individueel'!$F:$AH,R$284,FALSE),0)</f>
        <v>9.1</v>
      </c>
      <c r="S64" s="13">
        <f>_xlfn.IFNA(VLOOKUP($A64,'Tussenbestand individueel'!$F:$AH,S$284,FALSE),0)</f>
        <v>13</v>
      </c>
      <c r="T64" s="15">
        <f>_xlfn.IFNA(VLOOKUP($A64,'Tussenbestand individueel'!$F:$AH,T$284,FALSE),0)</f>
        <v>2.7</v>
      </c>
      <c r="U64" s="15">
        <f>_xlfn.IFNA(VLOOKUP($A64,'Tussenbestand individueel'!$F:$AH,U$284,FALSE),0)</f>
        <v>6.45</v>
      </c>
      <c r="V64" s="15">
        <f>_xlfn.IFNA(VLOOKUP($A64,'Tussenbestand individueel'!$F:$AH,V$284,FALSE),0)</f>
        <v>0</v>
      </c>
      <c r="W64" s="15">
        <f>_xlfn.IFNA(VLOOKUP($A64,'Tussenbestand individueel'!$F:$AH,W$284,FALSE),0)</f>
        <v>9.15</v>
      </c>
      <c r="X64" s="13">
        <f>_xlfn.IFNA(VLOOKUP($A64,'Tussenbestand individueel'!$F:$AH,X$284,FALSE),0)</f>
        <v>11</v>
      </c>
      <c r="Y64" s="15">
        <f>_xlfn.IFNA(VLOOKUP($A64,'Tussenbestand individueel'!$F:$AH,Y$284,FALSE),0)</f>
        <v>2.8</v>
      </c>
      <c r="Z64" s="15">
        <f>_xlfn.IFNA(VLOOKUP($A64,'Tussenbestand individueel'!$F:$AH,Z$284,FALSE),0)</f>
        <v>8</v>
      </c>
      <c r="AA64" s="15">
        <f>_xlfn.IFNA(VLOOKUP($A64,'Tussenbestand individueel'!$F:$AH,AA$284,FALSE),0)</f>
        <v>0</v>
      </c>
      <c r="AB64" s="15">
        <f>_xlfn.IFNA(VLOOKUP($A64,'Tussenbestand individueel'!$F:$AH,AB$284,FALSE),0)</f>
        <v>10.8</v>
      </c>
      <c r="AC64" s="13">
        <f>_xlfn.IFNA(VLOOKUP($A64,'Tussenbestand individueel'!$F:$AH,AC$284,FALSE),0)</f>
        <v>8</v>
      </c>
    </row>
    <row r="65" spans="1:29" x14ac:dyDescent="0.3">
      <c r="A65" s="17">
        <f>'Alle namen en totalen'!$B65</f>
        <v>318</v>
      </c>
      <c r="B65" t="str">
        <f>VLOOKUP(A65,'Alle namen en totalen'!B:F,5,FALSE)</f>
        <v>W6-B2</v>
      </c>
      <c r="C65" t="str">
        <f>_xlfn.IFNA(VLOOKUP($A65,'Alle namen en totalen'!$B:$F,C$284,FALSE)," ")</f>
        <v>Josie Habers</v>
      </c>
      <c r="D65" t="str">
        <f>_xlfn.IFNA(VLOOKUP($A65,'Alle namen en totalen'!$B:$F,D$284,FALSE)," ")</f>
        <v>Jeugd 2 G</v>
      </c>
      <c r="E65">
        <f>VLOOKUP($A65,'Tussenbestand individueel'!$F:$AH,E$284,FALSE)</f>
        <v>0</v>
      </c>
      <c r="F65" t="str">
        <f>_xlfn.IFNA(VLOOKUP($A65,'Alle namen en totalen'!$B:$F,F$284,FALSE),"")</f>
        <v>K&amp;V</v>
      </c>
      <c r="G65" s="15">
        <f>_xlfn.IFNA(VLOOKUP($A65,'Tussenbestand individueel'!$F:$AH,G$284,FALSE),0)</f>
        <v>43.35</v>
      </c>
      <c r="H65" s="25">
        <f>_xlfn.IFNA(VLOOKUP($A65,'Tussenbestand individueel'!$F:$AH,H$284,FALSE),0)</f>
        <v>5</v>
      </c>
      <c r="I65" s="15">
        <f>_xlfn.IFNA(VLOOKUP($A65,'Tussenbestand individueel'!$F:$AH,I$284,FALSE),0)</f>
        <v>2.4</v>
      </c>
      <c r="J65" s="15">
        <f>_xlfn.IFNA(VLOOKUP($A65,'Tussenbestand individueel'!$F:$AH,J$284,FALSE),0)</f>
        <v>8.85</v>
      </c>
      <c r="K65" s="15">
        <f>_xlfn.IFNA(VLOOKUP($A65,'Tussenbestand individueel'!$F:$AH,K$284,FALSE),0)</f>
        <v>0</v>
      </c>
      <c r="L65" s="15">
        <f>_xlfn.IFNA(VLOOKUP($A65,'Tussenbestand individueel'!$F:$AH,L$284,FALSE),0)</f>
        <v>0</v>
      </c>
      <c r="M65" s="15">
        <f>_xlfn.IFNA(VLOOKUP($A65,'Tussenbestand individueel'!$F:$AH,M$284,FALSE),0)</f>
        <v>11.25</v>
      </c>
      <c r="N65" s="13">
        <f>_xlfn.IFNA(VLOOKUP($A65,'Tussenbestand individueel'!$F:$AH,N$284,FALSE),0)</f>
        <v>6</v>
      </c>
      <c r="O65" s="15">
        <f>_xlfn.IFNA(VLOOKUP($A65,'Tussenbestand individueel'!$F:$AH,O$284,FALSE),0)</f>
        <v>2.7</v>
      </c>
      <c r="P65" s="15">
        <f>_xlfn.IFNA(VLOOKUP($A65,'Tussenbestand individueel'!$F:$AH,P$284,FALSE),0)</f>
        <v>8.5500000000000007</v>
      </c>
      <c r="Q65" s="15">
        <f>_xlfn.IFNA(VLOOKUP($A65,'Tussenbestand individueel'!$F:$AH,Q$284,FALSE),0)</f>
        <v>0</v>
      </c>
      <c r="R65" s="15">
        <f>_xlfn.IFNA(VLOOKUP($A65,'Tussenbestand individueel'!$F:$AH,R$284,FALSE),0)</f>
        <v>11.25</v>
      </c>
      <c r="S65" s="13">
        <f>_xlfn.IFNA(VLOOKUP($A65,'Tussenbestand individueel'!$F:$AH,S$284,FALSE),0)</f>
        <v>1</v>
      </c>
      <c r="T65" s="15">
        <f>_xlfn.IFNA(VLOOKUP($A65,'Tussenbestand individueel'!$F:$AH,T$284,FALSE),0)</f>
        <v>2.7</v>
      </c>
      <c r="U65" s="15">
        <f>_xlfn.IFNA(VLOOKUP($A65,'Tussenbestand individueel'!$F:$AH,U$284,FALSE),0)</f>
        <v>7.65</v>
      </c>
      <c r="V65" s="15">
        <f>_xlfn.IFNA(VLOOKUP($A65,'Tussenbestand individueel'!$F:$AH,V$284,FALSE),0)</f>
        <v>0</v>
      </c>
      <c r="W65" s="15">
        <f>_xlfn.IFNA(VLOOKUP($A65,'Tussenbestand individueel'!$F:$AH,W$284,FALSE),0)</f>
        <v>10.35</v>
      </c>
      <c r="X65" s="13">
        <f>_xlfn.IFNA(VLOOKUP($A65,'Tussenbestand individueel'!$F:$AH,X$284,FALSE),0)</f>
        <v>4</v>
      </c>
      <c r="Y65" s="15">
        <f>_xlfn.IFNA(VLOOKUP($A65,'Tussenbestand individueel'!$F:$AH,Y$284,FALSE),0)</f>
        <v>2.2999999999999998</v>
      </c>
      <c r="Z65" s="15">
        <f>_xlfn.IFNA(VLOOKUP($A65,'Tussenbestand individueel'!$F:$AH,Z$284,FALSE),0)</f>
        <v>8.1999999999999993</v>
      </c>
      <c r="AA65" s="15">
        <f>_xlfn.IFNA(VLOOKUP($A65,'Tussenbestand individueel'!$F:$AH,AA$284,FALSE),0)</f>
        <v>0</v>
      </c>
      <c r="AB65" s="15">
        <f>_xlfn.IFNA(VLOOKUP($A65,'Tussenbestand individueel'!$F:$AH,AB$284,FALSE),0)</f>
        <v>10.5</v>
      </c>
      <c r="AC65" s="13">
        <f>_xlfn.IFNA(VLOOKUP($A65,'Tussenbestand individueel'!$F:$AH,AC$284,FALSE),0)</f>
        <v>10</v>
      </c>
    </row>
    <row r="66" spans="1:29" x14ac:dyDescent="0.3">
      <c r="A66" s="17">
        <f>'Alle namen en totalen'!$B66</f>
        <v>319</v>
      </c>
      <c r="B66" t="str">
        <f>VLOOKUP(A66,'Alle namen en totalen'!B:F,5,FALSE)</f>
        <v>W6-B2</v>
      </c>
      <c r="C66" t="str">
        <f>_xlfn.IFNA(VLOOKUP($A66,'Alle namen en totalen'!$B:$F,C$284,FALSE)," ")</f>
        <v>Graciela Solana Plugge</v>
      </c>
      <c r="D66" t="str">
        <f>_xlfn.IFNA(VLOOKUP($A66,'Alle namen en totalen'!$B:$F,D$284,FALSE)," ")</f>
        <v>Jeugd 2 G</v>
      </c>
      <c r="E66">
        <f>VLOOKUP($A66,'Tussenbestand individueel'!$F:$AH,E$284,FALSE)</f>
        <v>0</v>
      </c>
      <c r="F66" t="str">
        <f>_xlfn.IFNA(VLOOKUP($A66,'Alle namen en totalen'!$B:$F,F$284,FALSE),"")</f>
        <v>K&amp;V</v>
      </c>
      <c r="G66" s="15">
        <f>_xlfn.IFNA(VLOOKUP($A66,'Tussenbestand individueel'!$F:$AH,G$284,FALSE),0)</f>
        <v>41.6</v>
      </c>
      <c r="H66" s="25">
        <f>_xlfn.IFNA(VLOOKUP($A66,'Tussenbestand individueel'!$F:$AH,H$284,FALSE),0)</f>
        <v>10</v>
      </c>
      <c r="I66" s="15">
        <f>_xlfn.IFNA(VLOOKUP($A66,'Tussenbestand individueel'!$F:$AH,I$284,FALSE),0)</f>
        <v>1.6</v>
      </c>
      <c r="J66" s="15">
        <f>_xlfn.IFNA(VLOOKUP($A66,'Tussenbestand individueel'!$F:$AH,J$284,FALSE),0)</f>
        <v>9.3000000000000007</v>
      </c>
      <c r="K66" s="15">
        <f>_xlfn.IFNA(VLOOKUP($A66,'Tussenbestand individueel'!$F:$AH,K$284,FALSE),0)</f>
        <v>0</v>
      </c>
      <c r="L66" s="15">
        <f>_xlfn.IFNA(VLOOKUP($A66,'Tussenbestand individueel'!$F:$AH,L$284,FALSE),0)</f>
        <v>0</v>
      </c>
      <c r="M66" s="15">
        <f>_xlfn.IFNA(VLOOKUP($A66,'Tussenbestand individueel'!$F:$AH,M$284,FALSE),0)</f>
        <v>10.9</v>
      </c>
      <c r="N66" s="13">
        <f>_xlfn.IFNA(VLOOKUP($A66,'Tussenbestand individueel'!$F:$AH,N$284,FALSE),0)</f>
        <v>8</v>
      </c>
      <c r="O66" s="15">
        <f>_xlfn.IFNA(VLOOKUP($A66,'Tussenbestand individueel'!$F:$AH,O$284,FALSE),0)</f>
        <v>2.7</v>
      </c>
      <c r="P66" s="15">
        <f>_xlfn.IFNA(VLOOKUP($A66,'Tussenbestand individueel'!$F:$AH,P$284,FALSE),0)</f>
        <v>7.9</v>
      </c>
      <c r="Q66" s="15">
        <f>_xlfn.IFNA(VLOOKUP($A66,'Tussenbestand individueel'!$F:$AH,Q$284,FALSE),0)</f>
        <v>0</v>
      </c>
      <c r="R66" s="15">
        <f>_xlfn.IFNA(VLOOKUP($A66,'Tussenbestand individueel'!$F:$AH,R$284,FALSE),0)</f>
        <v>10.6</v>
      </c>
      <c r="S66" s="13">
        <f>_xlfn.IFNA(VLOOKUP($A66,'Tussenbestand individueel'!$F:$AH,S$284,FALSE),0)</f>
        <v>7</v>
      </c>
      <c r="T66" s="15">
        <f>_xlfn.IFNA(VLOOKUP($A66,'Tussenbestand individueel'!$F:$AH,T$284,FALSE),0)</f>
        <v>2.7</v>
      </c>
      <c r="U66" s="15">
        <f>_xlfn.IFNA(VLOOKUP($A66,'Tussenbestand individueel'!$F:$AH,U$284,FALSE),0)</f>
        <v>6.9</v>
      </c>
      <c r="V66" s="15">
        <f>_xlfn.IFNA(VLOOKUP($A66,'Tussenbestand individueel'!$F:$AH,V$284,FALSE),0)</f>
        <v>0</v>
      </c>
      <c r="W66" s="15">
        <f>_xlfn.IFNA(VLOOKUP($A66,'Tussenbestand individueel'!$F:$AH,W$284,FALSE),0)</f>
        <v>9.6</v>
      </c>
      <c r="X66" s="13">
        <f>_xlfn.IFNA(VLOOKUP($A66,'Tussenbestand individueel'!$F:$AH,X$284,FALSE),0)</f>
        <v>9</v>
      </c>
      <c r="Y66" s="15">
        <f>_xlfn.IFNA(VLOOKUP($A66,'Tussenbestand individueel'!$F:$AH,Y$284,FALSE),0)</f>
        <v>2.7</v>
      </c>
      <c r="Z66" s="15">
        <f>_xlfn.IFNA(VLOOKUP($A66,'Tussenbestand individueel'!$F:$AH,Z$284,FALSE),0)</f>
        <v>7.8</v>
      </c>
      <c r="AA66" s="15">
        <f>_xlfn.IFNA(VLOOKUP($A66,'Tussenbestand individueel'!$F:$AH,AA$284,FALSE),0)</f>
        <v>0</v>
      </c>
      <c r="AB66" s="15">
        <f>_xlfn.IFNA(VLOOKUP($A66,'Tussenbestand individueel'!$F:$AH,AB$284,FALSE),0)</f>
        <v>10.5</v>
      </c>
      <c r="AC66" s="13">
        <f>_xlfn.IFNA(VLOOKUP($A66,'Tussenbestand individueel'!$F:$AH,AC$284,FALSE),0)</f>
        <v>10</v>
      </c>
    </row>
    <row r="67" spans="1:29" x14ac:dyDescent="0.3">
      <c r="A67" s="17">
        <f>'Alle namen en totalen'!$B67</f>
        <v>320</v>
      </c>
      <c r="B67" t="str">
        <f>VLOOKUP(A67,'Alle namen en totalen'!B:F,5,FALSE)</f>
        <v>W6-B2</v>
      </c>
      <c r="C67" t="str">
        <f>_xlfn.IFNA(VLOOKUP($A67,'Alle namen en totalen'!$B:$F,C$284,FALSE)," ")</f>
        <v>Lety Aragones Gomez</v>
      </c>
      <c r="D67" t="str">
        <f>_xlfn.IFNA(VLOOKUP($A67,'Alle namen en totalen'!$B:$F,D$284,FALSE)," ")</f>
        <v>Jeugd 1 G</v>
      </c>
      <c r="E67">
        <f>VLOOKUP($A67,'Tussenbestand individueel'!$F:$AH,E$284,FALSE)</f>
        <v>0</v>
      </c>
      <c r="F67" t="str">
        <f>_xlfn.IFNA(VLOOKUP($A67,'Alle namen en totalen'!$B:$F,F$284,FALSE),"")</f>
        <v>K&amp;V</v>
      </c>
      <c r="G67" s="15">
        <f>_xlfn.IFNA(VLOOKUP($A67,'Tussenbestand individueel'!$F:$AH,G$284,FALSE),0)</f>
        <v>42.45</v>
      </c>
      <c r="H67" s="25">
        <f>_xlfn.IFNA(VLOOKUP($A67,'Tussenbestand individueel'!$F:$AH,H$284,FALSE),0)</f>
        <v>7</v>
      </c>
      <c r="I67" s="15">
        <f>_xlfn.IFNA(VLOOKUP($A67,'Tussenbestand individueel'!$F:$AH,I$284,FALSE),0)</f>
        <v>2.4</v>
      </c>
      <c r="J67" s="15">
        <f>_xlfn.IFNA(VLOOKUP($A67,'Tussenbestand individueel'!$F:$AH,J$284,FALSE),0)</f>
        <v>8.9499999999999993</v>
      </c>
      <c r="K67" s="15">
        <f>_xlfn.IFNA(VLOOKUP($A67,'Tussenbestand individueel'!$F:$AH,K$284,FALSE),0)</f>
        <v>0</v>
      </c>
      <c r="L67" s="15">
        <f>_xlfn.IFNA(VLOOKUP($A67,'Tussenbestand individueel'!$F:$AH,L$284,FALSE),0)</f>
        <v>0</v>
      </c>
      <c r="M67" s="15">
        <f>_xlfn.IFNA(VLOOKUP($A67,'Tussenbestand individueel'!$F:$AH,M$284,FALSE),0)</f>
        <v>11.35</v>
      </c>
      <c r="N67" s="13">
        <f>_xlfn.IFNA(VLOOKUP($A67,'Tussenbestand individueel'!$F:$AH,N$284,FALSE),0)</f>
        <v>4</v>
      </c>
      <c r="O67" s="15">
        <f>_xlfn.IFNA(VLOOKUP($A67,'Tussenbestand individueel'!$F:$AH,O$284,FALSE),0)</f>
        <v>2.7</v>
      </c>
      <c r="P67" s="15">
        <f>_xlfn.IFNA(VLOOKUP($A67,'Tussenbestand individueel'!$F:$AH,P$284,FALSE),0)</f>
        <v>8.1</v>
      </c>
      <c r="Q67" s="15">
        <f>_xlfn.IFNA(VLOOKUP($A67,'Tussenbestand individueel'!$F:$AH,Q$284,FALSE),0)</f>
        <v>0</v>
      </c>
      <c r="R67" s="15">
        <f>_xlfn.IFNA(VLOOKUP($A67,'Tussenbestand individueel'!$F:$AH,R$284,FALSE),0)</f>
        <v>10.8</v>
      </c>
      <c r="S67" s="13">
        <f>_xlfn.IFNA(VLOOKUP($A67,'Tussenbestand individueel'!$F:$AH,S$284,FALSE),0)</f>
        <v>4</v>
      </c>
      <c r="T67" s="15">
        <f>_xlfn.IFNA(VLOOKUP($A67,'Tussenbestand individueel'!$F:$AH,T$284,FALSE),0)</f>
        <v>2.7</v>
      </c>
      <c r="U67" s="15">
        <f>_xlfn.IFNA(VLOOKUP($A67,'Tussenbestand individueel'!$F:$AH,U$284,FALSE),0)</f>
        <v>7.5</v>
      </c>
      <c r="V67" s="15">
        <f>_xlfn.IFNA(VLOOKUP($A67,'Tussenbestand individueel'!$F:$AH,V$284,FALSE),0)</f>
        <v>0</v>
      </c>
      <c r="W67" s="15">
        <f>_xlfn.IFNA(VLOOKUP($A67,'Tussenbestand individueel'!$F:$AH,W$284,FALSE),0)</f>
        <v>10.199999999999999</v>
      </c>
      <c r="X67" s="13">
        <f>_xlfn.IFNA(VLOOKUP($A67,'Tussenbestand individueel'!$F:$AH,X$284,FALSE),0)</f>
        <v>7</v>
      </c>
      <c r="Y67" s="15">
        <f>_xlfn.IFNA(VLOOKUP($A67,'Tussenbestand individueel'!$F:$AH,Y$284,FALSE),0)</f>
        <v>2.2999999999999998</v>
      </c>
      <c r="Z67" s="15">
        <f>_xlfn.IFNA(VLOOKUP($A67,'Tussenbestand individueel'!$F:$AH,Z$284,FALSE),0)</f>
        <v>7.8</v>
      </c>
      <c r="AA67" s="15">
        <f>_xlfn.IFNA(VLOOKUP($A67,'Tussenbestand individueel'!$F:$AH,AA$284,FALSE),0)</f>
        <v>0</v>
      </c>
      <c r="AB67" s="15">
        <f>_xlfn.IFNA(VLOOKUP($A67,'Tussenbestand individueel'!$F:$AH,AB$284,FALSE),0)</f>
        <v>10.1</v>
      </c>
      <c r="AC67" s="13">
        <f>_xlfn.IFNA(VLOOKUP($A67,'Tussenbestand individueel'!$F:$AH,AC$284,FALSE),0)</f>
        <v>12</v>
      </c>
    </row>
    <row r="68" spans="1:29" hidden="1" x14ac:dyDescent="0.3">
      <c r="A68" s="17">
        <f>'Alle namen en totalen'!$B68</f>
        <v>321</v>
      </c>
      <c r="B68" t="str">
        <f>VLOOKUP(A68,'Alle namen en totalen'!B:F,5,FALSE)</f>
        <v>W5-B2</v>
      </c>
      <c r="C68" t="str">
        <f>_xlfn.IFNA(VLOOKUP($A68,'Alle namen en totalen'!$B:$F,C$284,FALSE)," ")</f>
        <v>Tara Van Dinteren</v>
      </c>
      <c r="D68" t="str">
        <f>_xlfn.IFNA(VLOOKUP($A68,'Alle namen en totalen'!$B:$F,D$284,FALSE)," ")</f>
        <v>Jeugd 1 G</v>
      </c>
      <c r="E68">
        <f>VLOOKUP($A68,'Tussenbestand individueel'!$F:$AH,E$284,FALSE)</f>
        <v>0</v>
      </c>
      <c r="F68" t="str">
        <f>_xlfn.IFNA(VLOOKUP($A68,'Alle namen en totalen'!$B:$F,F$284,FALSE),"")</f>
        <v>Wilskracht</v>
      </c>
      <c r="G68" s="15">
        <f>_xlfn.IFNA(VLOOKUP($A68,'Tussenbestand individueel'!$F:$AH,G$284,FALSE),0)</f>
        <v>36.200000000000003</v>
      </c>
      <c r="H68" s="25">
        <f>_xlfn.IFNA(VLOOKUP($A68,'Tussenbestand individueel'!$F:$AH,H$284,FALSE),0)</f>
        <v>10</v>
      </c>
      <c r="I68" s="15">
        <f>_xlfn.IFNA(VLOOKUP($A68,'Tussenbestand individueel'!$F:$AH,I$284,FALSE),0)</f>
        <v>1.6</v>
      </c>
      <c r="J68" s="15">
        <f>_xlfn.IFNA(VLOOKUP($A68,'Tussenbestand individueel'!$F:$AH,J$284,FALSE),0)</f>
        <v>8.5</v>
      </c>
      <c r="K68" s="15">
        <f>_xlfn.IFNA(VLOOKUP($A68,'Tussenbestand individueel'!$F:$AH,K$284,FALSE),0)</f>
        <v>0</v>
      </c>
      <c r="L68" s="15">
        <f>_xlfn.IFNA(VLOOKUP($A68,'Tussenbestand individueel'!$F:$AH,L$284,FALSE),0)</f>
        <v>0</v>
      </c>
      <c r="M68" s="15">
        <f>_xlfn.IFNA(VLOOKUP($A68,'Tussenbestand individueel'!$F:$AH,M$284,FALSE),0)</f>
        <v>10.1</v>
      </c>
      <c r="N68" s="13">
        <f>_xlfn.IFNA(VLOOKUP($A68,'Tussenbestand individueel'!$F:$AH,N$284,FALSE),0)</f>
        <v>9</v>
      </c>
      <c r="O68" s="15">
        <f>_xlfn.IFNA(VLOOKUP($A68,'Tussenbestand individueel'!$F:$AH,O$284,FALSE),0)</f>
        <v>2.1</v>
      </c>
      <c r="P68" s="15">
        <f>_xlfn.IFNA(VLOOKUP($A68,'Tussenbestand individueel'!$F:$AH,P$284,FALSE),0)</f>
        <v>6.4</v>
      </c>
      <c r="Q68" s="15">
        <f>_xlfn.IFNA(VLOOKUP($A68,'Tussenbestand individueel'!$F:$AH,Q$284,FALSE),0)</f>
        <v>0</v>
      </c>
      <c r="R68" s="15">
        <f>_xlfn.IFNA(VLOOKUP($A68,'Tussenbestand individueel'!$F:$AH,R$284,FALSE),0)</f>
        <v>8.5</v>
      </c>
      <c r="S68" s="13">
        <f>_xlfn.IFNA(VLOOKUP($A68,'Tussenbestand individueel'!$F:$AH,S$284,FALSE),0)</f>
        <v>11</v>
      </c>
      <c r="T68" s="15">
        <f>_xlfn.IFNA(VLOOKUP($A68,'Tussenbestand individueel'!$F:$AH,T$284,FALSE),0)</f>
        <v>2.8</v>
      </c>
      <c r="U68" s="15">
        <f>_xlfn.IFNA(VLOOKUP($A68,'Tussenbestand individueel'!$F:$AH,U$284,FALSE),0)</f>
        <v>5.55</v>
      </c>
      <c r="V68" s="15">
        <f>_xlfn.IFNA(VLOOKUP($A68,'Tussenbestand individueel'!$F:$AH,V$284,FALSE),0)</f>
        <v>0</v>
      </c>
      <c r="W68" s="15">
        <f>_xlfn.IFNA(VLOOKUP($A68,'Tussenbestand individueel'!$F:$AH,W$284,FALSE),0)</f>
        <v>8.35</v>
      </c>
      <c r="X68" s="13">
        <f>_xlfn.IFNA(VLOOKUP($A68,'Tussenbestand individueel'!$F:$AH,X$284,FALSE),0)</f>
        <v>9</v>
      </c>
      <c r="Y68" s="15">
        <f>_xlfn.IFNA(VLOOKUP($A68,'Tussenbestand individueel'!$F:$AH,Y$284,FALSE),0)</f>
        <v>2.2000000000000002</v>
      </c>
      <c r="Z68" s="15">
        <f>_xlfn.IFNA(VLOOKUP($A68,'Tussenbestand individueel'!$F:$AH,Z$284,FALSE),0)</f>
        <v>7.05</v>
      </c>
      <c r="AA68" s="15">
        <f>_xlfn.IFNA(VLOOKUP($A68,'Tussenbestand individueel'!$F:$AH,AA$284,FALSE),0)</f>
        <v>0</v>
      </c>
      <c r="AB68" s="15">
        <f>_xlfn.IFNA(VLOOKUP($A68,'Tussenbestand individueel'!$F:$AH,AB$284,FALSE),0)</f>
        <v>9.25</v>
      </c>
      <c r="AC68" s="13">
        <f>_xlfn.IFNA(VLOOKUP($A68,'Tussenbestand individueel'!$F:$AH,AC$284,FALSE),0)</f>
        <v>9</v>
      </c>
    </row>
    <row r="69" spans="1:29" hidden="1" x14ac:dyDescent="0.3">
      <c r="A69" s="17">
        <f>'Alle namen en totalen'!$B69</f>
        <v>322</v>
      </c>
      <c r="B69" t="str">
        <f>VLOOKUP(A69,'Alle namen en totalen'!B:F,5,FALSE)</f>
        <v>W5-B2</v>
      </c>
      <c r="C69" t="str">
        <f>_xlfn.IFNA(VLOOKUP($A69,'Alle namen en totalen'!$B:$F,C$284,FALSE)," ")</f>
        <v>Juul de Groot</v>
      </c>
      <c r="D69" t="str">
        <f>_xlfn.IFNA(VLOOKUP($A69,'Alle namen en totalen'!$B:$F,D$284,FALSE)," ")</f>
        <v>Jeugd 1 G</v>
      </c>
      <c r="E69">
        <f>VLOOKUP($A69,'Tussenbestand individueel'!$F:$AH,E$284,FALSE)</f>
        <v>0</v>
      </c>
      <c r="F69" t="str">
        <f>_xlfn.IFNA(VLOOKUP($A69,'Alle namen en totalen'!$B:$F,F$284,FALSE),"")</f>
        <v>Wilskracht</v>
      </c>
      <c r="G69" s="15">
        <f>_xlfn.IFNA(VLOOKUP($A69,'Tussenbestand individueel'!$F:$AH,G$284,FALSE),0)</f>
        <v>16.850000000000001</v>
      </c>
      <c r="H69" s="25">
        <f>_xlfn.IFNA(VLOOKUP($A69,'Tussenbestand individueel'!$F:$AH,H$284,FALSE),0)</f>
        <v>12</v>
      </c>
      <c r="I69" s="15">
        <f>_xlfn.IFNA(VLOOKUP($A69,'Tussenbestand individueel'!$F:$AH,I$284,FALSE),0)</f>
        <v>0</v>
      </c>
      <c r="J69" s="15">
        <f>_xlfn.IFNA(VLOOKUP($A69,'Tussenbestand individueel'!$F:$AH,J$284,FALSE),0)</f>
        <v>0</v>
      </c>
      <c r="K69" s="15">
        <f>_xlfn.IFNA(VLOOKUP($A69,'Tussenbestand individueel'!$F:$AH,K$284,FALSE),0)</f>
        <v>0</v>
      </c>
      <c r="L69" s="15">
        <f>_xlfn.IFNA(VLOOKUP($A69,'Tussenbestand individueel'!$F:$AH,L$284,FALSE),0)</f>
        <v>0</v>
      </c>
      <c r="M69" s="15">
        <f>_xlfn.IFNA(VLOOKUP($A69,'Tussenbestand individueel'!$F:$AH,M$284,FALSE),0)</f>
        <v>0</v>
      </c>
      <c r="N69" s="13">
        <f>_xlfn.IFNA(VLOOKUP($A69,'Tussenbestand individueel'!$F:$AH,N$284,FALSE),0)</f>
        <v>12</v>
      </c>
      <c r="O69" s="15">
        <f>_xlfn.IFNA(VLOOKUP($A69,'Tussenbestand individueel'!$F:$AH,O$284,FALSE),0)</f>
        <v>1.5</v>
      </c>
      <c r="P69" s="15">
        <f>_xlfn.IFNA(VLOOKUP($A69,'Tussenbestand individueel'!$F:$AH,P$284,FALSE),0)</f>
        <v>5.7</v>
      </c>
      <c r="Q69" s="15">
        <f>_xlfn.IFNA(VLOOKUP($A69,'Tussenbestand individueel'!$F:$AH,Q$284,FALSE),0)</f>
        <v>0</v>
      </c>
      <c r="R69" s="15">
        <f>_xlfn.IFNA(VLOOKUP($A69,'Tussenbestand individueel'!$F:$AH,R$284,FALSE),0)</f>
        <v>7.2</v>
      </c>
      <c r="S69" s="13">
        <f>_xlfn.IFNA(VLOOKUP($A69,'Tussenbestand individueel'!$F:$AH,S$284,FALSE),0)</f>
        <v>12</v>
      </c>
      <c r="T69" s="15">
        <f>_xlfn.IFNA(VLOOKUP($A69,'Tussenbestand individueel'!$F:$AH,T$284,FALSE),0)</f>
        <v>0.9</v>
      </c>
      <c r="U69" s="15">
        <f>_xlfn.IFNA(VLOOKUP($A69,'Tussenbestand individueel'!$F:$AH,U$284,FALSE),0)</f>
        <v>4.8</v>
      </c>
      <c r="V69" s="15">
        <f>_xlfn.IFNA(VLOOKUP($A69,'Tussenbestand individueel'!$F:$AH,V$284,FALSE),0)</f>
        <v>4</v>
      </c>
      <c r="W69" s="15">
        <f>_xlfn.IFNA(VLOOKUP($A69,'Tussenbestand individueel'!$F:$AH,W$284,FALSE),0)</f>
        <v>1.7</v>
      </c>
      <c r="X69" s="13">
        <f>_xlfn.IFNA(VLOOKUP($A69,'Tussenbestand individueel'!$F:$AH,X$284,FALSE),0)</f>
        <v>12</v>
      </c>
      <c r="Y69" s="15">
        <f>_xlfn.IFNA(VLOOKUP($A69,'Tussenbestand individueel'!$F:$AH,Y$284,FALSE),0)</f>
        <v>2.1</v>
      </c>
      <c r="Z69" s="15">
        <f>_xlfn.IFNA(VLOOKUP($A69,'Tussenbestand individueel'!$F:$AH,Z$284,FALSE),0)</f>
        <v>5.85</v>
      </c>
      <c r="AA69" s="15">
        <f>_xlfn.IFNA(VLOOKUP($A69,'Tussenbestand individueel'!$F:$AH,AA$284,FALSE),0)</f>
        <v>0</v>
      </c>
      <c r="AB69" s="15">
        <f>_xlfn.IFNA(VLOOKUP($A69,'Tussenbestand individueel'!$F:$AH,AB$284,FALSE),0)</f>
        <v>7.95</v>
      </c>
      <c r="AC69" s="13">
        <f>_xlfn.IFNA(VLOOKUP($A69,'Tussenbestand individueel'!$F:$AH,AC$284,FALSE),0)</f>
        <v>12</v>
      </c>
    </row>
    <row r="70" spans="1:29" hidden="1" x14ac:dyDescent="0.3">
      <c r="A70" s="17">
        <f>'Alle namen en totalen'!$B70</f>
        <v>323</v>
      </c>
      <c r="B70" t="str">
        <f>VLOOKUP(A70,'Alle namen en totalen'!B:F,5,FALSE)</f>
        <v>afm</v>
      </c>
      <c r="C70" t="str">
        <f>_xlfn.IFNA(VLOOKUP($A70,'Alle namen en totalen'!$B:$F,C$284,FALSE)," ")</f>
        <v>Mia Slutter</v>
      </c>
      <c r="D70" t="str">
        <f>_xlfn.IFNA(VLOOKUP($A70,'Alle namen en totalen'!$B:$F,D$284,FALSE)," ")</f>
        <v>Jeugd 1 G</v>
      </c>
      <c r="E70">
        <f>VLOOKUP($A70,'Tussenbestand individueel'!$F:$AH,E$284,FALSE)</f>
        <v>0</v>
      </c>
      <c r="F70" t="str">
        <f>_xlfn.IFNA(VLOOKUP($A70,'Alle namen en totalen'!$B:$F,F$284,FALSE),"")</f>
        <v>Wilskracht</v>
      </c>
      <c r="G70" s="15">
        <f>_xlfn.IFNA(VLOOKUP($A70,'Tussenbestand individueel'!$F:$AH,G$284,FALSE),0)</f>
        <v>0</v>
      </c>
      <c r="H70" s="25">
        <f>_xlfn.IFNA(VLOOKUP($A70,'Tussenbestand individueel'!$F:$AH,H$284,FALSE),0)</f>
        <v>99</v>
      </c>
      <c r="I70" s="15">
        <f>_xlfn.IFNA(VLOOKUP($A70,'Tussenbestand individueel'!$F:$AH,I$284,FALSE),0)</f>
        <v>0</v>
      </c>
      <c r="J70" s="15">
        <f>_xlfn.IFNA(VLOOKUP($A70,'Tussenbestand individueel'!$F:$AH,J$284,FALSE),0)</f>
        <v>0</v>
      </c>
      <c r="K70" s="15">
        <f>_xlfn.IFNA(VLOOKUP($A70,'Tussenbestand individueel'!$F:$AH,K$284,FALSE),0)</f>
        <v>0</v>
      </c>
      <c r="L70" s="15">
        <f>_xlfn.IFNA(VLOOKUP($A70,'Tussenbestand individueel'!$F:$AH,L$284,FALSE),0)</f>
        <v>0</v>
      </c>
      <c r="M70" s="15">
        <f>_xlfn.IFNA(VLOOKUP($A70,'Tussenbestand individueel'!$F:$AH,M$284,FALSE),0)</f>
        <v>0</v>
      </c>
      <c r="N70" s="13">
        <f>_xlfn.IFNA(VLOOKUP($A70,'Tussenbestand individueel'!$F:$AH,N$284,FALSE),0)</f>
        <v>12</v>
      </c>
      <c r="O70" s="15">
        <f>_xlfn.IFNA(VLOOKUP($A70,'Tussenbestand individueel'!$F:$AH,O$284,FALSE),0)</f>
        <v>0</v>
      </c>
      <c r="P70" s="15">
        <f>_xlfn.IFNA(VLOOKUP($A70,'Tussenbestand individueel'!$F:$AH,P$284,FALSE),0)</f>
        <v>0</v>
      </c>
      <c r="Q70" s="15">
        <f>_xlfn.IFNA(VLOOKUP($A70,'Tussenbestand individueel'!$F:$AH,Q$284,FALSE),0)</f>
        <v>0</v>
      </c>
      <c r="R70" s="15">
        <f>_xlfn.IFNA(VLOOKUP($A70,'Tussenbestand individueel'!$F:$AH,R$284,FALSE),0)</f>
        <v>0</v>
      </c>
      <c r="S70" s="13">
        <f>_xlfn.IFNA(VLOOKUP($A70,'Tussenbestand individueel'!$F:$AH,S$284,FALSE),0)</f>
        <v>13</v>
      </c>
      <c r="T70" s="15">
        <f>_xlfn.IFNA(VLOOKUP($A70,'Tussenbestand individueel'!$F:$AH,T$284,FALSE),0)</f>
        <v>0</v>
      </c>
      <c r="U70" s="15">
        <f>_xlfn.IFNA(VLOOKUP($A70,'Tussenbestand individueel'!$F:$AH,U$284,FALSE),0)</f>
        <v>0</v>
      </c>
      <c r="V70" s="15">
        <f>_xlfn.IFNA(VLOOKUP($A70,'Tussenbestand individueel'!$F:$AH,V$284,FALSE),0)</f>
        <v>0</v>
      </c>
      <c r="W70" s="15">
        <f>_xlfn.IFNA(VLOOKUP($A70,'Tussenbestand individueel'!$F:$AH,W$284,FALSE),0)</f>
        <v>0</v>
      </c>
      <c r="X70" s="13">
        <f>_xlfn.IFNA(VLOOKUP($A70,'Tussenbestand individueel'!$F:$AH,X$284,FALSE),0)</f>
        <v>13</v>
      </c>
      <c r="Y70" s="15">
        <f>_xlfn.IFNA(VLOOKUP($A70,'Tussenbestand individueel'!$F:$AH,Y$284,FALSE),0)</f>
        <v>0</v>
      </c>
      <c r="Z70" s="15">
        <f>_xlfn.IFNA(VLOOKUP($A70,'Tussenbestand individueel'!$F:$AH,Z$284,FALSE),0)</f>
        <v>0</v>
      </c>
      <c r="AA70" s="15">
        <f>_xlfn.IFNA(VLOOKUP($A70,'Tussenbestand individueel'!$F:$AH,AA$284,FALSE),0)</f>
        <v>0</v>
      </c>
      <c r="AB70" s="15">
        <f>_xlfn.IFNA(VLOOKUP($A70,'Tussenbestand individueel'!$F:$AH,AB$284,FALSE),0)</f>
        <v>0</v>
      </c>
      <c r="AC70" s="13">
        <f>_xlfn.IFNA(VLOOKUP($A70,'Tussenbestand individueel'!$F:$AH,AC$284,FALSE),0)</f>
        <v>13</v>
      </c>
    </row>
    <row r="71" spans="1:29" hidden="1" x14ac:dyDescent="0.3">
      <c r="A71" s="17">
        <f>'Alle namen en totalen'!$B71</f>
        <v>324</v>
      </c>
      <c r="B71" t="str">
        <f>VLOOKUP(A71,'Alle namen en totalen'!B:F,5,FALSE)</f>
        <v>W5-B2</v>
      </c>
      <c r="C71" t="str">
        <f>_xlfn.IFNA(VLOOKUP($A71,'Alle namen en totalen'!$B:$F,C$284,FALSE)," ")</f>
        <v>Bobbi Wijtmans</v>
      </c>
      <c r="D71" t="str">
        <f>_xlfn.IFNA(VLOOKUP($A71,'Alle namen en totalen'!$B:$F,D$284,FALSE)," ")</f>
        <v>Jeugd 2 G</v>
      </c>
      <c r="E71">
        <f>VLOOKUP($A71,'Tussenbestand individueel'!$F:$AH,E$284,FALSE)</f>
        <v>0</v>
      </c>
      <c r="F71" t="str">
        <f>_xlfn.IFNA(VLOOKUP($A71,'Alle namen en totalen'!$B:$F,F$284,FALSE),"")</f>
        <v>Wilskracht</v>
      </c>
      <c r="G71" s="15">
        <f>_xlfn.IFNA(VLOOKUP($A71,'Tussenbestand individueel'!$F:$AH,G$284,FALSE),0)</f>
        <v>39</v>
      </c>
      <c r="H71" s="25">
        <f>_xlfn.IFNA(VLOOKUP($A71,'Tussenbestand individueel'!$F:$AH,H$284,FALSE),0)</f>
        <v>7</v>
      </c>
      <c r="I71" s="15">
        <f>_xlfn.IFNA(VLOOKUP($A71,'Tussenbestand individueel'!$F:$AH,I$284,FALSE),0)</f>
        <v>1.6</v>
      </c>
      <c r="J71" s="15">
        <f>_xlfn.IFNA(VLOOKUP($A71,'Tussenbestand individueel'!$F:$AH,J$284,FALSE),0)</f>
        <v>8.4</v>
      </c>
      <c r="K71" s="15">
        <f>_xlfn.IFNA(VLOOKUP($A71,'Tussenbestand individueel'!$F:$AH,K$284,FALSE),0)</f>
        <v>0</v>
      </c>
      <c r="L71" s="15">
        <f>_xlfn.IFNA(VLOOKUP($A71,'Tussenbestand individueel'!$F:$AH,L$284,FALSE),0)</f>
        <v>0</v>
      </c>
      <c r="M71" s="15">
        <f>_xlfn.IFNA(VLOOKUP($A71,'Tussenbestand individueel'!$F:$AH,M$284,FALSE),0)</f>
        <v>10</v>
      </c>
      <c r="N71" s="13">
        <f>_xlfn.IFNA(VLOOKUP($A71,'Tussenbestand individueel'!$F:$AH,N$284,FALSE),0)</f>
        <v>10</v>
      </c>
      <c r="O71" s="15">
        <f>_xlfn.IFNA(VLOOKUP($A71,'Tussenbestand individueel'!$F:$AH,O$284,FALSE),0)</f>
        <v>2.7</v>
      </c>
      <c r="P71" s="15">
        <f>_xlfn.IFNA(VLOOKUP($A71,'Tussenbestand individueel'!$F:$AH,P$284,FALSE),0)</f>
        <v>7.95</v>
      </c>
      <c r="Q71" s="15">
        <f>_xlfn.IFNA(VLOOKUP($A71,'Tussenbestand individueel'!$F:$AH,Q$284,FALSE),0)</f>
        <v>0</v>
      </c>
      <c r="R71" s="15">
        <f>_xlfn.IFNA(VLOOKUP($A71,'Tussenbestand individueel'!$F:$AH,R$284,FALSE),0)</f>
        <v>10.65</v>
      </c>
      <c r="S71" s="13">
        <f>_xlfn.IFNA(VLOOKUP($A71,'Tussenbestand individueel'!$F:$AH,S$284,FALSE),0)</f>
        <v>3</v>
      </c>
      <c r="T71" s="15">
        <f>_xlfn.IFNA(VLOOKUP($A71,'Tussenbestand individueel'!$F:$AH,T$284,FALSE),0)</f>
        <v>2.1</v>
      </c>
      <c r="U71" s="15">
        <f>_xlfn.IFNA(VLOOKUP($A71,'Tussenbestand individueel'!$F:$AH,U$284,FALSE),0)</f>
        <v>6.3</v>
      </c>
      <c r="V71" s="15">
        <f>_xlfn.IFNA(VLOOKUP($A71,'Tussenbestand individueel'!$F:$AH,V$284,FALSE),0)</f>
        <v>0</v>
      </c>
      <c r="W71" s="15">
        <f>_xlfn.IFNA(VLOOKUP($A71,'Tussenbestand individueel'!$F:$AH,W$284,FALSE),0)</f>
        <v>8.4</v>
      </c>
      <c r="X71" s="13">
        <f>_xlfn.IFNA(VLOOKUP($A71,'Tussenbestand individueel'!$F:$AH,X$284,FALSE),0)</f>
        <v>8</v>
      </c>
      <c r="Y71" s="15">
        <f>_xlfn.IFNA(VLOOKUP($A71,'Tussenbestand individueel'!$F:$AH,Y$284,FALSE),0)</f>
        <v>2.2999999999999998</v>
      </c>
      <c r="Z71" s="15">
        <f>_xlfn.IFNA(VLOOKUP($A71,'Tussenbestand individueel'!$F:$AH,Z$284,FALSE),0)</f>
        <v>7.65</v>
      </c>
      <c r="AA71" s="15">
        <f>_xlfn.IFNA(VLOOKUP($A71,'Tussenbestand individueel'!$F:$AH,AA$284,FALSE),0)</f>
        <v>0</v>
      </c>
      <c r="AB71" s="15">
        <f>_xlfn.IFNA(VLOOKUP($A71,'Tussenbestand individueel'!$F:$AH,AB$284,FALSE),0)</f>
        <v>9.9499999999999993</v>
      </c>
      <c r="AC71" s="13">
        <f>_xlfn.IFNA(VLOOKUP($A71,'Tussenbestand individueel'!$F:$AH,AC$284,FALSE),0)</f>
        <v>5</v>
      </c>
    </row>
    <row r="72" spans="1:29" hidden="1" x14ac:dyDescent="0.3">
      <c r="A72" s="17">
        <f>'Alle namen en totalen'!$B72</f>
        <v>325</v>
      </c>
      <c r="B72" t="str">
        <f>VLOOKUP(A72,'Alle namen en totalen'!B:F,5,FALSE)</f>
        <v>W6-B2</v>
      </c>
      <c r="C72" t="str">
        <f>_xlfn.IFNA(VLOOKUP($A72,'Alle namen en totalen'!$B:$F,C$284,FALSE)," ")</f>
        <v>Isa Bakker</v>
      </c>
      <c r="D72" t="str">
        <f>_xlfn.IFNA(VLOOKUP($A72,'Alle namen en totalen'!$B:$F,D$284,FALSE)," ")</f>
        <v>Jeugd 2 G</v>
      </c>
      <c r="E72">
        <f>VLOOKUP($A72,'Tussenbestand individueel'!$F:$AH,E$284,FALSE)</f>
        <v>0</v>
      </c>
      <c r="F72" t="str">
        <f>_xlfn.IFNA(VLOOKUP($A72,'Alle namen en totalen'!$B:$F,F$284,FALSE),"")</f>
        <v>LH</v>
      </c>
      <c r="G72" s="15">
        <f>_xlfn.IFNA(VLOOKUP($A72,'Tussenbestand individueel'!$F:$AH,G$284,FALSE),0)</f>
        <v>44.1</v>
      </c>
      <c r="H72" s="25">
        <f>_xlfn.IFNA(VLOOKUP($A72,'Tussenbestand individueel'!$F:$AH,H$284,FALSE),0)</f>
        <v>2</v>
      </c>
      <c r="I72" s="15">
        <f>_xlfn.IFNA(VLOOKUP($A72,'Tussenbestand individueel'!$F:$AH,I$284,FALSE),0)</f>
        <v>2.4</v>
      </c>
      <c r="J72" s="15">
        <f>_xlfn.IFNA(VLOOKUP($A72,'Tussenbestand individueel'!$F:$AH,J$284,FALSE),0)</f>
        <v>9</v>
      </c>
      <c r="K72" s="15">
        <f>_xlfn.IFNA(VLOOKUP($A72,'Tussenbestand individueel'!$F:$AH,K$284,FALSE),0)</f>
        <v>0</v>
      </c>
      <c r="L72" s="15">
        <f>_xlfn.IFNA(VLOOKUP($A72,'Tussenbestand individueel'!$F:$AH,L$284,FALSE),0)</f>
        <v>0</v>
      </c>
      <c r="M72" s="15">
        <f>_xlfn.IFNA(VLOOKUP($A72,'Tussenbestand individueel'!$F:$AH,M$284,FALSE),0)</f>
        <v>11.4</v>
      </c>
      <c r="N72" s="13">
        <f>_xlfn.IFNA(VLOOKUP($A72,'Tussenbestand individueel'!$F:$AH,N$284,FALSE),0)</f>
        <v>2</v>
      </c>
      <c r="O72" s="15">
        <f>_xlfn.IFNA(VLOOKUP($A72,'Tussenbestand individueel'!$F:$AH,O$284,FALSE),0)</f>
        <v>2.8</v>
      </c>
      <c r="P72" s="15">
        <f>_xlfn.IFNA(VLOOKUP($A72,'Tussenbestand individueel'!$F:$AH,P$284,FALSE),0)</f>
        <v>8.1999999999999993</v>
      </c>
      <c r="Q72" s="15">
        <f>_xlfn.IFNA(VLOOKUP($A72,'Tussenbestand individueel'!$F:$AH,Q$284,FALSE),0)</f>
        <v>0</v>
      </c>
      <c r="R72" s="15">
        <f>_xlfn.IFNA(VLOOKUP($A72,'Tussenbestand individueel'!$F:$AH,R$284,FALSE),0)</f>
        <v>11</v>
      </c>
      <c r="S72" s="13">
        <f>_xlfn.IFNA(VLOOKUP($A72,'Tussenbestand individueel'!$F:$AH,S$284,FALSE),0)</f>
        <v>2</v>
      </c>
      <c r="T72" s="15">
        <f>_xlfn.IFNA(VLOOKUP($A72,'Tussenbestand individueel'!$F:$AH,T$284,FALSE),0)</f>
        <v>2.7</v>
      </c>
      <c r="U72" s="15">
        <f>_xlfn.IFNA(VLOOKUP($A72,'Tussenbestand individueel'!$F:$AH,U$284,FALSE),0)</f>
        <v>7.55</v>
      </c>
      <c r="V72" s="15">
        <f>_xlfn.IFNA(VLOOKUP($A72,'Tussenbestand individueel'!$F:$AH,V$284,FALSE),0)</f>
        <v>0</v>
      </c>
      <c r="W72" s="15">
        <f>_xlfn.IFNA(VLOOKUP($A72,'Tussenbestand individueel'!$F:$AH,W$284,FALSE),0)</f>
        <v>10.25</v>
      </c>
      <c r="X72" s="13">
        <f>_xlfn.IFNA(VLOOKUP($A72,'Tussenbestand individueel'!$F:$AH,X$284,FALSE),0)</f>
        <v>6</v>
      </c>
      <c r="Y72" s="15">
        <f>_xlfn.IFNA(VLOOKUP($A72,'Tussenbestand individueel'!$F:$AH,Y$284,FALSE),0)</f>
        <v>2.9</v>
      </c>
      <c r="Z72" s="15">
        <f>_xlfn.IFNA(VLOOKUP($A72,'Tussenbestand individueel'!$F:$AH,Z$284,FALSE),0)</f>
        <v>8.5500000000000007</v>
      </c>
      <c r="AA72" s="15">
        <f>_xlfn.IFNA(VLOOKUP($A72,'Tussenbestand individueel'!$F:$AH,AA$284,FALSE),0)</f>
        <v>0</v>
      </c>
      <c r="AB72" s="15">
        <f>_xlfn.IFNA(VLOOKUP($A72,'Tussenbestand individueel'!$F:$AH,AB$284,FALSE),0)</f>
        <v>11.45</v>
      </c>
      <c r="AC72" s="13">
        <f>_xlfn.IFNA(VLOOKUP($A72,'Tussenbestand individueel'!$F:$AH,AC$284,FALSE),0)</f>
        <v>2</v>
      </c>
    </row>
    <row r="73" spans="1:29" hidden="1" x14ac:dyDescent="0.3">
      <c r="A73" s="17">
        <f>'Alle namen en totalen'!$B73</f>
        <v>326</v>
      </c>
      <c r="B73" t="str">
        <f>VLOOKUP(A73,'Alle namen en totalen'!B:F,5,FALSE)</f>
        <v>W6-B2</v>
      </c>
      <c r="C73" t="str">
        <f>_xlfn.IFNA(VLOOKUP($A73,'Alle namen en totalen'!$B:$F,C$284,FALSE)," ")</f>
        <v>Meis Liedorp</v>
      </c>
      <c r="D73" t="str">
        <f>_xlfn.IFNA(VLOOKUP($A73,'Alle namen en totalen'!$B:$F,D$284,FALSE)," ")</f>
        <v>Jeugd 1 G</v>
      </c>
      <c r="E73">
        <f>VLOOKUP($A73,'Tussenbestand individueel'!$F:$AH,E$284,FALSE)</f>
        <v>0</v>
      </c>
      <c r="F73" t="str">
        <f>_xlfn.IFNA(VLOOKUP($A73,'Alle namen en totalen'!$B:$F,F$284,FALSE),"")</f>
        <v>LH</v>
      </c>
      <c r="G73" s="15">
        <f>_xlfn.IFNA(VLOOKUP($A73,'Tussenbestand individueel'!$F:$AH,G$284,FALSE),0)</f>
        <v>37.15</v>
      </c>
      <c r="H73" s="25">
        <f>_xlfn.IFNA(VLOOKUP($A73,'Tussenbestand individueel'!$F:$AH,H$284,FALSE),0)</f>
        <v>13</v>
      </c>
      <c r="I73" s="15">
        <f>_xlfn.IFNA(VLOOKUP($A73,'Tussenbestand individueel'!$F:$AH,I$284,FALSE),0)</f>
        <v>1.6</v>
      </c>
      <c r="J73" s="15">
        <f>_xlfn.IFNA(VLOOKUP($A73,'Tussenbestand individueel'!$F:$AH,J$284,FALSE),0)</f>
        <v>8.9499999999999993</v>
      </c>
      <c r="K73" s="15">
        <f>_xlfn.IFNA(VLOOKUP($A73,'Tussenbestand individueel'!$F:$AH,K$284,FALSE),0)</f>
        <v>0</v>
      </c>
      <c r="L73" s="15">
        <f>_xlfn.IFNA(VLOOKUP($A73,'Tussenbestand individueel'!$F:$AH,L$284,FALSE),0)</f>
        <v>0</v>
      </c>
      <c r="M73" s="15">
        <f>_xlfn.IFNA(VLOOKUP($A73,'Tussenbestand individueel'!$F:$AH,M$284,FALSE),0)</f>
        <v>10.55</v>
      </c>
      <c r="N73" s="13">
        <f>_xlfn.IFNA(VLOOKUP($A73,'Tussenbestand individueel'!$F:$AH,N$284,FALSE),0)</f>
        <v>12</v>
      </c>
      <c r="O73" s="15">
        <f>_xlfn.IFNA(VLOOKUP($A73,'Tussenbestand individueel'!$F:$AH,O$284,FALSE),0)</f>
        <v>2.1</v>
      </c>
      <c r="P73" s="15">
        <f>_xlfn.IFNA(VLOOKUP($A73,'Tussenbestand individueel'!$F:$AH,P$284,FALSE),0)</f>
        <v>7.05</v>
      </c>
      <c r="Q73" s="15">
        <f>_xlfn.IFNA(VLOOKUP($A73,'Tussenbestand individueel'!$F:$AH,Q$284,FALSE),0)</f>
        <v>0</v>
      </c>
      <c r="R73" s="15">
        <f>_xlfn.IFNA(VLOOKUP($A73,'Tussenbestand individueel'!$F:$AH,R$284,FALSE),0)</f>
        <v>9.15</v>
      </c>
      <c r="S73" s="13">
        <f>_xlfn.IFNA(VLOOKUP($A73,'Tussenbestand individueel'!$F:$AH,S$284,FALSE),0)</f>
        <v>12</v>
      </c>
      <c r="T73" s="15">
        <f>_xlfn.IFNA(VLOOKUP($A73,'Tussenbestand individueel'!$F:$AH,T$284,FALSE),0)</f>
        <v>2.2000000000000002</v>
      </c>
      <c r="U73" s="15">
        <f>_xlfn.IFNA(VLOOKUP($A73,'Tussenbestand individueel'!$F:$AH,U$284,FALSE),0)</f>
        <v>5.2</v>
      </c>
      <c r="V73" s="15">
        <f>_xlfn.IFNA(VLOOKUP($A73,'Tussenbestand individueel'!$F:$AH,V$284,FALSE),0)</f>
        <v>0</v>
      </c>
      <c r="W73" s="15">
        <f>_xlfn.IFNA(VLOOKUP($A73,'Tussenbestand individueel'!$F:$AH,W$284,FALSE),0)</f>
        <v>7.4</v>
      </c>
      <c r="X73" s="13">
        <f>_xlfn.IFNA(VLOOKUP($A73,'Tussenbestand individueel'!$F:$AH,X$284,FALSE),0)</f>
        <v>12</v>
      </c>
      <c r="Y73" s="15">
        <f>_xlfn.IFNA(VLOOKUP($A73,'Tussenbestand individueel'!$F:$AH,Y$284,FALSE),0)</f>
        <v>2.7</v>
      </c>
      <c r="Z73" s="15">
        <f>_xlfn.IFNA(VLOOKUP($A73,'Tussenbestand individueel'!$F:$AH,Z$284,FALSE),0)</f>
        <v>7.35</v>
      </c>
      <c r="AA73" s="15">
        <f>_xlfn.IFNA(VLOOKUP($A73,'Tussenbestand individueel'!$F:$AH,AA$284,FALSE),0)</f>
        <v>0</v>
      </c>
      <c r="AB73" s="15">
        <f>_xlfn.IFNA(VLOOKUP($A73,'Tussenbestand individueel'!$F:$AH,AB$284,FALSE),0)</f>
        <v>10.050000000000001</v>
      </c>
      <c r="AC73" s="13">
        <f>_xlfn.IFNA(VLOOKUP($A73,'Tussenbestand individueel'!$F:$AH,AC$284,FALSE),0)</f>
        <v>13</v>
      </c>
    </row>
    <row r="74" spans="1:29" hidden="1" x14ac:dyDescent="0.3">
      <c r="A74" s="17">
        <f>'Alle namen en totalen'!$B74</f>
        <v>327</v>
      </c>
      <c r="B74" t="str">
        <f>VLOOKUP(A74,'Alle namen en totalen'!B:F,5,FALSE)</f>
        <v>W6-B2</v>
      </c>
      <c r="C74" t="str">
        <f>_xlfn.IFNA(VLOOKUP($A74,'Alle namen en totalen'!$B:$F,C$284,FALSE)," ")</f>
        <v>Robin Berkhout</v>
      </c>
      <c r="D74" t="str">
        <f>_xlfn.IFNA(VLOOKUP($A74,'Alle namen en totalen'!$B:$F,D$284,FALSE)," ")</f>
        <v>Jeugd 1 G</v>
      </c>
      <c r="E74">
        <f>VLOOKUP($A74,'Tussenbestand individueel'!$F:$AH,E$284,FALSE)</f>
        <v>0</v>
      </c>
      <c r="F74" t="str">
        <f>_xlfn.IFNA(VLOOKUP($A74,'Alle namen en totalen'!$B:$F,F$284,FALSE),"")</f>
        <v>LH</v>
      </c>
      <c r="G74" s="15">
        <f>_xlfn.IFNA(VLOOKUP($A74,'Tussenbestand individueel'!$F:$AH,G$284,FALSE),0)</f>
        <v>42.2</v>
      </c>
      <c r="H74" s="25">
        <f>_xlfn.IFNA(VLOOKUP($A74,'Tussenbestand individueel'!$F:$AH,H$284,FALSE),0)</f>
        <v>8</v>
      </c>
      <c r="I74" s="15">
        <f>_xlfn.IFNA(VLOOKUP($A74,'Tussenbestand individueel'!$F:$AH,I$284,FALSE),0)</f>
        <v>2.4</v>
      </c>
      <c r="J74" s="15">
        <f>_xlfn.IFNA(VLOOKUP($A74,'Tussenbestand individueel'!$F:$AH,J$284,FALSE),0)</f>
        <v>8.65</v>
      </c>
      <c r="K74" s="15">
        <f>_xlfn.IFNA(VLOOKUP($A74,'Tussenbestand individueel'!$F:$AH,K$284,FALSE),0)</f>
        <v>0</v>
      </c>
      <c r="L74" s="15">
        <f>_xlfn.IFNA(VLOOKUP($A74,'Tussenbestand individueel'!$F:$AH,L$284,FALSE),0)</f>
        <v>0</v>
      </c>
      <c r="M74" s="15">
        <f>_xlfn.IFNA(VLOOKUP($A74,'Tussenbestand individueel'!$F:$AH,M$284,FALSE),0)</f>
        <v>11.05</v>
      </c>
      <c r="N74" s="13">
        <f>_xlfn.IFNA(VLOOKUP($A74,'Tussenbestand individueel'!$F:$AH,N$284,FALSE),0)</f>
        <v>7</v>
      </c>
      <c r="O74" s="15">
        <f>_xlfn.IFNA(VLOOKUP($A74,'Tussenbestand individueel'!$F:$AH,O$284,FALSE),0)</f>
        <v>2.2000000000000002</v>
      </c>
      <c r="P74" s="15">
        <f>_xlfn.IFNA(VLOOKUP($A74,'Tussenbestand individueel'!$F:$AH,P$284,FALSE),0)</f>
        <v>8</v>
      </c>
      <c r="Q74" s="15">
        <f>_xlfn.IFNA(VLOOKUP($A74,'Tussenbestand individueel'!$F:$AH,Q$284,FALSE),0)</f>
        <v>0</v>
      </c>
      <c r="R74" s="15">
        <f>_xlfn.IFNA(VLOOKUP($A74,'Tussenbestand individueel'!$F:$AH,R$284,FALSE),0)</f>
        <v>10.199999999999999</v>
      </c>
      <c r="S74" s="13">
        <f>_xlfn.IFNA(VLOOKUP($A74,'Tussenbestand individueel'!$F:$AH,S$284,FALSE),0)</f>
        <v>9</v>
      </c>
      <c r="T74" s="15">
        <f>_xlfn.IFNA(VLOOKUP($A74,'Tussenbestand individueel'!$F:$AH,T$284,FALSE),0)</f>
        <v>2.7</v>
      </c>
      <c r="U74" s="15">
        <f>_xlfn.IFNA(VLOOKUP($A74,'Tussenbestand individueel'!$F:$AH,U$284,FALSE),0)</f>
        <v>7.2</v>
      </c>
      <c r="V74" s="15">
        <f>_xlfn.IFNA(VLOOKUP($A74,'Tussenbestand individueel'!$F:$AH,V$284,FALSE),0)</f>
        <v>0</v>
      </c>
      <c r="W74" s="15">
        <f>_xlfn.IFNA(VLOOKUP($A74,'Tussenbestand individueel'!$F:$AH,W$284,FALSE),0)</f>
        <v>9.9</v>
      </c>
      <c r="X74" s="13">
        <f>_xlfn.IFNA(VLOOKUP($A74,'Tussenbestand individueel'!$F:$AH,X$284,FALSE),0)</f>
        <v>8</v>
      </c>
      <c r="Y74" s="15">
        <f>_xlfn.IFNA(VLOOKUP($A74,'Tussenbestand individueel'!$F:$AH,Y$284,FALSE),0)</f>
        <v>2.9</v>
      </c>
      <c r="Z74" s="15">
        <f>_xlfn.IFNA(VLOOKUP($A74,'Tussenbestand individueel'!$F:$AH,Z$284,FALSE),0)</f>
        <v>8.15</v>
      </c>
      <c r="AA74" s="15">
        <f>_xlfn.IFNA(VLOOKUP($A74,'Tussenbestand individueel'!$F:$AH,AA$284,FALSE),0)</f>
        <v>0</v>
      </c>
      <c r="AB74" s="15">
        <f>_xlfn.IFNA(VLOOKUP($A74,'Tussenbestand individueel'!$F:$AH,AB$284,FALSE),0)</f>
        <v>11.05</v>
      </c>
      <c r="AC74" s="13">
        <f>_xlfn.IFNA(VLOOKUP($A74,'Tussenbestand individueel'!$F:$AH,AC$284,FALSE),0)</f>
        <v>6</v>
      </c>
    </row>
    <row r="75" spans="1:29" hidden="1" x14ac:dyDescent="0.3">
      <c r="A75" s="17">
        <f>'Alle namen en totalen'!$B75</f>
        <v>328</v>
      </c>
      <c r="B75" t="str">
        <f>VLOOKUP(A75,'Alle namen en totalen'!B:F,5,FALSE)</f>
        <v>W6-B2</v>
      </c>
      <c r="C75" t="str">
        <f>_xlfn.IFNA(VLOOKUP($A75,'Alle namen en totalen'!$B:$F,C$284,FALSE)," ")</f>
        <v>Mette Venniker</v>
      </c>
      <c r="D75" t="str">
        <f>_xlfn.IFNA(VLOOKUP($A75,'Alle namen en totalen'!$B:$F,D$284,FALSE)," ")</f>
        <v>Jeugd 1 G</v>
      </c>
      <c r="E75">
        <f>VLOOKUP($A75,'Tussenbestand individueel'!$F:$AH,E$284,FALSE)</f>
        <v>0</v>
      </c>
      <c r="F75" t="str">
        <f>_xlfn.IFNA(VLOOKUP($A75,'Alle namen en totalen'!$B:$F,F$284,FALSE),"")</f>
        <v>LH</v>
      </c>
      <c r="G75" s="15">
        <f>_xlfn.IFNA(VLOOKUP($A75,'Tussenbestand individueel'!$F:$AH,G$284,FALSE),0)</f>
        <v>39.450000000000003</v>
      </c>
      <c r="H75" s="25">
        <f>_xlfn.IFNA(VLOOKUP($A75,'Tussenbestand individueel'!$F:$AH,H$284,FALSE),0)</f>
        <v>12</v>
      </c>
      <c r="I75" s="15">
        <f>_xlfn.IFNA(VLOOKUP($A75,'Tussenbestand individueel'!$F:$AH,I$284,FALSE),0)</f>
        <v>2.4</v>
      </c>
      <c r="J75" s="15">
        <f>_xlfn.IFNA(VLOOKUP($A75,'Tussenbestand individueel'!$F:$AH,J$284,FALSE),0)</f>
        <v>8.4499999999999993</v>
      </c>
      <c r="K75" s="15">
        <f>_xlfn.IFNA(VLOOKUP($A75,'Tussenbestand individueel'!$F:$AH,K$284,FALSE),0)</f>
        <v>0</v>
      </c>
      <c r="L75" s="15">
        <f>_xlfn.IFNA(VLOOKUP($A75,'Tussenbestand individueel'!$F:$AH,L$284,FALSE),0)</f>
        <v>0</v>
      </c>
      <c r="M75" s="15">
        <f>_xlfn.IFNA(VLOOKUP($A75,'Tussenbestand individueel'!$F:$AH,M$284,FALSE),0)</f>
        <v>10.85</v>
      </c>
      <c r="N75" s="13">
        <f>_xlfn.IFNA(VLOOKUP($A75,'Tussenbestand individueel'!$F:$AH,N$284,FALSE),0)</f>
        <v>10</v>
      </c>
      <c r="O75" s="15">
        <f>_xlfn.IFNA(VLOOKUP($A75,'Tussenbestand individueel'!$F:$AH,O$284,FALSE),0)</f>
        <v>2.2000000000000002</v>
      </c>
      <c r="P75" s="15">
        <f>_xlfn.IFNA(VLOOKUP($A75,'Tussenbestand individueel'!$F:$AH,P$284,FALSE),0)</f>
        <v>7.75</v>
      </c>
      <c r="Q75" s="15">
        <f>_xlfn.IFNA(VLOOKUP($A75,'Tussenbestand individueel'!$F:$AH,Q$284,FALSE),0)</f>
        <v>0</v>
      </c>
      <c r="R75" s="15">
        <f>_xlfn.IFNA(VLOOKUP($A75,'Tussenbestand individueel'!$F:$AH,R$284,FALSE),0)</f>
        <v>9.9499999999999993</v>
      </c>
      <c r="S75" s="13">
        <f>_xlfn.IFNA(VLOOKUP($A75,'Tussenbestand individueel'!$F:$AH,S$284,FALSE),0)</f>
        <v>10</v>
      </c>
      <c r="T75" s="15">
        <f>_xlfn.IFNA(VLOOKUP($A75,'Tussenbestand individueel'!$F:$AH,T$284,FALSE),0)</f>
        <v>2.7</v>
      </c>
      <c r="U75" s="15">
        <f>_xlfn.IFNA(VLOOKUP($A75,'Tussenbestand individueel'!$F:$AH,U$284,FALSE),0)</f>
        <v>5.7</v>
      </c>
      <c r="V75" s="15">
        <f>_xlfn.IFNA(VLOOKUP($A75,'Tussenbestand individueel'!$F:$AH,V$284,FALSE),0)</f>
        <v>1</v>
      </c>
      <c r="W75" s="15">
        <f>_xlfn.IFNA(VLOOKUP($A75,'Tussenbestand individueel'!$F:$AH,W$284,FALSE),0)</f>
        <v>7.4</v>
      </c>
      <c r="X75" s="13">
        <f>_xlfn.IFNA(VLOOKUP($A75,'Tussenbestand individueel'!$F:$AH,X$284,FALSE),0)</f>
        <v>12</v>
      </c>
      <c r="Y75" s="15">
        <f>_xlfn.IFNA(VLOOKUP($A75,'Tussenbestand individueel'!$F:$AH,Y$284,FALSE),0)</f>
        <v>2.7</v>
      </c>
      <c r="Z75" s="15">
        <f>_xlfn.IFNA(VLOOKUP($A75,'Tussenbestand individueel'!$F:$AH,Z$284,FALSE),0)</f>
        <v>8.5500000000000007</v>
      </c>
      <c r="AA75" s="15">
        <f>_xlfn.IFNA(VLOOKUP($A75,'Tussenbestand individueel'!$F:$AH,AA$284,FALSE),0)</f>
        <v>0</v>
      </c>
      <c r="AB75" s="15">
        <f>_xlfn.IFNA(VLOOKUP($A75,'Tussenbestand individueel'!$F:$AH,AB$284,FALSE),0)</f>
        <v>11.25</v>
      </c>
      <c r="AC75" s="13">
        <f>_xlfn.IFNA(VLOOKUP($A75,'Tussenbestand individueel'!$F:$AH,AC$284,FALSE),0)</f>
        <v>4</v>
      </c>
    </row>
    <row r="76" spans="1:29" hidden="1" x14ac:dyDescent="0.3">
      <c r="A76" s="17">
        <f>'Alle namen en totalen'!$B76</f>
        <v>329</v>
      </c>
      <c r="B76" t="str">
        <f>VLOOKUP(A76,'Alle namen en totalen'!B:F,5,FALSE)</f>
        <v>W6-B2</v>
      </c>
      <c r="C76" t="str">
        <f>_xlfn.IFNA(VLOOKUP($A76,'Alle namen en totalen'!$B:$F,C$284,FALSE)," ")</f>
        <v>Malou Raithel</v>
      </c>
      <c r="D76" t="str">
        <f>_xlfn.IFNA(VLOOKUP($A76,'Alle namen en totalen'!$B:$F,D$284,FALSE)," ")</f>
        <v>Jeugd 1 G</v>
      </c>
      <c r="E76">
        <f>VLOOKUP($A76,'Tussenbestand individueel'!$F:$AH,E$284,FALSE)</f>
        <v>0</v>
      </c>
      <c r="F76" t="str">
        <f>_xlfn.IFNA(VLOOKUP($A76,'Alle namen en totalen'!$B:$F,F$284,FALSE),"")</f>
        <v>LH</v>
      </c>
      <c r="G76" s="15">
        <f>_xlfn.IFNA(VLOOKUP($A76,'Tussenbestand individueel'!$F:$AH,G$284,FALSE),0)</f>
        <v>43.95</v>
      </c>
      <c r="H76" s="25">
        <f>_xlfn.IFNA(VLOOKUP($A76,'Tussenbestand individueel'!$F:$AH,H$284,FALSE),0)</f>
        <v>3</v>
      </c>
      <c r="I76" s="15">
        <f>_xlfn.IFNA(VLOOKUP($A76,'Tussenbestand individueel'!$F:$AH,I$284,FALSE),0)</f>
        <v>2.4</v>
      </c>
      <c r="J76" s="15">
        <f>_xlfn.IFNA(VLOOKUP($A76,'Tussenbestand individueel'!$F:$AH,J$284,FALSE),0)</f>
        <v>8.9499999999999993</v>
      </c>
      <c r="K76" s="15">
        <f>_xlfn.IFNA(VLOOKUP($A76,'Tussenbestand individueel'!$F:$AH,K$284,FALSE),0)</f>
        <v>0</v>
      </c>
      <c r="L76" s="15">
        <f>_xlfn.IFNA(VLOOKUP($A76,'Tussenbestand individueel'!$F:$AH,L$284,FALSE),0)</f>
        <v>0</v>
      </c>
      <c r="M76" s="15">
        <f>_xlfn.IFNA(VLOOKUP($A76,'Tussenbestand individueel'!$F:$AH,M$284,FALSE),0)</f>
        <v>11.35</v>
      </c>
      <c r="N76" s="13">
        <f>_xlfn.IFNA(VLOOKUP($A76,'Tussenbestand individueel'!$F:$AH,N$284,FALSE),0)</f>
        <v>4</v>
      </c>
      <c r="O76" s="15">
        <f>_xlfn.IFNA(VLOOKUP($A76,'Tussenbestand individueel'!$F:$AH,O$284,FALSE),0)</f>
        <v>2.7</v>
      </c>
      <c r="P76" s="15">
        <f>_xlfn.IFNA(VLOOKUP($A76,'Tussenbestand individueel'!$F:$AH,P$284,FALSE),0)</f>
        <v>8.1</v>
      </c>
      <c r="Q76" s="15">
        <f>_xlfn.IFNA(VLOOKUP($A76,'Tussenbestand individueel'!$F:$AH,Q$284,FALSE),0)</f>
        <v>0</v>
      </c>
      <c r="R76" s="15">
        <f>_xlfn.IFNA(VLOOKUP($A76,'Tussenbestand individueel'!$F:$AH,R$284,FALSE),0)</f>
        <v>10.8</v>
      </c>
      <c r="S76" s="13">
        <f>_xlfn.IFNA(VLOOKUP($A76,'Tussenbestand individueel'!$F:$AH,S$284,FALSE),0)</f>
        <v>4</v>
      </c>
      <c r="T76" s="15">
        <f>_xlfn.IFNA(VLOOKUP($A76,'Tussenbestand individueel'!$F:$AH,T$284,FALSE),0)</f>
        <v>2.8</v>
      </c>
      <c r="U76" s="15">
        <f>_xlfn.IFNA(VLOOKUP($A76,'Tussenbestand individueel'!$F:$AH,U$284,FALSE),0)</f>
        <v>8.3000000000000007</v>
      </c>
      <c r="V76" s="15">
        <f>_xlfn.IFNA(VLOOKUP($A76,'Tussenbestand individueel'!$F:$AH,V$284,FALSE),0)</f>
        <v>0</v>
      </c>
      <c r="W76" s="15">
        <f>_xlfn.IFNA(VLOOKUP($A76,'Tussenbestand individueel'!$F:$AH,W$284,FALSE),0)</f>
        <v>11.1</v>
      </c>
      <c r="X76" s="13">
        <f>_xlfn.IFNA(VLOOKUP($A76,'Tussenbestand individueel'!$F:$AH,X$284,FALSE),0)</f>
        <v>2</v>
      </c>
      <c r="Y76" s="15">
        <f>_xlfn.IFNA(VLOOKUP($A76,'Tussenbestand individueel'!$F:$AH,Y$284,FALSE),0)</f>
        <v>2.8</v>
      </c>
      <c r="Z76" s="15">
        <f>_xlfn.IFNA(VLOOKUP($A76,'Tussenbestand individueel'!$F:$AH,Z$284,FALSE),0)</f>
        <v>7.9</v>
      </c>
      <c r="AA76" s="15">
        <f>_xlfn.IFNA(VLOOKUP($A76,'Tussenbestand individueel'!$F:$AH,AA$284,FALSE),0)</f>
        <v>0</v>
      </c>
      <c r="AB76" s="15">
        <f>_xlfn.IFNA(VLOOKUP($A76,'Tussenbestand individueel'!$F:$AH,AB$284,FALSE),0)</f>
        <v>10.7</v>
      </c>
      <c r="AC76" s="13">
        <f>_xlfn.IFNA(VLOOKUP($A76,'Tussenbestand individueel'!$F:$AH,AC$284,FALSE),0)</f>
        <v>9</v>
      </c>
    </row>
    <row r="77" spans="1:29" hidden="1" x14ac:dyDescent="0.3">
      <c r="A77" s="17">
        <f>'Alle namen en totalen'!$B77</f>
        <v>330</v>
      </c>
      <c r="B77" t="str">
        <f>VLOOKUP(A77,'Alle namen en totalen'!B:F,5,FALSE)</f>
        <v>W6-B2</v>
      </c>
      <c r="C77" t="str">
        <f>_xlfn.IFNA(VLOOKUP($A77,'Alle namen en totalen'!$B:$F,C$284,FALSE)," ")</f>
        <v>Isabeau Van Petten</v>
      </c>
      <c r="D77" t="str">
        <f>_xlfn.IFNA(VLOOKUP($A77,'Alle namen en totalen'!$B:$F,D$284,FALSE)," ")</f>
        <v>Jeugd 1 G</v>
      </c>
      <c r="E77">
        <f>VLOOKUP($A77,'Tussenbestand individueel'!$F:$AH,E$284,FALSE)</f>
        <v>0</v>
      </c>
      <c r="F77" t="str">
        <f>_xlfn.IFNA(VLOOKUP($A77,'Alle namen en totalen'!$B:$F,F$284,FALSE),"")</f>
        <v>Swift</v>
      </c>
      <c r="G77" s="15">
        <f>_xlfn.IFNA(VLOOKUP($A77,'Tussenbestand individueel'!$F:$AH,G$284,FALSE),0)</f>
        <v>41.85</v>
      </c>
      <c r="H77" s="25">
        <f>_xlfn.IFNA(VLOOKUP($A77,'Tussenbestand individueel'!$F:$AH,H$284,FALSE),0)</f>
        <v>9</v>
      </c>
      <c r="I77" s="15">
        <f>_xlfn.IFNA(VLOOKUP($A77,'Tussenbestand individueel'!$F:$AH,I$284,FALSE),0)</f>
        <v>2</v>
      </c>
      <c r="J77" s="15">
        <f>_xlfn.IFNA(VLOOKUP($A77,'Tussenbestand individueel'!$F:$AH,J$284,FALSE),0)</f>
        <v>9.4</v>
      </c>
      <c r="K77" s="15">
        <f>_xlfn.IFNA(VLOOKUP($A77,'Tussenbestand individueel'!$F:$AH,K$284,FALSE),0)</f>
        <v>0</v>
      </c>
      <c r="L77" s="15">
        <f>_xlfn.IFNA(VLOOKUP($A77,'Tussenbestand individueel'!$F:$AH,L$284,FALSE),0)</f>
        <v>0</v>
      </c>
      <c r="M77" s="15">
        <f>_xlfn.IFNA(VLOOKUP($A77,'Tussenbestand individueel'!$F:$AH,M$284,FALSE),0)</f>
        <v>11.4</v>
      </c>
      <c r="N77" s="13">
        <f>_xlfn.IFNA(VLOOKUP($A77,'Tussenbestand individueel'!$F:$AH,N$284,FALSE),0)</f>
        <v>2</v>
      </c>
      <c r="O77" s="15">
        <f>_xlfn.IFNA(VLOOKUP($A77,'Tussenbestand individueel'!$F:$AH,O$284,FALSE),0)</f>
        <v>2.6</v>
      </c>
      <c r="P77" s="15">
        <f>_xlfn.IFNA(VLOOKUP($A77,'Tussenbestand individueel'!$F:$AH,P$284,FALSE),0)</f>
        <v>7.3</v>
      </c>
      <c r="Q77" s="15">
        <f>_xlfn.IFNA(VLOOKUP($A77,'Tussenbestand individueel'!$F:$AH,Q$284,FALSE),0)</f>
        <v>0</v>
      </c>
      <c r="R77" s="15">
        <f>_xlfn.IFNA(VLOOKUP($A77,'Tussenbestand individueel'!$F:$AH,R$284,FALSE),0)</f>
        <v>9.9</v>
      </c>
      <c r="S77" s="13">
        <f>_xlfn.IFNA(VLOOKUP($A77,'Tussenbestand individueel'!$F:$AH,S$284,FALSE),0)</f>
        <v>11</v>
      </c>
      <c r="T77" s="15">
        <f>_xlfn.IFNA(VLOOKUP($A77,'Tussenbestand individueel'!$F:$AH,T$284,FALSE),0)</f>
        <v>1.7</v>
      </c>
      <c r="U77" s="15">
        <f>_xlfn.IFNA(VLOOKUP($A77,'Tussenbestand individueel'!$F:$AH,U$284,FALSE),0)</f>
        <v>7.75</v>
      </c>
      <c r="V77" s="15">
        <f>_xlfn.IFNA(VLOOKUP($A77,'Tussenbestand individueel'!$F:$AH,V$284,FALSE),0)</f>
        <v>0</v>
      </c>
      <c r="W77" s="15">
        <f>_xlfn.IFNA(VLOOKUP($A77,'Tussenbestand individueel'!$F:$AH,W$284,FALSE),0)</f>
        <v>9.4499999999999993</v>
      </c>
      <c r="X77" s="13">
        <f>_xlfn.IFNA(VLOOKUP($A77,'Tussenbestand individueel'!$F:$AH,X$284,FALSE),0)</f>
        <v>10</v>
      </c>
      <c r="Y77" s="15">
        <f>_xlfn.IFNA(VLOOKUP($A77,'Tussenbestand individueel'!$F:$AH,Y$284,FALSE),0)</f>
        <v>2.6</v>
      </c>
      <c r="Z77" s="15">
        <f>_xlfn.IFNA(VLOOKUP($A77,'Tussenbestand individueel'!$F:$AH,Z$284,FALSE),0)</f>
        <v>8.5</v>
      </c>
      <c r="AA77" s="15">
        <f>_xlfn.IFNA(VLOOKUP($A77,'Tussenbestand individueel'!$F:$AH,AA$284,FALSE),0)</f>
        <v>0</v>
      </c>
      <c r="AB77" s="15">
        <f>_xlfn.IFNA(VLOOKUP($A77,'Tussenbestand individueel'!$F:$AH,AB$284,FALSE),0)</f>
        <v>11.1</v>
      </c>
      <c r="AC77" s="13">
        <f>_xlfn.IFNA(VLOOKUP($A77,'Tussenbestand individueel'!$F:$AH,AC$284,FALSE),0)</f>
        <v>5</v>
      </c>
    </row>
    <row r="78" spans="1:29" hidden="1" x14ac:dyDescent="0.3">
      <c r="A78" s="17">
        <f>'Alle namen en totalen'!$B78</f>
        <v>331</v>
      </c>
      <c r="B78" t="str">
        <f>VLOOKUP(A78,'Alle namen en totalen'!B:F,5,FALSE)</f>
        <v>W6-B2</v>
      </c>
      <c r="C78" t="str">
        <f>_xlfn.IFNA(VLOOKUP($A78,'Alle namen en totalen'!$B:$F,C$284,FALSE)," ")</f>
        <v>Sofie De Lange</v>
      </c>
      <c r="D78" t="str">
        <f>_xlfn.IFNA(VLOOKUP($A78,'Alle namen en totalen'!$B:$F,D$284,FALSE)," ")</f>
        <v>Jeugd 1 G</v>
      </c>
      <c r="E78">
        <f>VLOOKUP($A78,'Tussenbestand individueel'!$F:$AH,E$284,FALSE)</f>
        <v>0</v>
      </c>
      <c r="F78" t="str">
        <f>_xlfn.IFNA(VLOOKUP($A78,'Alle namen en totalen'!$B:$F,F$284,FALSE),"")</f>
        <v>Swift</v>
      </c>
      <c r="G78" s="15">
        <f>_xlfn.IFNA(VLOOKUP($A78,'Tussenbestand individueel'!$F:$AH,G$284,FALSE),0)</f>
        <v>42.8</v>
      </c>
      <c r="H78" s="25">
        <f>_xlfn.IFNA(VLOOKUP($A78,'Tussenbestand individueel'!$F:$AH,H$284,FALSE),0)</f>
        <v>6</v>
      </c>
      <c r="I78" s="15">
        <f>_xlfn.IFNA(VLOOKUP($A78,'Tussenbestand individueel'!$F:$AH,I$284,FALSE),0)</f>
        <v>1.6</v>
      </c>
      <c r="J78" s="15">
        <f>_xlfn.IFNA(VLOOKUP($A78,'Tussenbestand individueel'!$F:$AH,J$284,FALSE),0)</f>
        <v>9.1</v>
      </c>
      <c r="K78" s="15">
        <f>_xlfn.IFNA(VLOOKUP($A78,'Tussenbestand individueel'!$F:$AH,K$284,FALSE),0)</f>
        <v>0</v>
      </c>
      <c r="L78" s="15">
        <f>_xlfn.IFNA(VLOOKUP($A78,'Tussenbestand individueel'!$F:$AH,L$284,FALSE),0)</f>
        <v>0</v>
      </c>
      <c r="M78" s="15">
        <f>_xlfn.IFNA(VLOOKUP($A78,'Tussenbestand individueel'!$F:$AH,M$284,FALSE),0)</f>
        <v>10.7</v>
      </c>
      <c r="N78" s="13">
        <f>_xlfn.IFNA(VLOOKUP($A78,'Tussenbestand individueel'!$F:$AH,N$284,FALSE),0)</f>
        <v>11</v>
      </c>
      <c r="O78" s="15">
        <f>_xlfn.IFNA(VLOOKUP($A78,'Tussenbestand individueel'!$F:$AH,O$284,FALSE),0)</f>
        <v>2.6</v>
      </c>
      <c r="P78" s="15">
        <f>_xlfn.IFNA(VLOOKUP($A78,'Tussenbestand individueel'!$F:$AH,P$284,FALSE),0)</f>
        <v>7.8</v>
      </c>
      <c r="Q78" s="15">
        <f>_xlfn.IFNA(VLOOKUP($A78,'Tussenbestand individueel'!$F:$AH,Q$284,FALSE),0)</f>
        <v>0</v>
      </c>
      <c r="R78" s="15">
        <f>_xlfn.IFNA(VLOOKUP($A78,'Tussenbestand individueel'!$F:$AH,R$284,FALSE),0)</f>
        <v>10.4</v>
      </c>
      <c r="S78" s="13">
        <f>_xlfn.IFNA(VLOOKUP($A78,'Tussenbestand individueel'!$F:$AH,S$284,FALSE),0)</f>
        <v>8</v>
      </c>
      <c r="T78" s="15">
        <f>_xlfn.IFNA(VLOOKUP($A78,'Tussenbestand individueel'!$F:$AH,T$284,FALSE),0)</f>
        <v>2.7</v>
      </c>
      <c r="U78" s="15">
        <f>_xlfn.IFNA(VLOOKUP($A78,'Tussenbestand individueel'!$F:$AH,U$284,FALSE),0)</f>
        <v>8.15</v>
      </c>
      <c r="V78" s="15">
        <f>_xlfn.IFNA(VLOOKUP($A78,'Tussenbestand individueel'!$F:$AH,V$284,FALSE),0)</f>
        <v>0</v>
      </c>
      <c r="W78" s="15">
        <f>_xlfn.IFNA(VLOOKUP($A78,'Tussenbestand individueel'!$F:$AH,W$284,FALSE),0)</f>
        <v>10.85</v>
      </c>
      <c r="X78" s="13">
        <f>_xlfn.IFNA(VLOOKUP($A78,'Tussenbestand individueel'!$F:$AH,X$284,FALSE),0)</f>
        <v>3</v>
      </c>
      <c r="Y78" s="15">
        <f>_xlfn.IFNA(VLOOKUP($A78,'Tussenbestand individueel'!$F:$AH,Y$284,FALSE),0)</f>
        <v>2.8</v>
      </c>
      <c r="Z78" s="15">
        <f>_xlfn.IFNA(VLOOKUP($A78,'Tussenbestand individueel'!$F:$AH,Z$284,FALSE),0)</f>
        <v>8.0500000000000007</v>
      </c>
      <c r="AA78" s="15">
        <f>_xlfn.IFNA(VLOOKUP($A78,'Tussenbestand individueel'!$F:$AH,AA$284,FALSE),0)</f>
        <v>0</v>
      </c>
      <c r="AB78" s="15">
        <f>_xlfn.IFNA(VLOOKUP($A78,'Tussenbestand individueel'!$F:$AH,AB$284,FALSE),0)</f>
        <v>10.85</v>
      </c>
      <c r="AC78" s="13">
        <f>_xlfn.IFNA(VLOOKUP($A78,'Tussenbestand individueel'!$F:$AH,AC$284,FALSE),0)</f>
        <v>7</v>
      </c>
    </row>
    <row r="79" spans="1:29" hidden="1" x14ac:dyDescent="0.3">
      <c r="A79" s="17">
        <f>'Alle namen en totalen'!$B79</f>
        <v>332</v>
      </c>
      <c r="B79" t="str">
        <f>VLOOKUP(A79,'Alle namen en totalen'!B:F,5,FALSE)</f>
        <v>W6-B2</v>
      </c>
      <c r="C79" t="str">
        <f>_xlfn.IFNA(VLOOKUP($A79,'Alle namen en totalen'!$B:$F,C$284,FALSE)," ")</f>
        <v>Tessa De Boer</v>
      </c>
      <c r="D79" t="str">
        <f>_xlfn.IFNA(VLOOKUP($A79,'Alle namen en totalen'!$B:$F,D$284,FALSE)," ")</f>
        <v>Jeugd 1 G</v>
      </c>
      <c r="E79">
        <f>VLOOKUP($A79,'Tussenbestand individueel'!$F:$AH,E$284,FALSE)</f>
        <v>0</v>
      </c>
      <c r="F79" t="str">
        <f>_xlfn.IFNA(VLOOKUP($A79,'Alle namen en totalen'!$B:$F,F$284,FALSE),"")</f>
        <v>Swift</v>
      </c>
      <c r="G79" s="15">
        <f>_xlfn.IFNA(VLOOKUP($A79,'Tussenbestand individueel'!$F:$AH,G$284,FALSE),0)</f>
        <v>44.7</v>
      </c>
      <c r="H79" s="25">
        <f>_xlfn.IFNA(VLOOKUP($A79,'Tussenbestand individueel'!$F:$AH,H$284,FALSE),0)</f>
        <v>1</v>
      </c>
      <c r="I79" s="15">
        <f>_xlfn.IFNA(VLOOKUP($A79,'Tussenbestand individueel'!$F:$AH,I$284,FALSE),0)</f>
        <v>2.4</v>
      </c>
      <c r="J79" s="15">
        <f>_xlfn.IFNA(VLOOKUP($A79,'Tussenbestand individueel'!$F:$AH,J$284,FALSE),0)</f>
        <v>9.0500000000000007</v>
      </c>
      <c r="K79" s="15">
        <f>_xlfn.IFNA(VLOOKUP($A79,'Tussenbestand individueel'!$F:$AH,K$284,FALSE),0)</f>
        <v>0</v>
      </c>
      <c r="L79" s="15">
        <f>_xlfn.IFNA(VLOOKUP($A79,'Tussenbestand individueel'!$F:$AH,L$284,FALSE),0)</f>
        <v>0</v>
      </c>
      <c r="M79" s="15">
        <f>_xlfn.IFNA(VLOOKUP($A79,'Tussenbestand individueel'!$F:$AH,M$284,FALSE),0)</f>
        <v>11.45</v>
      </c>
      <c r="N79" s="13">
        <f>_xlfn.IFNA(VLOOKUP($A79,'Tussenbestand individueel'!$F:$AH,N$284,FALSE),0)</f>
        <v>1</v>
      </c>
      <c r="O79" s="15">
        <f>_xlfn.IFNA(VLOOKUP($A79,'Tussenbestand individueel'!$F:$AH,O$284,FALSE),0)</f>
        <v>2.7</v>
      </c>
      <c r="P79" s="15">
        <f>_xlfn.IFNA(VLOOKUP($A79,'Tussenbestand individueel'!$F:$AH,P$284,FALSE),0)</f>
        <v>8.0500000000000007</v>
      </c>
      <c r="Q79" s="15">
        <f>_xlfn.IFNA(VLOOKUP($A79,'Tussenbestand individueel'!$F:$AH,Q$284,FALSE),0)</f>
        <v>0</v>
      </c>
      <c r="R79" s="15">
        <f>_xlfn.IFNA(VLOOKUP($A79,'Tussenbestand individueel'!$F:$AH,R$284,FALSE),0)</f>
        <v>10.75</v>
      </c>
      <c r="S79" s="13">
        <f>_xlfn.IFNA(VLOOKUP($A79,'Tussenbestand individueel'!$F:$AH,S$284,FALSE),0)</f>
        <v>6</v>
      </c>
      <c r="T79" s="15">
        <f>_xlfn.IFNA(VLOOKUP($A79,'Tussenbestand individueel'!$F:$AH,T$284,FALSE),0)</f>
        <v>2.8</v>
      </c>
      <c r="U79" s="15">
        <f>_xlfn.IFNA(VLOOKUP($A79,'Tussenbestand individueel'!$F:$AH,U$284,FALSE),0)</f>
        <v>8.35</v>
      </c>
      <c r="V79" s="15">
        <f>_xlfn.IFNA(VLOOKUP($A79,'Tussenbestand individueel'!$F:$AH,V$284,FALSE),0)</f>
        <v>0</v>
      </c>
      <c r="W79" s="15">
        <f>_xlfn.IFNA(VLOOKUP($A79,'Tussenbestand individueel'!$F:$AH,W$284,FALSE),0)</f>
        <v>11.15</v>
      </c>
      <c r="X79" s="13">
        <f>_xlfn.IFNA(VLOOKUP($A79,'Tussenbestand individueel'!$F:$AH,X$284,FALSE),0)</f>
        <v>1</v>
      </c>
      <c r="Y79" s="15">
        <f>_xlfn.IFNA(VLOOKUP($A79,'Tussenbestand individueel'!$F:$AH,Y$284,FALSE),0)</f>
        <v>2.9</v>
      </c>
      <c r="Z79" s="15">
        <f>_xlfn.IFNA(VLOOKUP($A79,'Tussenbestand individueel'!$F:$AH,Z$284,FALSE),0)</f>
        <v>8.4499999999999993</v>
      </c>
      <c r="AA79" s="15">
        <f>_xlfn.IFNA(VLOOKUP($A79,'Tussenbestand individueel'!$F:$AH,AA$284,FALSE),0)</f>
        <v>0</v>
      </c>
      <c r="AB79" s="15">
        <f>_xlfn.IFNA(VLOOKUP($A79,'Tussenbestand individueel'!$F:$AH,AB$284,FALSE),0)</f>
        <v>11.35</v>
      </c>
      <c r="AC79" s="13">
        <f>_xlfn.IFNA(VLOOKUP($A79,'Tussenbestand individueel'!$F:$AH,AC$284,FALSE),0)</f>
        <v>3</v>
      </c>
    </row>
    <row r="80" spans="1:29" hidden="1" x14ac:dyDescent="0.3">
      <c r="A80" s="17">
        <f>'Alle namen en totalen'!$B80</f>
        <v>333</v>
      </c>
      <c r="B80" t="str">
        <f>VLOOKUP(A80,'Alle namen en totalen'!B:F,5,FALSE)</f>
        <v>W6-B2</v>
      </c>
      <c r="C80" t="str">
        <f>_xlfn.IFNA(VLOOKUP($A80,'Alle namen en totalen'!$B:$F,C$284,FALSE)," ")</f>
        <v>Ize Nijman</v>
      </c>
      <c r="D80" t="str">
        <f>_xlfn.IFNA(VLOOKUP($A80,'Alle namen en totalen'!$B:$F,D$284,FALSE)," ")</f>
        <v>Jeugd 2 G</v>
      </c>
      <c r="E80">
        <f>VLOOKUP($A80,'Tussenbestand individueel'!$F:$AH,E$284,FALSE)</f>
        <v>0</v>
      </c>
      <c r="F80" t="str">
        <f>_xlfn.IFNA(VLOOKUP($A80,'Alle namen en totalen'!$B:$F,F$284,FALSE),"")</f>
        <v>Swift</v>
      </c>
      <c r="G80" s="15">
        <f>_xlfn.IFNA(VLOOKUP($A80,'Tussenbestand individueel'!$F:$AH,G$284,FALSE),0)</f>
        <v>0</v>
      </c>
      <c r="H80" s="25">
        <f>_xlfn.IFNA(VLOOKUP($A80,'Tussenbestand individueel'!$F:$AH,H$284,FALSE),0)</f>
        <v>99</v>
      </c>
      <c r="I80" s="15">
        <f>_xlfn.IFNA(VLOOKUP($A80,'Tussenbestand individueel'!$F:$AH,I$284,FALSE),0)</f>
        <v>0</v>
      </c>
      <c r="J80" s="15">
        <f>_xlfn.IFNA(VLOOKUP($A80,'Tussenbestand individueel'!$F:$AH,J$284,FALSE),0)</f>
        <v>0</v>
      </c>
      <c r="K80" s="15">
        <f>_xlfn.IFNA(VLOOKUP($A80,'Tussenbestand individueel'!$F:$AH,K$284,FALSE),0)</f>
        <v>0</v>
      </c>
      <c r="L80" s="15">
        <f>_xlfn.IFNA(VLOOKUP($A80,'Tussenbestand individueel'!$F:$AH,L$284,FALSE),0)</f>
        <v>0</v>
      </c>
      <c r="M80" s="15">
        <f>_xlfn.IFNA(VLOOKUP($A80,'Tussenbestand individueel'!$F:$AH,M$284,FALSE),0)</f>
        <v>0</v>
      </c>
      <c r="N80" s="13">
        <f>_xlfn.IFNA(VLOOKUP($A80,'Tussenbestand individueel'!$F:$AH,N$284,FALSE),0)</f>
        <v>14</v>
      </c>
      <c r="O80" s="15">
        <f>_xlfn.IFNA(VLOOKUP($A80,'Tussenbestand individueel'!$F:$AH,O$284,FALSE),0)</f>
        <v>0</v>
      </c>
      <c r="P80" s="15">
        <f>_xlfn.IFNA(VLOOKUP($A80,'Tussenbestand individueel'!$F:$AH,P$284,FALSE),0)</f>
        <v>0</v>
      </c>
      <c r="Q80" s="15">
        <f>_xlfn.IFNA(VLOOKUP($A80,'Tussenbestand individueel'!$F:$AH,Q$284,FALSE),0)</f>
        <v>0</v>
      </c>
      <c r="R80" s="15">
        <f>_xlfn.IFNA(VLOOKUP($A80,'Tussenbestand individueel'!$F:$AH,R$284,FALSE),0)</f>
        <v>0</v>
      </c>
      <c r="S80" s="13">
        <f>_xlfn.IFNA(VLOOKUP($A80,'Tussenbestand individueel'!$F:$AH,S$284,FALSE),0)</f>
        <v>14</v>
      </c>
      <c r="T80" s="15">
        <f>_xlfn.IFNA(VLOOKUP($A80,'Tussenbestand individueel'!$F:$AH,T$284,FALSE),0)</f>
        <v>0</v>
      </c>
      <c r="U80" s="15">
        <f>_xlfn.IFNA(VLOOKUP($A80,'Tussenbestand individueel'!$F:$AH,U$284,FALSE),0)</f>
        <v>0</v>
      </c>
      <c r="V80" s="15">
        <f>_xlfn.IFNA(VLOOKUP($A80,'Tussenbestand individueel'!$F:$AH,V$284,FALSE),0)</f>
        <v>0</v>
      </c>
      <c r="W80" s="15">
        <f>_xlfn.IFNA(VLOOKUP($A80,'Tussenbestand individueel'!$F:$AH,W$284,FALSE),0)</f>
        <v>0</v>
      </c>
      <c r="X80" s="13">
        <f>_xlfn.IFNA(VLOOKUP($A80,'Tussenbestand individueel'!$F:$AH,X$284,FALSE),0)</f>
        <v>14</v>
      </c>
      <c r="Y80" s="15">
        <f>_xlfn.IFNA(VLOOKUP($A80,'Tussenbestand individueel'!$F:$AH,Y$284,FALSE),0)</f>
        <v>0</v>
      </c>
      <c r="Z80" s="15">
        <f>_xlfn.IFNA(VLOOKUP($A80,'Tussenbestand individueel'!$F:$AH,Z$284,FALSE),0)</f>
        <v>0</v>
      </c>
      <c r="AA80" s="15">
        <f>_xlfn.IFNA(VLOOKUP($A80,'Tussenbestand individueel'!$F:$AH,AA$284,FALSE),0)</f>
        <v>0</v>
      </c>
      <c r="AB80" s="15">
        <f>_xlfn.IFNA(VLOOKUP($A80,'Tussenbestand individueel'!$F:$AH,AB$284,FALSE),0)</f>
        <v>0</v>
      </c>
      <c r="AC80" s="13">
        <f>_xlfn.IFNA(VLOOKUP($A80,'Tussenbestand individueel'!$F:$AH,AC$284,FALSE),0)</f>
        <v>14</v>
      </c>
    </row>
    <row r="81" spans="1:29" hidden="1" x14ac:dyDescent="0.3">
      <c r="A81" s="17">
        <f>'Alle namen en totalen'!$B81</f>
        <v>334</v>
      </c>
      <c r="B81" t="str">
        <f>VLOOKUP(A81,'Alle namen en totalen'!B:F,5,FALSE)</f>
        <v>W5-B2</v>
      </c>
      <c r="C81" t="str">
        <f>_xlfn.IFNA(VLOOKUP($A81,'Alle namen en totalen'!$B:$F,C$284,FALSE)," ")</f>
        <v>Bliss Tuip</v>
      </c>
      <c r="D81" t="str">
        <f>_xlfn.IFNA(VLOOKUP($A81,'Alle namen en totalen'!$B:$F,D$284,FALSE)," ")</f>
        <v>Jeugd 1 G</v>
      </c>
      <c r="E81">
        <f>VLOOKUP($A81,'Tussenbestand individueel'!$F:$AH,E$284,FALSE)</f>
        <v>0</v>
      </c>
      <c r="F81" t="str">
        <f>_xlfn.IFNA(VLOOKUP($A81,'Alle namen en totalen'!$B:$F,F$284,FALSE),"")</f>
        <v>Sint Mauritius</v>
      </c>
      <c r="G81" s="15">
        <f>_xlfn.IFNA(VLOOKUP($A81,'Tussenbestand individueel'!$F:$AH,G$284,FALSE),0)</f>
        <v>0</v>
      </c>
      <c r="H81" s="25">
        <f>_xlfn.IFNA(VLOOKUP($A81,'Tussenbestand individueel'!$F:$AH,H$284,FALSE),0)</f>
        <v>99</v>
      </c>
      <c r="I81" s="15">
        <f>_xlfn.IFNA(VLOOKUP($A81,'Tussenbestand individueel'!$F:$AH,I$284,FALSE),0)</f>
        <v>0</v>
      </c>
      <c r="J81" s="15">
        <f>_xlfn.IFNA(VLOOKUP($A81,'Tussenbestand individueel'!$F:$AH,J$284,FALSE),0)</f>
        <v>0</v>
      </c>
      <c r="K81" s="15">
        <f>_xlfn.IFNA(VLOOKUP($A81,'Tussenbestand individueel'!$F:$AH,K$284,FALSE),0)</f>
        <v>0</v>
      </c>
      <c r="L81" s="15">
        <f>_xlfn.IFNA(VLOOKUP($A81,'Tussenbestand individueel'!$F:$AH,L$284,FALSE),0)</f>
        <v>0</v>
      </c>
      <c r="M81" s="15">
        <f>_xlfn.IFNA(VLOOKUP($A81,'Tussenbestand individueel'!$F:$AH,M$284,FALSE),0)</f>
        <v>0</v>
      </c>
      <c r="N81" s="13">
        <f>_xlfn.IFNA(VLOOKUP($A81,'Tussenbestand individueel'!$F:$AH,N$284,FALSE),0)</f>
        <v>12</v>
      </c>
      <c r="O81" s="15">
        <f>_xlfn.IFNA(VLOOKUP($A81,'Tussenbestand individueel'!$F:$AH,O$284,FALSE),0)</f>
        <v>0</v>
      </c>
      <c r="P81" s="15">
        <f>_xlfn.IFNA(VLOOKUP($A81,'Tussenbestand individueel'!$F:$AH,P$284,FALSE),0)</f>
        <v>0</v>
      </c>
      <c r="Q81" s="15">
        <f>_xlfn.IFNA(VLOOKUP($A81,'Tussenbestand individueel'!$F:$AH,Q$284,FALSE),0)</f>
        <v>0</v>
      </c>
      <c r="R81" s="15">
        <f>_xlfn.IFNA(VLOOKUP($A81,'Tussenbestand individueel'!$F:$AH,R$284,FALSE),0)</f>
        <v>0</v>
      </c>
      <c r="S81" s="13">
        <f>_xlfn.IFNA(VLOOKUP($A81,'Tussenbestand individueel'!$F:$AH,S$284,FALSE),0)</f>
        <v>13</v>
      </c>
      <c r="T81" s="15">
        <f>_xlfn.IFNA(VLOOKUP($A81,'Tussenbestand individueel'!$F:$AH,T$284,FALSE),0)</f>
        <v>0</v>
      </c>
      <c r="U81" s="15">
        <f>_xlfn.IFNA(VLOOKUP($A81,'Tussenbestand individueel'!$F:$AH,U$284,FALSE),0)</f>
        <v>0</v>
      </c>
      <c r="V81" s="15">
        <f>_xlfn.IFNA(VLOOKUP($A81,'Tussenbestand individueel'!$F:$AH,V$284,FALSE),0)</f>
        <v>0</v>
      </c>
      <c r="W81" s="15">
        <f>_xlfn.IFNA(VLOOKUP($A81,'Tussenbestand individueel'!$F:$AH,W$284,FALSE),0)</f>
        <v>0</v>
      </c>
      <c r="X81" s="13">
        <f>_xlfn.IFNA(VLOOKUP($A81,'Tussenbestand individueel'!$F:$AH,X$284,FALSE),0)</f>
        <v>13</v>
      </c>
      <c r="Y81" s="15">
        <f>_xlfn.IFNA(VLOOKUP($A81,'Tussenbestand individueel'!$F:$AH,Y$284,FALSE),0)</f>
        <v>0</v>
      </c>
      <c r="Z81" s="15">
        <f>_xlfn.IFNA(VLOOKUP($A81,'Tussenbestand individueel'!$F:$AH,Z$284,FALSE),0)</f>
        <v>0</v>
      </c>
      <c r="AA81" s="15">
        <f>_xlfn.IFNA(VLOOKUP($A81,'Tussenbestand individueel'!$F:$AH,AA$284,FALSE),0)</f>
        <v>0</v>
      </c>
      <c r="AB81" s="15">
        <f>_xlfn.IFNA(VLOOKUP($A81,'Tussenbestand individueel'!$F:$AH,AB$284,FALSE),0)</f>
        <v>0</v>
      </c>
      <c r="AC81" s="13">
        <f>_xlfn.IFNA(VLOOKUP($A81,'Tussenbestand individueel'!$F:$AH,AC$284,FALSE),0)</f>
        <v>13</v>
      </c>
    </row>
    <row r="82" spans="1:29" hidden="1" x14ac:dyDescent="0.3">
      <c r="A82" s="17">
        <f>'Alle namen en totalen'!$B82</f>
        <v>335</v>
      </c>
      <c r="B82" t="str">
        <f>VLOOKUP(A82,'Alle namen en totalen'!B:F,5,FALSE)</f>
        <v>W5-B2</v>
      </c>
      <c r="C82" t="str">
        <f>_xlfn.IFNA(VLOOKUP($A82,'Alle namen en totalen'!$B:$F,C$284,FALSE)," ")</f>
        <v>Fenna Kwakman</v>
      </c>
      <c r="D82" t="str">
        <f>_xlfn.IFNA(VLOOKUP($A82,'Alle namen en totalen'!$B:$F,D$284,FALSE)," ")</f>
        <v>Jeugd 1 G</v>
      </c>
      <c r="E82">
        <f>VLOOKUP($A82,'Tussenbestand individueel'!$F:$AH,E$284,FALSE)</f>
        <v>0</v>
      </c>
      <c r="F82" t="str">
        <f>_xlfn.IFNA(VLOOKUP($A82,'Alle namen en totalen'!$B:$F,F$284,FALSE),"")</f>
        <v>Sint Mauritius</v>
      </c>
      <c r="G82" s="15">
        <f>_xlfn.IFNA(VLOOKUP($A82,'Tussenbestand individueel'!$F:$AH,G$284,FALSE),0)</f>
        <v>40.9</v>
      </c>
      <c r="H82" s="25">
        <f>_xlfn.IFNA(VLOOKUP($A82,'Tussenbestand individueel'!$F:$AH,H$284,FALSE),0)</f>
        <v>3</v>
      </c>
      <c r="I82" s="15">
        <f>_xlfn.IFNA(VLOOKUP($A82,'Tussenbestand individueel'!$F:$AH,I$284,FALSE),0)</f>
        <v>2.4</v>
      </c>
      <c r="J82" s="15">
        <f>_xlfn.IFNA(VLOOKUP($A82,'Tussenbestand individueel'!$F:$AH,J$284,FALSE),0)</f>
        <v>8.4499999999999993</v>
      </c>
      <c r="K82" s="15">
        <f>_xlfn.IFNA(VLOOKUP($A82,'Tussenbestand individueel'!$F:$AH,K$284,FALSE),0)</f>
        <v>0</v>
      </c>
      <c r="L82" s="15">
        <f>_xlfn.IFNA(VLOOKUP($A82,'Tussenbestand individueel'!$F:$AH,L$284,FALSE),0)</f>
        <v>0</v>
      </c>
      <c r="M82" s="15">
        <f>_xlfn.IFNA(VLOOKUP($A82,'Tussenbestand individueel'!$F:$AH,M$284,FALSE),0)</f>
        <v>10.85</v>
      </c>
      <c r="N82" s="13">
        <f>_xlfn.IFNA(VLOOKUP($A82,'Tussenbestand individueel'!$F:$AH,N$284,FALSE),0)</f>
        <v>6</v>
      </c>
      <c r="O82" s="15">
        <f>_xlfn.IFNA(VLOOKUP($A82,'Tussenbestand individueel'!$F:$AH,O$284,FALSE),0)</f>
        <v>2.6</v>
      </c>
      <c r="P82" s="15">
        <f>_xlfn.IFNA(VLOOKUP($A82,'Tussenbestand individueel'!$F:$AH,P$284,FALSE),0)</f>
        <v>7.35</v>
      </c>
      <c r="Q82" s="15">
        <f>_xlfn.IFNA(VLOOKUP($A82,'Tussenbestand individueel'!$F:$AH,Q$284,FALSE),0)</f>
        <v>0</v>
      </c>
      <c r="R82" s="15">
        <f>_xlfn.IFNA(VLOOKUP($A82,'Tussenbestand individueel'!$F:$AH,R$284,FALSE),0)</f>
        <v>9.9499999999999993</v>
      </c>
      <c r="S82" s="13">
        <f>_xlfn.IFNA(VLOOKUP($A82,'Tussenbestand individueel'!$F:$AH,S$284,FALSE),0)</f>
        <v>6</v>
      </c>
      <c r="T82" s="15">
        <f>_xlfn.IFNA(VLOOKUP($A82,'Tussenbestand individueel'!$F:$AH,T$284,FALSE),0)</f>
        <v>2.7</v>
      </c>
      <c r="U82" s="15">
        <f>_xlfn.IFNA(VLOOKUP($A82,'Tussenbestand individueel'!$F:$AH,U$284,FALSE),0)</f>
        <v>6.65</v>
      </c>
      <c r="V82" s="15">
        <f>_xlfn.IFNA(VLOOKUP($A82,'Tussenbestand individueel'!$F:$AH,V$284,FALSE),0)</f>
        <v>0</v>
      </c>
      <c r="W82" s="15">
        <f>_xlfn.IFNA(VLOOKUP($A82,'Tussenbestand individueel'!$F:$AH,W$284,FALSE),0)</f>
        <v>9.35</v>
      </c>
      <c r="X82" s="13">
        <f>_xlfn.IFNA(VLOOKUP($A82,'Tussenbestand individueel'!$F:$AH,X$284,FALSE),0)</f>
        <v>4</v>
      </c>
      <c r="Y82" s="15">
        <f>_xlfn.IFNA(VLOOKUP($A82,'Tussenbestand individueel'!$F:$AH,Y$284,FALSE),0)</f>
        <v>2.7</v>
      </c>
      <c r="Z82" s="15">
        <f>_xlfn.IFNA(VLOOKUP($A82,'Tussenbestand individueel'!$F:$AH,Z$284,FALSE),0)</f>
        <v>8.0500000000000007</v>
      </c>
      <c r="AA82" s="15">
        <f>_xlfn.IFNA(VLOOKUP($A82,'Tussenbestand individueel'!$F:$AH,AA$284,FALSE),0)</f>
        <v>0</v>
      </c>
      <c r="AB82" s="15">
        <f>_xlfn.IFNA(VLOOKUP($A82,'Tussenbestand individueel'!$F:$AH,AB$284,FALSE),0)</f>
        <v>10.75</v>
      </c>
      <c r="AC82" s="13">
        <f>_xlfn.IFNA(VLOOKUP($A82,'Tussenbestand individueel'!$F:$AH,AC$284,FALSE),0)</f>
        <v>2</v>
      </c>
    </row>
    <row r="83" spans="1:29" hidden="1" x14ac:dyDescent="0.3">
      <c r="A83" s="17">
        <f>'Alle namen en totalen'!$B83</f>
        <v>336</v>
      </c>
      <c r="B83" t="str">
        <f>VLOOKUP(A83,'Alle namen en totalen'!B:F,5,FALSE)</f>
        <v>W5-B2</v>
      </c>
      <c r="C83" t="str">
        <f>_xlfn.IFNA(VLOOKUP($A83,'Alle namen en totalen'!$B:$F,C$284,FALSE)," ")</f>
        <v>Lara Veerman</v>
      </c>
      <c r="D83" t="str">
        <f>_xlfn.IFNA(VLOOKUP($A83,'Alle namen en totalen'!$B:$F,D$284,FALSE)," ")</f>
        <v>Jeugd 1 G</v>
      </c>
      <c r="E83">
        <f>VLOOKUP($A83,'Tussenbestand individueel'!$F:$AH,E$284,FALSE)</f>
        <v>0</v>
      </c>
      <c r="F83" t="str">
        <f>_xlfn.IFNA(VLOOKUP($A83,'Alle namen en totalen'!$B:$F,F$284,FALSE),"")</f>
        <v>Sint Mauritius</v>
      </c>
      <c r="G83" s="15">
        <f>_xlfn.IFNA(VLOOKUP($A83,'Tussenbestand individueel'!$F:$AH,G$284,FALSE),0)</f>
        <v>41.65</v>
      </c>
      <c r="H83" s="25">
        <f>_xlfn.IFNA(VLOOKUP($A83,'Tussenbestand individueel'!$F:$AH,H$284,FALSE),0)</f>
        <v>1</v>
      </c>
      <c r="I83" s="15">
        <f>_xlfn.IFNA(VLOOKUP($A83,'Tussenbestand individueel'!$F:$AH,I$284,FALSE),0)</f>
        <v>2.4</v>
      </c>
      <c r="J83" s="15">
        <f>_xlfn.IFNA(VLOOKUP($A83,'Tussenbestand individueel'!$F:$AH,J$284,FALSE),0)</f>
        <v>8.35</v>
      </c>
      <c r="K83" s="15">
        <f>_xlfn.IFNA(VLOOKUP($A83,'Tussenbestand individueel'!$F:$AH,K$284,FALSE),0)</f>
        <v>0</v>
      </c>
      <c r="L83" s="15">
        <f>_xlfn.IFNA(VLOOKUP($A83,'Tussenbestand individueel'!$F:$AH,L$284,FALSE),0)</f>
        <v>0</v>
      </c>
      <c r="M83" s="15">
        <f>_xlfn.IFNA(VLOOKUP($A83,'Tussenbestand individueel'!$F:$AH,M$284,FALSE),0)</f>
        <v>10.75</v>
      </c>
      <c r="N83" s="13">
        <f>_xlfn.IFNA(VLOOKUP($A83,'Tussenbestand individueel'!$F:$AH,N$284,FALSE),0)</f>
        <v>7</v>
      </c>
      <c r="O83" s="15">
        <f>_xlfn.IFNA(VLOOKUP($A83,'Tussenbestand individueel'!$F:$AH,O$284,FALSE),0)</f>
        <v>2.6</v>
      </c>
      <c r="P83" s="15">
        <f>_xlfn.IFNA(VLOOKUP($A83,'Tussenbestand individueel'!$F:$AH,P$284,FALSE),0)</f>
        <v>6.65</v>
      </c>
      <c r="Q83" s="15">
        <f>_xlfn.IFNA(VLOOKUP($A83,'Tussenbestand individueel'!$F:$AH,Q$284,FALSE),0)</f>
        <v>0</v>
      </c>
      <c r="R83" s="15">
        <f>_xlfn.IFNA(VLOOKUP($A83,'Tussenbestand individueel'!$F:$AH,R$284,FALSE),0)</f>
        <v>9.25</v>
      </c>
      <c r="S83" s="13">
        <f>_xlfn.IFNA(VLOOKUP($A83,'Tussenbestand individueel'!$F:$AH,S$284,FALSE),0)</f>
        <v>8</v>
      </c>
      <c r="T83" s="15">
        <f>_xlfn.IFNA(VLOOKUP($A83,'Tussenbestand individueel'!$F:$AH,T$284,FALSE),0)</f>
        <v>2.8</v>
      </c>
      <c r="U83" s="15">
        <f>_xlfn.IFNA(VLOOKUP($A83,'Tussenbestand individueel'!$F:$AH,U$284,FALSE),0)</f>
        <v>7.65</v>
      </c>
      <c r="V83" s="15">
        <f>_xlfn.IFNA(VLOOKUP($A83,'Tussenbestand individueel'!$F:$AH,V$284,FALSE),0)</f>
        <v>0</v>
      </c>
      <c r="W83" s="15">
        <f>_xlfn.IFNA(VLOOKUP($A83,'Tussenbestand individueel'!$F:$AH,W$284,FALSE),0)</f>
        <v>10.45</v>
      </c>
      <c r="X83" s="13">
        <f>_xlfn.IFNA(VLOOKUP($A83,'Tussenbestand individueel'!$F:$AH,X$284,FALSE),0)</f>
        <v>1</v>
      </c>
      <c r="Y83" s="15">
        <f>_xlfn.IFNA(VLOOKUP($A83,'Tussenbestand individueel'!$F:$AH,Y$284,FALSE),0)</f>
        <v>2.9</v>
      </c>
      <c r="Z83" s="15">
        <f>_xlfn.IFNA(VLOOKUP($A83,'Tussenbestand individueel'!$F:$AH,Z$284,FALSE),0)</f>
        <v>8.3000000000000007</v>
      </c>
      <c r="AA83" s="15">
        <f>_xlfn.IFNA(VLOOKUP($A83,'Tussenbestand individueel'!$F:$AH,AA$284,FALSE),0)</f>
        <v>0</v>
      </c>
      <c r="AB83" s="15">
        <f>_xlfn.IFNA(VLOOKUP($A83,'Tussenbestand individueel'!$F:$AH,AB$284,FALSE),0)</f>
        <v>11.2</v>
      </c>
      <c r="AC83" s="13">
        <f>_xlfn.IFNA(VLOOKUP($A83,'Tussenbestand individueel'!$F:$AH,AC$284,FALSE),0)</f>
        <v>1</v>
      </c>
    </row>
    <row r="84" spans="1:29" hidden="1" x14ac:dyDescent="0.3">
      <c r="A84" s="17">
        <f>'Alle namen en totalen'!$B84</f>
        <v>337</v>
      </c>
      <c r="B84" t="str">
        <f>VLOOKUP(A84,'Alle namen en totalen'!B:F,5,FALSE)</f>
        <v>W5-B2</v>
      </c>
      <c r="C84" t="str">
        <f>_xlfn.IFNA(VLOOKUP($A84,'Alle namen en totalen'!$B:$F,C$284,FALSE)," ")</f>
        <v>Isa Schilder</v>
      </c>
      <c r="D84" t="str">
        <f>_xlfn.IFNA(VLOOKUP($A84,'Alle namen en totalen'!$B:$F,D$284,FALSE)," ")</f>
        <v>Jeugd 2 G</v>
      </c>
      <c r="E84">
        <f>VLOOKUP($A84,'Tussenbestand individueel'!$F:$AH,E$284,FALSE)</f>
        <v>0</v>
      </c>
      <c r="F84" t="str">
        <f>_xlfn.IFNA(VLOOKUP($A84,'Alle namen en totalen'!$B:$F,F$284,FALSE),"")</f>
        <v>Sint Mauritius</v>
      </c>
      <c r="G84" s="15">
        <f>_xlfn.IFNA(VLOOKUP($A84,'Tussenbestand individueel'!$F:$AH,G$284,FALSE),0)</f>
        <v>37.549999999999997</v>
      </c>
      <c r="H84" s="25">
        <f>_xlfn.IFNA(VLOOKUP($A84,'Tussenbestand individueel'!$F:$AH,H$284,FALSE),0)</f>
        <v>8</v>
      </c>
      <c r="I84" s="15">
        <f>_xlfn.IFNA(VLOOKUP($A84,'Tussenbestand individueel'!$F:$AH,I$284,FALSE),0)</f>
        <v>1.6</v>
      </c>
      <c r="J84" s="15">
        <f>_xlfn.IFNA(VLOOKUP($A84,'Tussenbestand individueel'!$F:$AH,J$284,FALSE),0)</f>
        <v>8.75</v>
      </c>
      <c r="K84" s="15">
        <f>_xlfn.IFNA(VLOOKUP($A84,'Tussenbestand individueel'!$F:$AH,K$284,FALSE),0)</f>
        <v>0</v>
      </c>
      <c r="L84" s="15">
        <f>_xlfn.IFNA(VLOOKUP($A84,'Tussenbestand individueel'!$F:$AH,L$284,FALSE),0)</f>
        <v>0</v>
      </c>
      <c r="M84" s="15">
        <f>_xlfn.IFNA(VLOOKUP($A84,'Tussenbestand individueel'!$F:$AH,M$284,FALSE),0)</f>
        <v>10.35</v>
      </c>
      <c r="N84" s="13">
        <f>_xlfn.IFNA(VLOOKUP($A84,'Tussenbestand individueel'!$F:$AH,N$284,FALSE),0)</f>
        <v>8</v>
      </c>
      <c r="O84" s="15">
        <f>_xlfn.IFNA(VLOOKUP($A84,'Tussenbestand individueel'!$F:$AH,O$284,FALSE),0)</f>
        <v>2.7</v>
      </c>
      <c r="P84" s="15">
        <f>_xlfn.IFNA(VLOOKUP($A84,'Tussenbestand individueel'!$F:$AH,P$284,FALSE),0)</f>
        <v>8.1999999999999993</v>
      </c>
      <c r="Q84" s="15">
        <f>_xlfn.IFNA(VLOOKUP($A84,'Tussenbestand individueel'!$F:$AH,Q$284,FALSE),0)</f>
        <v>0</v>
      </c>
      <c r="R84" s="15">
        <f>_xlfn.IFNA(VLOOKUP($A84,'Tussenbestand individueel'!$F:$AH,R$284,FALSE),0)</f>
        <v>10.9</v>
      </c>
      <c r="S84" s="13">
        <f>_xlfn.IFNA(VLOOKUP($A84,'Tussenbestand individueel'!$F:$AH,S$284,FALSE),0)</f>
        <v>2</v>
      </c>
      <c r="T84" s="15">
        <f>_xlfn.IFNA(VLOOKUP($A84,'Tussenbestand individueel'!$F:$AH,T$284,FALSE),0)</f>
        <v>1.1000000000000001</v>
      </c>
      <c r="U84" s="15">
        <f>_xlfn.IFNA(VLOOKUP($A84,'Tussenbestand individueel'!$F:$AH,U$284,FALSE),0)</f>
        <v>5.55</v>
      </c>
      <c r="V84" s="15">
        <f>_xlfn.IFNA(VLOOKUP($A84,'Tussenbestand individueel'!$F:$AH,V$284,FALSE),0)</f>
        <v>0</v>
      </c>
      <c r="W84" s="15">
        <f>_xlfn.IFNA(VLOOKUP($A84,'Tussenbestand individueel'!$F:$AH,W$284,FALSE),0)</f>
        <v>6.65</v>
      </c>
      <c r="X84" s="13">
        <f>_xlfn.IFNA(VLOOKUP($A84,'Tussenbestand individueel'!$F:$AH,X$284,FALSE),0)</f>
        <v>10</v>
      </c>
      <c r="Y84" s="15">
        <f>_xlfn.IFNA(VLOOKUP($A84,'Tussenbestand individueel'!$F:$AH,Y$284,FALSE),0)</f>
        <v>2.7</v>
      </c>
      <c r="Z84" s="15">
        <f>_xlfn.IFNA(VLOOKUP($A84,'Tussenbestand individueel'!$F:$AH,Z$284,FALSE),0)</f>
        <v>6.95</v>
      </c>
      <c r="AA84" s="15">
        <f>_xlfn.IFNA(VLOOKUP($A84,'Tussenbestand individueel'!$F:$AH,AA$284,FALSE),0)</f>
        <v>0</v>
      </c>
      <c r="AB84" s="15">
        <f>_xlfn.IFNA(VLOOKUP($A84,'Tussenbestand individueel'!$F:$AH,AB$284,FALSE),0)</f>
        <v>9.65</v>
      </c>
      <c r="AC84" s="13">
        <f>_xlfn.IFNA(VLOOKUP($A84,'Tussenbestand individueel'!$F:$AH,AC$284,FALSE),0)</f>
        <v>7</v>
      </c>
    </row>
    <row r="85" spans="1:29" hidden="1" x14ac:dyDescent="0.3">
      <c r="A85" s="17">
        <f>'Alle namen en totalen'!$B85</f>
        <v>338</v>
      </c>
      <c r="B85" t="str">
        <f>VLOOKUP(A85,'Alle namen en totalen'!B:F,5,FALSE)</f>
        <v>W5-B2</v>
      </c>
      <c r="C85" t="str">
        <f>_xlfn.IFNA(VLOOKUP($A85,'Alle namen en totalen'!$B:$F,C$284,FALSE)," ")</f>
        <v>Mayra Berkhout</v>
      </c>
      <c r="D85" t="str">
        <f>_xlfn.IFNA(VLOOKUP($A85,'Alle namen en totalen'!$B:$F,D$284,FALSE)," ")</f>
        <v>Jeugd 2 G</v>
      </c>
      <c r="E85">
        <f>VLOOKUP($A85,'Tussenbestand individueel'!$F:$AH,E$284,FALSE)</f>
        <v>0</v>
      </c>
      <c r="F85" t="str">
        <f>_xlfn.IFNA(VLOOKUP($A85,'Alle namen en totalen'!$B:$F,F$284,FALSE),"")</f>
        <v>Sint Mauritius</v>
      </c>
      <c r="G85" s="15">
        <f>_xlfn.IFNA(VLOOKUP($A85,'Tussenbestand individueel'!$F:$AH,G$284,FALSE),0)</f>
        <v>40.299999999999997</v>
      </c>
      <c r="H85" s="25">
        <f>_xlfn.IFNA(VLOOKUP($A85,'Tussenbestand individueel'!$F:$AH,H$284,FALSE),0)</f>
        <v>5</v>
      </c>
      <c r="I85" s="15">
        <f>_xlfn.IFNA(VLOOKUP($A85,'Tussenbestand individueel'!$F:$AH,I$284,FALSE),0)</f>
        <v>2.4</v>
      </c>
      <c r="J85" s="15">
        <f>_xlfn.IFNA(VLOOKUP($A85,'Tussenbestand individueel'!$F:$AH,J$284,FALSE),0)</f>
        <v>8.85</v>
      </c>
      <c r="K85" s="15">
        <f>_xlfn.IFNA(VLOOKUP($A85,'Tussenbestand individueel'!$F:$AH,K$284,FALSE),0)</f>
        <v>0</v>
      </c>
      <c r="L85" s="15">
        <f>_xlfn.IFNA(VLOOKUP($A85,'Tussenbestand individueel'!$F:$AH,L$284,FALSE),0)</f>
        <v>0</v>
      </c>
      <c r="M85" s="15">
        <f>_xlfn.IFNA(VLOOKUP($A85,'Tussenbestand individueel'!$F:$AH,M$284,FALSE),0)</f>
        <v>11.25</v>
      </c>
      <c r="N85" s="13">
        <f>_xlfn.IFNA(VLOOKUP($A85,'Tussenbestand individueel'!$F:$AH,N$284,FALSE),0)</f>
        <v>1</v>
      </c>
      <c r="O85" s="15">
        <f>_xlfn.IFNA(VLOOKUP($A85,'Tussenbestand individueel'!$F:$AH,O$284,FALSE),0)</f>
        <v>2.1</v>
      </c>
      <c r="P85" s="15">
        <f>_xlfn.IFNA(VLOOKUP($A85,'Tussenbestand individueel'!$F:$AH,P$284,FALSE),0)</f>
        <v>7.1</v>
      </c>
      <c r="Q85" s="15">
        <f>_xlfn.IFNA(VLOOKUP($A85,'Tussenbestand individueel'!$F:$AH,Q$284,FALSE),0)</f>
        <v>0</v>
      </c>
      <c r="R85" s="15">
        <f>_xlfn.IFNA(VLOOKUP($A85,'Tussenbestand individueel'!$F:$AH,R$284,FALSE),0)</f>
        <v>9.1999999999999993</v>
      </c>
      <c r="S85" s="13">
        <f>_xlfn.IFNA(VLOOKUP($A85,'Tussenbestand individueel'!$F:$AH,S$284,FALSE),0)</f>
        <v>9</v>
      </c>
      <c r="T85" s="15">
        <f>_xlfn.IFNA(VLOOKUP($A85,'Tussenbestand individueel'!$F:$AH,T$284,FALSE),0)</f>
        <v>2.8</v>
      </c>
      <c r="U85" s="15">
        <f>_xlfn.IFNA(VLOOKUP($A85,'Tussenbestand individueel'!$F:$AH,U$284,FALSE),0)</f>
        <v>7.1</v>
      </c>
      <c r="V85" s="15">
        <f>_xlfn.IFNA(VLOOKUP($A85,'Tussenbestand individueel'!$F:$AH,V$284,FALSE),0)</f>
        <v>0</v>
      </c>
      <c r="W85" s="15">
        <f>_xlfn.IFNA(VLOOKUP($A85,'Tussenbestand individueel'!$F:$AH,W$284,FALSE),0)</f>
        <v>9.9</v>
      </c>
      <c r="X85" s="13">
        <f>_xlfn.IFNA(VLOOKUP($A85,'Tussenbestand individueel'!$F:$AH,X$284,FALSE),0)</f>
        <v>2</v>
      </c>
      <c r="Y85" s="15">
        <f>_xlfn.IFNA(VLOOKUP($A85,'Tussenbestand individueel'!$F:$AH,Y$284,FALSE),0)</f>
        <v>2.9</v>
      </c>
      <c r="Z85" s="15">
        <f>_xlfn.IFNA(VLOOKUP($A85,'Tussenbestand individueel'!$F:$AH,Z$284,FALSE),0)</f>
        <v>7.05</v>
      </c>
      <c r="AA85" s="15">
        <f>_xlfn.IFNA(VLOOKUP($A85,'Tussenbestand individueel'!$F:$AH,AA$284,FALSE),0)</f>
        <v>0</v>
      </c>
      <c r="AB85" s="15">
        <f>_xlfn.IFNA(VLOOKUP($A85,'Tussenbestand individueel'!$F:$AH,AB$284,FALSE),0)</f>
        <v>9.9499999999999993</v>
      </c>
      <c r="AC85" s="13">
        <f>_xlfn.IFNA(VLOOKUP($A85,'Tussenbestand individueel'!$F:$AH,AC$284,FALSE),0)</f>
        <v>5</v>
      </c>
    </row>
    <row r="86" spans="1:29" hidden="1" x14ac:dyDescent="0.3">
      <c r="A86" s="17">
        <f>'Alle namen en totalen'!$B86</f>
        <v>339</v>
      </c>
      <c r="B86" t="str">
        <f>VLOOKUP(A86,'Alle namen en totalen'!B:F,5,FALSE)</f>
        <v>W5-B2</v>
      </c>
      <c r="C86" t="str">
        <f>_xlfn.IFNA(VLOOKUP($A86,'Alle namen en totalen'!$B:$F,C$284,FALSE)," ")</f>
        <v>Emi Klomp</v>
      </c>
      <c r="D86" t="str">
        <f>_xlfn.IFNA(VLOOKUP($A86,'Alle namen en totalen'!$B:$F,D$284,FALSE)," ")</f>
        <v>Jeugd 1 G</v>
      </c>
      <c r="E86">
        <f>VLOOKUP($A86,'Tussenbestand individueel'!$F:$AH,E$284,FALSE)</f>
        <v>0</v>
      </c>
      <c r="F86" t="str">
        <f>_xlfn.IFNA(VLOOKUP($A86,'Alle namen en totalen'!$B:$F,F$284,FALSE),"")</f>
        <v>Turncentrum Waterland</v>
      </c>
      <c r="G86" s="15">
        <f>_xlfn.IFNA(VLOOKUP($A86,'Tussenbestand individueel'!$F:$AH,G$284,FALSE),0)</f>
        <v>39.6</v>
      </c>
      <c r="H86" s="25">
        <f>_xlfn.IFNA(VLOOKUP($A86,'Tussenbestand individueel'!$F:$AH,H$284,FALSE),0)</f>
        <v>6</v>
      </c>
      <c r="I86" s="15">
        <f>_xlfn.IFNA(VLOOKUP($A86,'Tussenbestand individueel'!$F:$AH,I$284,FALSE),0)</f>
        <v>2.4</v>
      </c>
      <c r="J86" s="15">
        <f>_xlfn.IFNA(VLOOKUP($A86,'Tussenbestand individueel'!$F:$AH,J$284,FALSE),0)</f>
        <v>8.8000000000000007</v>
      </c>
      <c r="K86" s="15">
        <f>_xlfn.IFNA(VLOOKUP($A86,'Tussenbestand individueel'!$F:$AH,K$284,FALSE),0)</f>
        <v>0</v>
      </c>
      <c r="L86" s="15">
        <f>_xlfn.IFNA(VLOOKUP($A86,'Tussenbestand individueel'!$F:$AH,L$284,FALSE),0)</f>
        <v>0</v>
      </c>
      <c r="M86" s="15">
        <f>_xlfn.IFNA(VLOOKUP($A86,'Tussenbestand individueel'!$F:$AH,M$284,FALSE),0)</f>
        <v>11.2</v>
      </c>
      <c r="N86" s="13">
        <f>_xlfn.IFNA(VLOOKUP($A86,'Tussenbestand individueel'!$F:$AH,N$284,FALSE),0)</f>
        <v>3</v>
      </c>
      <c r="O86" s="15">
        <f>_xlfn.IFNA(VLOOKUP($A86,'Tussenbestand individueel'!$F:$AH,O$284,FALSE),0)</f>
        <v>2.6</v>
      </c>
      <c r="P86" s="15">
        <f>_xlfn.IFNA(VLOOKUP($A86,'Tussenbestand individueel'!$F:$AH,P$284,FALSE),0)</f>
        <v>7.45</v>
      </c>
      <c r="Q86" s="15">
        <f>_xlfn.IFNA(VLOOKUP($A86,'Tussenbestand individueel'!$F:$AH,Q$284,FALSE),0)</f>
        <v>0</v>
      </c>
      <c r="R86" s="15">
        <f>_xlfn.IFNA(VLOOKUP($A86,'Tussenbestand individueel'!$F:$AH,R$284,FALSE),0)</f>
        <v>10.050000000000001</v>
      </c>
      <c r="S86" s="13">
        <f>_xlfn.IFNA(VLOOKUP($A86,'Tussenbestand individueel'!$F:$AH,S$284,FALSE),0)</f>
        <v>5</v>
      </c>
      <c r="T86" s="15">
        <f>_xlfn.IFNA(VLOOKUP($A86,'Tussenbestand individueel'!$F:$AH,T$284,FALSE),0)</f>
        <v>2.7</v>
      </c>
      <c r="U86" s="15">
        <f>_xlfn.IFNA(VLOOKUP($A86,'Tussenbestand individueel'!$F:$AH,U$284,FALSE),0)</f>
        <v>6.2</v>
      </c>
      <c r="V86" s="15">
        <f>_xlfn.IFNA(VLOOKUP($A86,'Tussenbestand individueel'!$F:$AH,V$284,FALSE),0)</f>
        <v>0</v>
      </c>
      <c r="W86" s="15">
        <f>_xlfn.IFNA(VLOOKUP($A86,'Tussenbestand individueel'!$F:$AH,W$284,FALSE),0)</f>
        <v>8.9</v>
      </c>
      <c r="X86" s="13">
        <f>_xlfn.IFNA(VLOOKUP($A86,'Tussenbestand individueel'!$F:$AH,X$284,FALSE),0)</f>
        <v>7</v>
      </c>
      <c r="Y86" s="15">
        <f>_xlfn.IFNA(VLOOKUP($A86,'Tussenbestand individueel'!$F:$AH,Y$284,FALSE),0)</f>
        <v>2.1</v>
      </c>
      <c r="Z86" s="15">
        <f>_xlfn.IFNA(VLOOKUP($A86,'Tussenbestand individueel'!$F:$AH,Z$284,FALSE),0)</f>
        <v>7.35</v>
      </c>
      <c r="AA86" s="15">
        <f>_xlfn.IFNA(VLOOKUP($A86,'Tussenbestand individueel'!$F:$AH,AA$284,FALSE),0)</f>
        <v>0</v>
      </c>
      <c r="AB86" s="15">
        <f>_xlfn.IFNA(VLOOKUP($A86,'Tussenbestand individueel'!$F:$AH,AB$284,FALSE),0)</f>
        <v>9.4499999999999993</v>
      </c>
      <c r="AC86" s="13">
        <f>_xlfn.IFNA(VLOOKUP($A86,'Tussenbestand individueel'!$F:$AH,AC$284,FALSE),0)</f>
        <v>8</v>
      </c>
    </row>
    <row r="87" spans="1:29" hidden="1" x14ac:dyDescent="0.3">
      <c r="A87" s="17">
        <f>'Alle namen en totalen'!$B87</f>
        <v>340</v>
      </c>
      <c r="B87" t="str">
        <f>VLOOKUP(A87,'Alle namen en totalen'!B:F,5,FALSE)</f>
        <v>afm</v>
      </c>
      <c r="C87" t="str">
        <f>_xlfn.IFNA(VLOOKUP($A87,'Alle namen en totalen'!$B:$F,C$284,FALSE)," ")</f>
        <v>Eva van Dam</v>
      </c>
      <c r="D87" t="str">
        <f>_xlfn.IFNA(VLOOKUP($A87,'Alle namen en totalen'!$B:$F,D$284,FALSE)," ")</f>
        <v>afm</v>
      </c>
      <c r="E87" t="e">
        <f>VLOOKUP($A87,'Tussenbestand individueel'!$F:$AH,E$284,FALSE)</f>
        <v>#N/A</v>
      </c>
      <c r="F87" t="str">
        <f>_xlfn.IFNA(VLOOKUP($A87,'Alle namen en totalen'!$B:$F,F$284,FALSE),"")</f>
        <v>Turncentrum Waterland</v>
      </c>
      <c r="G87" s="15">
        <f>_xlfn.IFNA(VLOOKUP($A87,'Tussenbestand individueel'!$F:$AH,G$284,FALSE),0)</f>
        <v>0</v>
      </c>
      <c r="H87" s="25">
        <f>_xlfn.IFNA(VLOOKUP($A87,'Tussenbestand individueel'!$F:$AH,H$284,FALSE),0)</f>
        <v>0</v>
      </c>
      <c r="I87" s="15">
        <f>_xlfn.IFNA(VLOOKUP($A87,'Tussenbestand individueel'!$F:$AH,I$284,FALSE),0)</f>
        <v>0</v>
      </c>
      <c r="J87" s="15">
        <f>_xlfn.IFNA(VLOOKUP($A87,'Tussenbestand individueel'!$F:$AH,J$284,FALSE),0)</f>
        <v>0</v>
      </c>
      <c r="K87" s="15">
        <f>_xlfn.IFNA(VLOOKUP($A87,'Tussenbestand individueel'!$F:$AH,K$284,FALSE),0)</f>
        <v>0</v>
      </c>
      <c r="L87" s="15">
        <f>_xlfn.IFNA(VLOOKUP($A87,'Tussenbestand individueel'!$F:$AH,L$284,FALSE),0)</f>
        <v>0</v>
      </c>
      <c r="M87" s="15">
        <f>_xlfn.IFNA(VLOOKUP($A87,'Tussenbestand individueel'!$F:$AH,M$284,FALSE),0)</f>
        <v>0</v>
      </c>
      <c r="N87" s="13">
        <f>_xlfn.IFNA(VLOOKUP($A87,'Tussenbestand individueel'!$F:$AH,N$284,FALSE),0)</f>
        <v>0</v>
      </c>
      <c r="O87" s="15">
        <f>_xlfn.IFNA(VLOOKUP($A87,'Tussenbestand individueel'!$F:$AH,O$284,FALSE),0)</f>
        <v>0</v>
      </c>
      <c r="P87" s="15">
        <f>_xlfn.IFNA(VLOOKUP($A87,'Tussenbestand individueel'!$F:$AH,P$284,FALSE),0)</f>
        <v>0</v>
      </c>
      <c r="Q87" s="15">
        <f>_xlfn.IFNA(VLOOKUP($A87,'Tussenbestand individueel'!$F:$AH,Q$284,FALSE),0)</f>
        <v>0</v>
      </c>
      <c r="R87" s="15">
        <f>_xlfn.IFNA(VLOOKUP($A87,'Tussenbestand individueel'!$F:$AH,R$284,FALSE),0)</f>
        <v>0</v>
      </c>
      <c r="S87" s="13">
        <f>_xlfn.IFNA(VLOOKUP($A87,'Tussenbestand individueel'!$F:$AH,S$284,FALSE),0)</f>
        <v>0</v>
      </c>
      <c r="T87" s="15">
        <f>_xlfn.IFNA(VLOOKUP($A87,'Tussenbestand individueel'!$F:$AH,T$284,FALSE),0)</f>
        <v>0</v>
      </c>
      <c r="U87" s="15">
        <f>_xlfn.IFNA(VLOOKUP($A87,'Tussenbestand individueel'!$F:$AH,U$284,FALSE),0)</f>
        <v>0</v>
      </c>
      <c r="V87" s="15">
        <f>_xlfn.IFNA(VLOOKUP($A87,'Tussenbestand individueel'!$F:$AH,V$284,FALSE),0)</f>
        <v>0</v>
      </c>
      <c r="W87" s="15">
        <f>_xlfn.IFNA(VLOOKUP($A87,'Tussenbestand individueel'!$F:$AH,W$284,FALSE),0)</f>
        <v>0</v>
      </c>
      <c r="X87" s="13">
        <f>_xlfn.IFNA(VLOOKUP($A87,'Tussenbestand individueel'!$F:$AH,X$284,FALSE),0)</f>
        <v>0</v>
      </c>
      <c r="Y87" s="15">
        <f>_xlfn.IFNA(VLOOKUP($A87,'Tussenbestand individueel'!$F:$AH,Y$284,FALSE),0)</f>
        <v>0</v>
      </c>
      <c r="Z87" s="15">
        <f>_xlfn.IFNA(VLOOKUP($A87,'Tussenbestand individueel'!$F:$AH,Z$284,FALSE),0)</f>
        <v>0</v>
      </c>
      <c r="AA87" s="15">
        <f>_xlfn.IFNA(VLOOKUP($A87,'Tussenbestand individueel'!$F:$AH,AA$284,FALSE),0)</f>
        <v>0</v>
      </c>
      <c r="AB87" s="15">
        <f>_xlfn.IFNA(VLOOKUP($A87,'Tussenbestand individueel'!$F:$AH,AB$284,FALSE),0)</f>
        <v>0</v>
      </c>
      <c r="AC87" s="13">
        <f>_xlfn.IFNA(VLOOKUP($A87,'Tussenbestand individueel'!$F:$AH,AC$284,FALSE),0)</f>
        <v>0</v>
      </c>
    </row>
    <row r="88" spans="1:29" hidden="1" x14ac:dyDescent="0.3">
      <c r="A88" s="17">
        <f>'Alle namen en totalen'!$B88</f>
        <v>341</v>
      </c>
      <c r="B88" t="str">
        <f>VLOOKUP(A88,'Alle namen en totalen'!B:F,5,FALSE)</f>
        <v>W5-B2</v>
      </c>
      <c r="C88" t="str">
        <f>_xlfn.IFNA(VLOOKUP($A88,'Alle namen en totalen'!$B:$F,C$284,FALSE)," ")</f>
        <v>Eva Beijne</v>
      </c>
      <c r="D88" t="str">
        <f>_xlfn.IFNA(VLOOKUP($A88,'Alle namen en totalen'!$B:$F,D$284,FALSE)," ")</f>
        <v>Jeugd 1 G</v>
      </c>
      <c r="E88">
        <f>VLOOKUP($A88,'Tussenbestand individueel'!$F:$AH,E$284,FALSE)</f>
        <v>0</v>
      </c>
      <c r="F88" t="str">
        <f>_xlfn.IFNA(VLOOKUP($A88,'Alle namen en totalen'!$B:$F,F$284,FALSE),"")</f>
        <v>Turncentrum Waterland</v>
      </c>
      <c r="G88" s="15">
        <f>_xlfn.IFNA(VLOOKUP($A88,'Tussenbestand individueel'!$F:$AH,G$284,FALSE),0)</f>
        <v>0</v>
      </c>
      <c r="H88" s="25">
        <f>_xlfn.IFNA(VLOOKUP($A88,'Tussenbestand individueel'!$F:$AH,H$284,FALSE),0)</f>
        <v>99</v>
      </c>
      <c r="I88" s="15">
        <f>_xlfn.IFNA(VLOOKUP($A88,'Tussenbestand individueel'!$F:$AH,I$284,FALSE),0)</f>
        <v>0</v>
      </c>
      <c r="J88" s="15">
        <f>_xlfn.IFNA(VLOOKUP($A88,'Tussenbestand individueel'!$F:$AH,J$284,FALSE),0)</f>
        <v>0</v>
      </c>
      <c r="K88" s="15">
        <f>_xlfn.IFNA(VLOOKUP($A88,'Tussenbestand individueel'!$F:$AH,K$284,FALSE),0)</f>
        <v>0</v>
      </c>
      <c r="L88" s="15">
        <f>_xlfn.IFNA(VLOOKUP($A88,'Tussenbestand individueel'!$F:$AH,L$284,FALSE),0)</f>
        <v>0</v>
      </c>
      <c r="M88" s="15">
        <f>_xlfn.IFNA(VLOOKUP($A88,'Tussenbestand individueel'!$F:$AH,M$284,FALSE),0)</f>
        <v>0</v>
      </c>
      <c r="N88" s="13">
        <f>_xlfn.IFNA(VLOOKUP($A88,'Tussenbestand individueel'!$F:$AH,N$284,FALSE),0)</f>
        <v>12</v>
      </c>
      <c r="O88" s="15">
        <f>_xlfn.IFNA(VLOOKUP($A88,'Tussenbestand individueel'!$F:$AH,O$284,FALSE),0)</f>
        <v>0</v>
      </c>
      <c r="P88" s="15">
        <f>_xlfn.IFNA(VLOOKUP($A88,'Tussenbestand individueel'!$F:$AH,P$284,FALSE),0)</f>
        <v>0</v>
      </c>
      <c r="Q88" s="15">
        <f>_xlfn.IFNA(VLOOKUP($A88,'Tussenbestand individueel'!$F:$AH,Q$284,FALSE),0)</f>
        <v>0</v>
      </c>
      <c r="R88" s="15">
        <f>_xlfn.IFNA(VLOOKUP($A88,'Tussenbestand individueel'!$F:$AH,R$284,FALSE),0)</f>
        <v>0</v>
      </c>
      <c r="S88" s="13">
        <f>_xlfn.IFNA(VLOOKUP($A88,'Tussenbestand individueel'!$F:$AH,S$284,FALSE),0)</f>
        <v>13</v>
      </c>
      <c r="T88" s="15">
        <f>_xlfn.IFNA(VLOOKUP($A88,'Tussenbestand individueel'!$F:$AH,T$284,FALSE),0)</f>
        <v>0</v>
      </c>
      <c r="U88" s="15">
        <f>_xlfn.IFNA(VLOOKUP($A88,'Tussenbestand individueel'!$F:$AH,U$284,FALSE),0)</f>
        <v>0</v>
      </c>
      <c r="V88" s="15">
        <f>_xlfn.IFNA(VLOOKUP($A88,'Tussenbestand individueel'!$F:$AH,V$284,FALSE),0)</f>
        <v>0</v>
      </c>
      <c r="W88" s="15">
        <f>_xlfn.IFNA(VLOOKUP($A88,'Tussenbestand individueel'!$F:$AH,W$284,FALSE),0)</f>
        <v>0</v>
      </c>
      <c r="X88" s="13">
        <f>_xlfn.IFNA(VLOOKUP($A88,'Tussenbestand individueel'!$F:$AH,X$284,FALSE),0)</f>
        <v>13</v>
      </c>
      <c r="Y88" s="15">
        <f>_xlfn.IFNA(VLOOKUP($A88,'Tussenbestand individueel'!$F:$AH,Y$284,FALSE),0)</f>
        <v>0</v>
      </c>
      <c r="Z88" s="15">
        <f>_xlfn.IFNA(VLOOKUP($A88,'Tussenbestand individueel'!$F:$AH,Z$284,FALSE),0)</f>
        <v>0</v>
      </c>
      <c r="AA88" s="15">
        <f>_xlfn.IFNA(VLOOKUP($A88,'Tussenbestand individueel'!$F:$AH,AA$284,FALSE),0)</f>
        <v>0</v>
      </c>
      <c r="AB88" s="15">
        <f>_xlfn.IFNA(VLOOKUP($A88,'Tussenbestand individueel'!$F:$AH,AB$284,FALSE),0)</f>
        <v>0</v>
      </c>
      <c r="AC88" s="13">
        <f>_xlfn.IFNA(VLOOKUP($A88,'Tussenbestand individueel'!$F:$AH,AC$284,FALSE),0)</f>
        <v>13</v>
      </c>
    </row>
    <row r="89" spans="1:29" hidden="1" x14ac:dyDescent="0.3">
      <c r="A89" s="17">
        <f>'Alle namen en totalen'!$B89</f>
        <v>342</v>
      </c>
      <c r="B89" t="str">
        <f>VLOOKUP(A89,'Alle namen en totalen'!B:F,5,FALSE)</f>
        <v>afm</v>
      </c>
      <c r="C89" t="str">
        <f>_xlfn.IFNA(VLOOKUP($A89,'Alle namen en totalen'!$B:$F,C$284,FALSE)," ")</f>
        <v>Linde Zitman</v>
      </c>
      <c r="D89" t="str">
        <f>_xlfn.IFNA(VLOOKUP($A89,'Alle namen en totalen'!$B:$F,D$284,FALSE)," ")</f>
        <v>afm</v>
      </c>
      <c r="E89" t="e">
        <f>VLOOKUP($A89,'Tussenbestand individueel'!$F:$AH,E$284,FALSE)</f>
        <v>#N/A</v>
      </c>
      <c r="F89" t="str">
        <f>_xlfn.IFNA(VLOOKUP($A89,'Alle namen en totalen'!$B:$F,F$284,FALSE),"")</f>
        <v>Turncentrum Waterland</v>
      </c>
      <c r="G89" s="15">
        <f>_xlfn.IFNA(VLOOKUP($A89,'Tussenbestand individueel'!$F:$AH,G$284,FALSE),0)</f>
        <v>0</v>
      </c>
      <c r="H89" s="25">
        <f>_xlfn.IFNA(VLOOKUP($A89,'Tussenbestand individueel'!$F:$AH,H$284,FALSE),0)</f>
        <v>0</v>
      </c>
      <c r="I89" s="15">
        <f>_xlfn.IFNA(VLOOKUP($A89,'Tussenbestand individueel'!$F:$AH,I$284,FALSE),0)</f>
        <v>0</v>
      </c>
      <c r="J89" s="15">
        <f>_xlfn.IFNA(VLOOKUP($A89,'Tussenbestand individueel'!$F:$AH,J$284,FALSE),0)</f>
        <v>0</v>
      </c>
      <c r="K89" s="15">
        <f>_xlfn.IFNA(VLOOKUP($A89,'Tussenbestand individueel'!$F:$AH,K$284,FALSE),0)</f>
        <v>0</v>
      </c>
      <c r="L89" s="15">
        <f>_xlfn.IFNA(VLOOKUP($A89,'Tussenbestand individueel'!$F:$AH,L$284,FALSE),0)</f>
        <v>0</v>
      </c>
      <c r="M89" s="15">
        <f>_xlfn.IFNA(VLOOKUP($A89,'Tussenbestand individueel'!$F:$AH,M$284,FALSE),0)</f>
        <v>0</v>
      </c>
      <c r="N89" s="13">
        <f>_xlfn.IFNA(VLOOKUP($A89,'Tussenbestand individueel'!$F:$AH,N$284,FALSE),0)</f>
        <v>0</v>
      </c>
      <c r="O89" s="15">
        <f>_xlfn.IFNA(VLOOKUP($A89,'Tussenbestand individueel'!$F:$AH,O$284,FALSE),0)</f>
        <v>0</v>
      </c>
      <c r="P89" s="15">
        <f>_xlfn.IFNA(VLOOKUP($A89,'Tussenbestand individueel'!$F:$AH,P$284,FALSE),0)</f>
        <v>0</v>
      </c>
      <c r="Q89" s="15">
        <f>_xlfn.IFNA(VLOOKUP($A89,'Tussenbestand individueel'!$F:$AH,Q$284,FALSE),0)</f>
        <v>0</v>
      </c>
      <c r="R89" s="15">
        <f>_xlfn.IFNA(VLOOKUP($A89,'Tussenbestand individueel'!$F:$AH,R$284,FALSE),0)</f>
        <v>0</v>
      </c>
      <c r="S89" s="13">
        <f>_xlfn.IFNA(VLOOKUP($A89,'Tussenbestand individueel'!$F:$AH,S$284,FALSE),0)</f>
        <v>0</v>
      </c>
      <c r="T89" s="15">
        <f>_xlfn.IFNA(VLOOKUP($A89,'Tussenbestand individueel'!$F:$AH,T$284,FALSE),0)</f>
        <v>0</v>
      </c>
      <c r="U89" s="15">
        <f>_xlfn.IFNA(VLOOKUP($A89,'Tussenbestand individueel'!$F:$AH,U$284,FALSE),0)</f>
        <v>0</v>
      </c>
      <c r="V89" s="15">
        <f>_xlfn.IFNA(VLOOKUP($A89,'Tussenbestand individueel'!$F:$AH,V$284,FALSE),0)</f>
        <v>0</v>
      </c>
      <c r="W89" s="15">
        <f>_xlfn.IFNA(VLOOKUP($A89,'Tussenbestand individueel'!$F:$AH,W$284,FALSE),0)</f>
        <v>0</v>
      </c>
      <c r="X89" s="13">
        <f>_xlfn.IFNA(VLOOKUP($A89,'Tussenbestand individueel'!$F:$AH,X$284,FALSE),0)</f>
        <v>0</v>
      </c>
      <c r="Y89" s="15">
        <f>_xlfn.IFNA(VLOOKUP($A89,'Tussenbestand individueel'!$F:$AH,Y$284,FALSE),0)</f>
        <v>0</v>
      </c>
      <c r="Z89" s="15">
        <f>_xlfn.IFNA(VLOOKUP($A89,'Tussenbestand individueel'!$F:$AH,Z$284,FALSE),0)</f>
        <v>0</v>
      </c>
      <c r="AA89" s="15">
        <f>_xlfn.IFNA(VLOOKUP($A89,'Tussenbestand individueel'!$F:$AH,AA$284,FALSE),0)</f>
        <v>0</v>
      </c>
      <c r="AB89" s="15">
        <f>_xlfn.IFNA(VLOOKUP($A89,'Tussenbestand individueel'!$F:$AH,AB$284,FALSE),0)</f>
        <v>0</v>
      </c>
      <c r="AC89" s="13">
        <f>_xlfn.IFNA(VLOOKUP($A89,'Tussenbestand individueel'!$F:$AH,AC$284,FALSE),0)</f>
        <v>0</v>
      </c>
    </row>
    <row r="90" spans="1:29" hidden="1" x14ac:dyDescent="0.3">
      <c r="A90" s="17">
        <f>'Alle namen en totalen'!$B90</f>
        <v>343</v>
      </c>
      <c r="B90" t="str">
        <f>VLOOKUP(A90,'Alle namen en totalen'!B:F,5,FALSE)</f>
        <v>W5-B2</v>
      </c>
      <c r="C90" t="str">
        <f>_xlfn.IFNA(VLOOKUP($A90,'Alle namen en totalen'!$B:$F,C$284,FALSE)," ")</f>
        <v>Faith Webbers</v>
      </c>
      <c r="D90" t="str">
        <f>_xlfn.IFNA(VLOOKUP($A90,'Alle namen en totalen'!$B:$F,D$284,FALSE)," ")</f>
        <v>Jeugd 2 G</v>
      </c>
      <c r="E90">
        <f>VLOOKUP($A90,'Tussenbestand individueel'!$F:$AH,E$284,FALSE)</f>
        <v>0</v>
      </c>
      <c r="F90" t="str">
        <f>_xlfn.IFNA(VLOOKUP($A90,'Alle namen en totalen'!$B:$F,F$284,FALSE),"")</f>
        <v>Turncentrum Waterland</v>
      </c>
      <c r="G90" s="15">
        <f>_xlfn.IFNA(VLOOKUP($A90,'Tussenbestand individueel'!$F:$AH,G$284,FALSE),0)</f>
        <v>34.450000000000003</v>
      </c>
      <c r="H90" s="25">
        <f>_xlfn.IFNA(VLOOKUP($A90,'Tussenbestand individueel'!$F:$AH,H$284,FALSE),0)</f>
        <v>11</v>
      </c>
      <c r="I90" s="15">
        <f>_xlfn.IFNA(VLOOKUP($A90,'Tussenbestand individueel'!$F:$AH,I$284,FALSE),0)</f>
        <v>2.4</v>
      </c>
      <c r="J90" s="15">
        <f>_xlfn.IFNA(VLOOKUP($A90,'Tussenbestand individueel'!$F:$AH,J$284,FALSE),0)</f>
        <v>8.5</v>
      </c>
      <c r="K90" s="15">
        <f>_xlfn.IFNA(VLOOKUP($A90,'Tussenbestand individueel'!$F:$AH,K$284,FALSE),0)</f>
        <v>0</v>
      </c>
      <c r="L90" s="15">
        <f>_xlfn.IFNA(VLOOKUP($A90,'Tussenbestand individueel'!$F:$AH,L$284,FALSE),0)</f>
        <v>0</v>
      </c>
      <c r="M90" s="15">
        <f>_xlfn.IFNA(VLOOKUP($A90,'Tussenbestand individueel'!$F:$AH,M$284,FALSE),0)</f>
        <v>10.9</v>
      </c>
      <c r="N90" s="13">
        <f>_xlfn.IFNA(VLOOKUP($A90,'Tussenbestand individueel'!$F:$AH,N$284,FALSE),0)</f>
        <v>5</v>
      </c>
      <c r="O90" s="15">
        <f>_xlfn.IFNA(VLOOKUP($A90,'Tussenbestand individueel'!$F:$AH,O$284,FALSE),0)</f>
        <v>2.6</v>
      </c>
      <c r="P90" s="15">
        <f>_xlfn.IFNA(VLOOKUP($A90,'Tussenbestand individueel'!$F:$AH,P$284,FALSE),0)</f>
        <v>6.9</v>
      </c>
      <c r="Q90" s="15">
        <f>_xlfn.IFNA(VLOOKUP($A90,'Tussenbestand individueel'!$F:$AH,Q$284,FALSE),0)</f>
        <v>0</v>
      </c>
      <c r="R90" s="15">
        <f>_xlfn.IFNA(VLOOKUP($A90,'Tussenbestand individueel'!$F:$AH,R$284,FALSE),0)</f>
        <v>9.5</v>
      </c>
      <c r="S90" s="13">
        <f>_xlfn.IFNA(VLOOKUP($A90,'Tussenbestand individueel'!$F:$AH,S$284,FALSE),0)</f>
        <v>7</v>
      </c>
      <c r="T90" s="15">
        <f>_xlfn.IFNA(VLOOKUP($A90,'Tussenbestand individueel'!$F:$AH,T$284,FALSE),0)</f>
        <v>0.4</v>
      </c>
      <c r="U90" s="15">
        <f>_xlfn.IFNA(VLOOKUP($A90,'Tussenbestand individueel'!$F:$AH,U$284,FALSE),0)</f>
        <v>7.2</v>
      </c>
      <c r="V90" s="15">
        <f>_xlfn.IFNA(VLOOKUP($A90,'Tussenbestand individueel'!$F:$AH,V$284,FALSE),0)</f>
        <v>4</v>
      </c>
      <c r="W90" s="15">
        <f>_xlfn.IFNA(VLOOKUP($A90,'Tussenbestand individueel'!$F:$AH,W$284,FALSE),0)</f>
        <v>3.6</v>
      </c>
      <c r="X90" s="13">
        <f>_xlfn.IFNA(VLOOKUP($A90,'Tussenbestand individueel'!$F:$AH,X$284,FALSE),0)</f>
        <v>11</v>
      </c>
      <c r="Y90" s="15">
        <f>_xlfn.IFNA(VLOOKUP($A90,'Tussenbestand individueel'!$F:$AH,Y$284,FALSE),0)</f>
        <v>2.9</v>
      </c>
      <c r="Z90" s="15">
        <f>_xlfn.IFNA(VLOOKUP($A90,'Tussenbestand individueel'!$F:$AH,Z$284,FALSE),0)</f>
        <v>7.55</v>
      </c>
      <c r="AA90" s="15">
        <f>_xlfn.IFNA(VLOOKUP($A90,'Tussenbestand individueel'!$F:$AH,AA$284,FALSE),0)</f>
        <v>0</v>
      </c>
      <c r="AB90" s="15">
        <f>_xlfn.IFNA(VLOOKUP($A90,'Tussenbestand individueel'!$F:$AH,AB$284,FALSE),0)</f>
        <v>10.45</v>
      </c>
      <c r="AC90" s="13">
        <f>_xlfn.IFNA(VLOOKUP($A90,'Tussenbestand individueel'!$F:$AH,AC$284,FALSE),0)</f>
        <v>4</v>
      </c>
    </row>
    <row r="91" spans="1:29" hidden="1" x14ac:dyDescent="0.3">
      <c r="A91" s="17">
        <f>'Alle namen en totalen'!$B91</f>
        <v>344</v>
      </c>
      <c r="B91" t="str">
        <f>VLOOKUP(A91,'Alle namen en totalen'!B:F,5,FALSE)</f>
        <v>W5-B2</v>
      </c>
      <c r="C91" t="str">
        <f>_xlfn.IFNA(VLOOKUP($A91,'Alle namen en totalen'!$B:$F,C$284,FALSE)," ")</f>
        <v>Fenna Hoogterp</v>
      </c>
      <c r="D91" t="str">
        <f>_xlfn.IFNA(VLOOKUP($A91,'Alle namen en totalen'!$B:$F,D$284,FALSE)," ")</f>
        <v>Jeugd 2 G</v>
      </c>
      <c r="E91">
        <f>VLOOKUP($A91,'Tussenbestand individueel'!$F:$AH,E$284,FALSE)</f>
        <v>0</v>
      </c>
      <c r="F91" t="str">
        <f>_xlfn.IFNA(VLOOKUP($A91,'Alle namen en totalen'!$B:$F,F$284,FALSE),"")</f>
        <v>Turncentrum Waterland</v>
      </c>
      <c r="G91" s="15">
        <f>_xlfn.IFNA(VLOOKUP($A91,'Tussenbestand individueel'!$F:$AH,G$284,FALSE),0)</f>
        <v>0</v>
      </c>
      <c r="H91" s="25">
        <f>_xlfn.IFNA(VLOOKUP($A91,'Tussenbestand individueel'!$F:$AH,H$284,FALSE),0)</f>
        <v>99</v>
      </c>
      <c r="I91" s="15">
        <f>_xlfn.IFNA(VLOOKUP($A91,'Tussenbestand individueel'!$F:$AH,I$284,FALSE),0)</f>
        <v>0</v>
      </c>
      <c r="J91" s="15">
        <f>_xlfn.IFNA(VLOOKUP($A91,'Tussenbestand individueel'!$F:$AH,J$284,FALSE),0)</f>
        <v>0</v>
      </c>
      <c r="K91" s="15">
        <f>_xlfn.IFNA(VLOOKUP($A91,'Tussenbestand individueel'!$F:$AH,K$284,FALSE),0)</f>
        <v>0</v>
      </c>
      <c r="L91" s="15">
        <f>_xlfn.IFNA(VLOOKUP($A91,'Tussenbestand individueel'!$F:$AH,L$284,FALSE),0)</f>
        <v>0</v>
      </c>
      <c r="M91" s="15">
        <f>_xlfn.IFNA(VLOOKUP($A91,'Tussenbestand individueel'!$F:$AH,M$284,FALSE),0)</f>
        <v>0</v>
      </c>
      <c r="N91" s="13">
        <f>_xlfn.IFNA(VLOOKUP($A91,'Tussenbestand individueel'!$F:$AH,N$284,FALSE),0)</f>
        <v>12</v>
      </c>
      <c r="O91" s="15">
        <f>_xlfn.IFNA(VLOOKUP($A91,'Tussenbestand individueel'!$F:$AH,O$284,FALSE),0)</f>
        <v>0</v>
      </c>
      <c r="P91" s="15">
        <f>_xlfn.IFNA(VLOOKUP($A91,'Tussenbestand individueel'!$F:$AH,P$284,FALSE),0)</f>
        <v>0</v>
      </c>
      <c r="Q91" s="15">
        <f>_xlfn.IFNA(VLOOKUP($A91,'Tussenbestand individueel'!$F:$AH,Q$284,FALSE),0)</f>
        <v>0</v>
      </c>
      <c r="R91" s="15">
        <f>_xlfn.IFNA(VLOOKUP($A91,'Tussenbestand individueel'!$F:$AH,R$284,FALSE),0)</f>
        <v>0</v>
      </c>
      <c r="S91" s="13">
        <f>_xlfn.IFNA(VLOOKUP($A91,'Tussenbestand individueel'!$F:$AH,S$284,FALSE),0)</f>
        <v>13</v>
      </c>
      <c r="T91" s="15">
        <f>_xlfn.IFNA(VLOOKUP($A91,'Tussenbestand individueel'!$F:$AH,T$284,FALSE),0)</f>
        <v>0</v>
      </c>
      <c r="U91" s="15">
        <f>_xlfn.IFNA(VLOOKUP($A91,'Tussenbestand individueel'!$F:$AH,U$284,FALSE),0)</f>
        <v>0</v>
      </c>
      <c r="V91" s="15">
        <f>_xlfn.IFNA(VLOOKUP($A91,'Tussenbestand individueel'!$F:$AH,V$284,FALSE),0)</f>
        <v>0</v>
      </c>
      <c r="W91" s="15">
        <f>_xlfn.IFNA(VLOOKUP($A91,'Tussenbestand individueel'!$F:$AH,W$284,FALSE),0)</f>
        <v>0</v>
      </c>
      <c r="X91" s="13">
        <f>_xlfn.IFNA(VLOOKUP($A91,'Tussenbestand individueel'!$F:$AH,X$284,FALSE),0)</f>
        <v>13</v>
      </c>
      <c r="Y91" s="15">
        <f>_xlfn.IFNA(VLOOKUP($A91,'Tussenbestand individueel'!$F:$AH,Y$284,FALSE),0)</f>
        <v>0</v>
      </c>
      <c r="Z91" s="15">
        <f>_xlfn.IFNA(VLOOKUP($A91,'Tussenbestand individueel'!$F:$AH,Z$284,FALSE),0)</f>
        <v>0</v>
      </c>
      <c r="AA91" s="15">
        <f>_xlfn.IFNA(VLOOKUP($A91,'Tussenbestand individueel'!$F:$AH,AA$284,FALSE),0)</f>
        <v>0</v>
      </c>
      <c r="AB91" s="15">
        <f>_xlfn.IFNA(VLOOKUP($A91,'Tussenbestand individueel'!$F:$AH,AB$284,FALSE),0)</f>
        <v>0</v>
      </c>
      <c r="AC91" s="13">
        <f>_xlfn.IFNA(VLOOKUP($A91,'Tussenbestand individueel'!$F:$AH,AC$284,FALSE),0)</f>
        <v>13</v>
      </c>
    </row>
    <row r="92" spans="1:29" hidden="1" x14ac:dyDescent="0.3">
      <c r="A92" s="17">
        <f>'Alle namen en totalen'!$B92</f>
        <v>345</v>
      </c>
      <c r="B92" t="str">
        <f>VLOOKUP(A92,'Alle namen en totalen'!B:F,5,FALSE)</f>
        <v>W5-B2</v>
      </c>
      <c r="C92" t="str">
        <f>_xlfn.IFNA(VLOOKUP($A92,'Alle namen en totalen'!$B:$F,C$284,FALSE)," ")</f>
        <v>Abigail Senbeta</v>
      </c>
      <c r="D92" t="str">
        <f>_xlfn.IFNA(VLOOKUP($A92,'Alle namen en totalen'!$B:$F,D$284,FALSE)," ")</f>
        <v>Jeugd 2 G</v>
      </c>
      <c r="E92">
        <f>VLOOKUP($A92,'Tussenbestand individueel'!$F:$AH,E$284,FALSE)</f>
        <v>0</v>
      </c>
      <c r="F92" t="str">
        <f>_xlfn.IFNA(VLOOKUP($A92,'Alle namen en totalen'!$B:$F,F$284,FALSE),"")</f>
        <v>Turncentrum Waterland</v>
      </c>
      <c r="G92" s="15">
        <f>_xlfn.IFNA(VLOOKUP($A92,'Tussenbestand individueel'!$F:$AH,G$284,FALSE),0)</f>
        <v>40.5</v>
      </c>
      <c r="H92" s="25">
        <f>_xlfn.IFNA(VLOOKUP($A92,'Tussenbestand individueel'!$F:$AH,H$284,FALSE),0)</f>
        <v>4</v>
      </c>
      <c r="I92" s="15">
        <f>_xlfn.IFNA(VLOOKUP($A92,'Tussenbestand individueel'!$F:$AH,I$284,FALSE),0)</f>
        <v>2.4</v>
      </c>
      <c r="J92" s="15">
        <f>_xlfn.IFNA(VLOOKUP($A92,'Tussenbestand individueel'!$F:$AH,J$284,FALSE),0)</f>
        <v>8.65</v>
      </c>
      <c r="K92" s="15">
        <f>_xlfn.IFNA(VLOOKUP($A92,'Tussenbestand individueel'!$F:$AH,K$284,FALSE),0)</f>
        <v>0</v>
      </c>
      <c r="L92" s="15">
        <f>_xlfn.IFNA(VLOOKUP($A92,'Tussenbestand individueel'!$F:$AH,L$284,FALSE),0)</f>
        <v>0</v>
      </c>
      <c r="M92" s="15">
        <f>_xlfn.IFNA(VLOOKUP($A92,'Tussenbestand individueel'!$F:$AH,M$284,FALSE),0)</f>
        <v>11.05</v>
      </c>
      <c r="N92" s="13">
        <f>_xlfn.IFNA(VLOOKUP($A92,'Tussenbestand individueel'!$F:$AH,N$284,FALSE),0)</f>
        <v>4</v>
      </c>
      <c r="O92" s="15">
        <f>_xlfn.IFNA(VLOOKUP($A92,'Tussenbestand individueel'!$F:$AH,O$284,FALSE),0)</f>
        <v>2.7</v>
      </c>
      <c r="P92" s="15">
        <f>_xlfn.IFNA(VLOOKUP($A92,'Tussenbestand individueel'!$F:$AH,P$284,FALSE),0)</f>
        <v>8.25</v>
      </c>
      <c r="Q92" s="15">
        <f>_xlfn.IFNA(VLOOKUP($A92,'Tussenbestand individueel'!$F:$AH,Q$284,FALSE),0)</f>
        <v>0</v>
      </c>
      <c r="R92" s="15">
        <f>_xlfn.IFNA(VLOOKUP($A92,'Tussenbestand individueel'!$F:$AH,R$284,FALSE),0)</f>
        <v>10.95</v>
      </c>
      <c r="S92" s="13">
        <f>_xlfn.IFNA(VLOOKUP($A92,'Tussenbestand individueel'!$F:$AH,S$284,FALSE),0)</f>
        <v>1</v>
      </c>
      <c r="T92" s="15">
        <f>_xlfn.IFNA(VLOOKUP($A92,'Tussenbestand individueel'!$F:$AH,T$284,FALSE),0)</f>
        <v>2.2000000000000002</v>
      </c>
      <c r="U92" s="15">
        <f>_xlfn.IFNA(VLOOKUP($A92,'Tussenbestand individueel'!$F:$AH,U$284,FALSE),0)</f>
        <v>7.55</v>
      </c>
      <c r="V92" s="15">
        <f>_xlfn.IFNA(VLOOKUP($A92,'Tussenbestand individueel'!$F:$AH,V$284,FALSE),0)</f>
        <v>0</v>
      </c>
      <c r="W92" s="15">
        <f>_xlfn.IFNA(VLOOKUP($A92,'Tussenbestand individueel'!$F:$AH,W$284,FALSE),0)</f>
        <v>9.75</v>
      </c>
      <c r="X92" s="13">
        <f>_xlfn.IFNA(VLOOKUP($A92,'Tussenbestand individueel'!$F:$AH,X$284,FALSE),0)</f>
        <v>3</v>
      </c>
      <c r="Y92" s="15">
        <f>_xlfn.IFNA(VLOOKUP($A92,'Tussenbestand individueel'!$F:$AH,Y$284,FALSE),0)</f>
        <v>2.2000000000000002</v>
      </c>
      <c r="Z92" s="15">
        <f>_xlfn.IFNA(VLOOKUP($A92,'Tussenbestand individueel'!$F:$AH,Z$284,FALSE),0)</f>
        <v>6.55</v>
      </c>
      <c r="AA92" s="15">
        <f>_xlfn.IFNA(VLOOKUP($A92,'Tussenbestand individueel'!$F:$AH,AA$284,FALSE),0)</f>
        <v>0</v>
      </c>
      <c r="AB92" s="15">
        <f>_xlfn.IFNA(VLOOKUP($A92,'Tussenbestand individueel'!$F:$AH,AB$284,FALSE),0)</f>
        <v>8.75</v>
      </c>
      <c r="AC92" s="13">
        <f>_xlfn.IFNA(VLOOKUP($A92,'Tussenbestand individueel'!$F:$AH,AC$284,FALSE),0)</f>
        <v>11</v>
      </c>
    </row>
    <row r="93" spans="1:29" hidden="1" x14ac:dyDescent="0.3">
      <c r="A93" s="17">
        <f>'Alle namen en totalen'!$B93</f>
        <v>346</v>
      </c>
      <c r="B93" t="str">
        <f>VLOOKUP(A93,'Alle namen en totalen'!B:F,5,FALSE)</f>
        <v>W5-B2</v>
      </c>
      <c r="C93" t="str">
        <f>_xlfn.IFNA(VLOOKUP($A93,'Alle namen en totalen'!$B:$F,C$284,FALSE)," ")</f>
        <v>Lorayza Roseval</v>
      </c>
      <c r="D93" t="str">
        <f>_xlfn.IFNA(VLOOKUP($A93,'Alle namen en totalen'!$B:$F,D$284,FALSE)," ")</f>
        <v>Jeugd 2 G</v>
      </c>
      <c r="E93">
        <f>VLOOKUP($A93,'Tussenbestand individueel'!$F:$AH,E$284,FALSE)</f>
        <v>0</v>
      </c>
      <c r="F93" t="str">
        <f>_xlfn.IFNA(VLOOKUP($A93,'Alle namen en totalen'!$B:$F,F$284,FALSE),"")</f>
        <v>Turncentrum Waterland</v>
      </c>
      <c r="G93" s="15">
        <f>_xlfn.IFNA(VLOOKUP($A93,'Tussenbestand individueel'!$F:$AH,G$284,FALSE),0)</f>
        <v>41.4</v>
      </c>
      <c r="H93" s="25">
        <f>_xlfn.IFNA(VLOOKUP($A93,'Tussenbestand individueel'!$F:$AH,H$284,FALSE),0)</f>
        <v>2</v>
      </c>
      <c r="I93" s="15">
        <f>_xlfn.IFNA(VLOOKUP($A93,'Tussenbestand individueel'!$F:$AH,I$284,FALSE),0)</f>
        <v>2.4</v>
      </c>
      <c r="J93" s="15">
        <f>_xlfn.IFNA(VLOOKUP($A93,'Tussenbestand individueel'!$F:$AH,J$284,FALSE),0)</f>
        <v>8.85</v>
      </c>
      <c r="K93" s="15">
        <f>_xlfn.IFNA(VLOOKUP($A93,'Tussenbestand individueel'!$F:$AH,K$284,FALSE),0)</f>
        <v>0</v>
      </c>
      <c r="L93" s="15">
        <f>_xlfn.IFNA(VLOOKUP($A93,'Tussenbestand individueel'!$F:$AH,L$284,FALSE),0)</f>
        <v>0</v>
      </c>
      <c r="M93" s="15">
        <f>_xlfn.IFNA(VLOOKUP($A93,'Tussenbestand individueel'!$F:$AH,M$284,FALSE),0)</f>
        <v>11.25</v>
      </c>
      <c r="N93" s="13">
        <f>_xlfn.IFNA(VLOOKUP($A93,'Tussenbestand individueel'!$F:$AH,N$284,FALSE),0)</f>
        <v>1</v>
      </c>
      <c r="O93" s="15">
        <f>_xlfn.IFNA(VLOOKUP($A93,'Tussenbestand individueel'!$F:$AH,O$284,FALSE),0)</f>
        <v>2.2000000000000002</v>
      </c>
      <c r="P93" s="15">
        <f>_xlfn.IFNA(VLOOKUP($A93,'Tussenbestand individueel'!$F:$AH,P$284,FALSE),0)</f>
        <v>8.1</v>
      </c>
      <c r="Q93" s="15">
        <f>_xlfn.IFNA(VLOOKUP($A93,'Tussenbestand individueel'!$F:$AH,Q$284,FALSE),0)</f>
        <v>0</v>
      </c>
      <c r="R93" s="15">
        <f>_xlfn.IFNA(VLOOKUP($A93,'Tussenbestand individueel'!$F:$AH,R$284,FALSE),0)</f>
        <v>10.3</v>
      </c>
      <c r="S93" s="13">
        <f>_xlfn.IFNA(VLOOKUP($A93,'Tussenbestand individueel'!$F:$AH,S$284,FALSE),0)</f>
        <v>4</v>
      </c>
      <c r="T93" s="15">
        <f>_xlfn.IFNA(VLOOKUP($A93,'Tussenbestand individueel'!$F:$AH,T$284,FALSE),0)</f>
        <v>2.8</v>
      </c>
      <c r="U93" s="15">
        <f>_xlfn.IFNA(VLOOKUP($A93,'Tussenbestand individueel'!$F:$AH,U$284,FALSE),0)</f>
        <v>6.55</v>
      </c>
      <c r="V93" s="15">
        <f>_xlfn.IFNA(VLOOKUP($A93,'Tussenbestand individueel'!$F:$AH,V$284,FALSE),0)</f>
        <v>0</v>
      </c>
      <c r="W93" s="15">
        <f>_xlfn.IFNA(VLOOKUP($A93,'Tussenbestand individueel'!$F:$AH,W$284,FALSE),0)</f>
        <v>9.35</v>
      </c>
      <c r="X93" s="13">
        <f>_xlfn.IFNA(VLOOKUP($A93,'Tussenbestand individueel'!$F:$AH,X$284,FALSE),0)</f>
        <v>4</v>
      </c>
      <c r="Y93" s="15">
        <f>_xlfn.IFNA(VLOOKUP($A93,'Tussenbestand individueel'!$F:$AH,Y$284,FALSE),0)</f>
        <v>2.7</v>
      </c>
      <c r="Z93" s="15">
        <f>_xlfn.IFNA(VLOOKUP($A93,'Tussenbestand individueel'!$F:$AH,Z$284,FALSE),0)</f>
        <v>7.8</v>
      </c>
      <c r="AA93" s="15">
        <f>_xlfn.IFNA(VLOOKUP($A93,'Tussenbestand individueel'!$F:$AH,AA$284,FALSE),0)</f>
        <v>0</v>
      </c>
      <c r="AB93" s="15">
        <f>_xlfn.IFNA(VLOOKUP($A93,'Tussenbestand individueel'!$F:$AH,AB$284,FALSE),0)</f>
        <v>10.5</v>
      </c>
      <c r="AC93" s="13">
        <f>_xlfn.IFNA(VLOOKUP($A93,'Tussenbestand individueel'!$F:$AH,AC$284,FALSE),0)</f>
        <v>3</v>
      </c>
    </row>
    <row r="94" spans="1:29" hidden="1" x14ac:dyDescent="0.3">
      <c r="A94" s="17">
        <f>'Alle namen en totalen'!$B94</f>
        <v>347</v>
      </c>
      <c r="B94" t="str">
        <f>VLOOKUP(A94,'Alle namen en totalen'!B:F,5,FALSE)</f>
        <v>W5-B2</v>
      </c>
      <c r="C94" t="str">
        <f>_xlfn.IFNA(VLOOKUP($A94,'Alle namen en totalen'!$B:$F,C$284,FALSE)," ")</f>
        <v>Bibi van der Meijden</v>
      </c>
      <c r="D94" t="str">
        <f>_xlfn.IFNA(VLOOKUP($A94,'Alle namen en totalen'!$B:$F,D$284,FALSE)," ")</f>
        <v>Jeugd 2 G</v>
      </c>
      <c r="E94">
        <f>VLOOKUP($A94,'Tussenbestand individueel'!$F:$AH,E$284,FALSE)</f>
        <v>0</v>
      </c>
      <c r="F94" t="str">
        <f>_xlfn.IFNA(VLOOKUP($A94,'Alle namen en totalen'!$B:$F,F$284,FALSE),"")</f>
        <v>Turncentrum Waterland</v>
      </c>
      <c r="G94" s="15">
        <f>_xlfn.IFNA(VLOOKUP($A94,'Tussenbestand individueel'!$F:$AH,G$284,FALSE),0)</f>
        <v>36.85</v>
      </c>
      <c r="H94" s="25">
        <f>_xlfn.IFNA(VLOOKUP($A94,'Tussenbestand individueel'!$F:$AH,H$284,FALSE),0)</f>
        <v>9</v>
      </c>
      <c r="I94" s="15">
        <f>_xlfn.IFNA(VLOOKUP($A94,'Tussenbestand individueel'!$F:$AH,I$284,FALSE),0)</f>
        <v>1.6</v>
      </c>
      <c r="J94" s="15">
        <f>_xlfn.IFNA(VLOOKUP($A94,'Tussenbestand individueel'!$F:$AH,J$284,FALSE),0)</f>
        <v>8.3000000000000007</v>
      </c>
      <c r="K94" s="15">
        <f>_xlfn.IFNA(VLOOKUP($A94,'Tussenbestand individueel'!$F:$AH,K$284,FALSE),0)</f>
        <v>0</v>
      </c>
      <c r="L94" s="15">
        <f>_xlfn.IFNA(VLOOKUP($A94,'Tussenbestand individueel'!$F:$AH,L$284,FALSE),0)</f>
        <v>0</v>
      </c>
      <c r="M94" s="15">
        <f>_xlfn.IFNA(VLOOKUP($A94,'Tussenbestand individueel'!$F:$AH,M$284,FALSE),0)</f>
        <v>9.9</v>
      </c>
      <c r="N94" s="13">
        <f>_xlfn.IFNA(VLOOKUP($A94,'Tussenbestand individueel'!$F:$AH,N$284,FALSE),0)</f>
        <v>11</v>
      </c>
      <c r="O94" s="15">
        <f>_xlfn.IFNA(VLOOKUP($A94,'Tussenbestand individueel'!$F:$AH,O$284,FALSE),0)</f>
        <v>1.6</v>
      </c>
      <c r="P94" s="15">
        <f>_xlfn.IFNA(VLOOKUP($A94,'Tussenbestand individueel'!$F:$AH,P$284,FALSE),0)</f>
        <v>7.15</v>
      </c>
      <c r="Q94" s="15">
        <f>_xlfn.IFNA(VLOOKUP($A94,'Tussenbestand individueel'!$F:$AH,Q$284,FALSE),0)</f>
        <v>0</v>
      </c>
      <c r="R94" s="15">
        <f>_xlfn.IFNA(VLOOKUP($A94,'Tussenbestand individueel'!$F:$AH,R$284,FALSE),0)</f>
        <v>8.75</v>
      </c>
      <c r="S94" s="13">
        <f>_xlfn.IFNA(VLOOKUP($A94,'Tussenbestand individueel'!$F:$AH,S$284,FALSE),0)</f>
        <v>10</v>
      </c>
      <c r="T94" s="15">
        <f>_xlfn.IFNA(VLOOKUP($A94,'Tussenbestand individueel'!$F:$AH,T$284,FALSE),0)</f>
        <v>1.6</v>
      </c>
      <c r="U94" s="15">
        <f>_xlfn.IFNA(VLOOKUP($A94,'Tussenbestand individueel'!$F:$AH,U$284,FALSE),0)</f>
        <v>7.35</v>
      </c>
      <c r="V94" s="15">
        <f>_xlfn.IFNA(VLOOKUP($A94,'Tussenbestand individueel'!$F:$AH,V$284,FALSE),0)</f>
        <v>0</v>
      </c>
      <c r="W94" s="15">
        <f>_xlfn.IFNA(VLOOKUP($A94,'Tussenbestand individueel'!$F:$AH,W$284,FALSE),0)</f>
        <v>8.9499999999999993</v>
      </c>
      <c r="X94" s="13">
        <f>_xlfn.IFNA(VLOOKUP($A94,'Tussenbestand individueel'!$F:$AH,X$284,FALSE),0)</f>
        <v>6</v>
      </c>
      <c r="Y94" s="15">
        <f>_xlfn.IFNA(VLOOKUP($A94,'Tussenbestand individueel'!$F:$AH,Y$284,FALSE),0)</f>
        <v>2.1</v>
      </c>
      <c r="Z94" s="15">
        <f>_xlfn.IFNA(VLOOKUP($A94,'Tussenbestand individueel'!$F:$AH,Z$284,FALSE),0)</f>
        <v>7.15</v>
      </c>
      <c r="AA94" s="15">
        <f>_xlfn.IFNA(VLOOKUP($A94,'Tussenbestand individueel'!$F:$AH,AA$284,FALSE),0)</f>
        <v>0</v>
      </c>
      <c r="AB94" s="15">
        <f>_xlfn.IFNA(VLOOKUP($A94,'Tussenbestand individueel'!$F:$AH,AB$284,FALSE),0)</f>
        <v>9.25</v>
      </c>
      <c r="AC94" s="13">
        <f>_xlfn.IFNA(VLOOKUP($A94,'Tussenbestand individueel'!$F:$AH,AC$284,FALSE),0)</f>
        <v>9</v>
      </c>
    </row>
    <row r="95" spans="1:29" hidden="1" x14ac:dyDescent="0.3">
      <c r="A95" s="17">
        <f>'Alle namen en totalen'!$B95</f>
        <v>348</v>
      </c>
      <c r="B95" t="str">
        <f>VLOOKUP(A95,'Alle namen en totalen'!B:F,5,FALSE)</f>
        <v>afm</v>
      </c>
      <c r="C95" t="str">
        <f>_xlfn.IFNA(VLOOKUP($A95,'Alle namen en totalen'!$B:$F,C$284,FALSE)," ")</f>
        <v>Nikki Bark</v>
      </c>
      <c r="D95" t="str">
        <f>_xlfn.IFNA(VLOOKUP($A95,'Alle namen en totalen'!$B:$F,D$284,FALSE)," ")</f>
        <v>Jeugd 1 G</v>
      </c>
      <c r="E95">
        <f>VLOOKUP($A95,'Tussenbestand individueel'!$F:$AH,E$284,FALSE)</f>
        <v>0</v>
      </c>
      <c r="F95" t="str">
        <f>_xlfn.IFNA(VLOOKUP($A95,'Alle namen en totalen'!$B:$F,F$284,FALSE),"")</f>
        <v>Ilpenstein</v>
      </c>
      <c r="G95" s="15">
        <f>_xlfn.IFNA(VLOOKUP($A95,'Tussenbestand individueel'!$F:$AH,G$284,FALSE),0)</f>
        <v>0</v>
      </c>
      <c r="H95" s="25">
        <f>_xlfn.IFNA(VLOOKUP($A95,'Tussenbestand individueel'!$F:$AH,H$284,FALSE),0)</f>
        <v>99</v>
      </c>
      <c r="I95" s="15">
        <f>_xlfn.IFNA(VLOOKUP($A95,'Tussenbestand individueel'!$F:$AH,I$284,FALSE),0)</f>
        <v>0</v>
      </c>
      <c r="J95" s="15">
        <f>_xlfn.IFNA(VLOOKUP($A95,'Tussenbestand individueel'!$F:$AH,J$284,FALSE),0)</f>
        <v>0</v>
      </c>
      <c r="K95" s="15">
        <f>_xlfn.IFNA(VLOOKUP($A95,'Tussenbestand individueel'!$F:$AH,K$284,FALSE),0)</f>
        <v>0</v>
      </c>
      <c r="L95" s="15">
        <f>_xlfn.IFNA(VLOOKUP($A95,'Tussenbestand individueel'!$F:$AH,L$284,FALSE),0)</f>
        <v>0</v>
      </c>
      <c r="M95" s="15">
        <f>_xlfn.IFNA(VLOOKUP($A95,'Tussenbestand individueel'!$F:$AH,M$284,FALSE),0)</f>
        <v>0</v>
      </c>
      <c r="N95" s="13">
        <f>_xlfn.IFNA(VLOOKUP($A95,'Tussenbestand individueel'!$F:$AH,N$284,FALSE),0)</f>
        <v>14</v>
      </c>
      <c r="O95" s="15">
        <f>_xlfn.IFNA(VLOOKUP($A95,'Tussenbestand individueel'!$F:$AH,O$284,FALSE),0)</f>
        <v>0</v>
      </c>
      <c r="P95" s="15">
        <f>_xlfn.IFNA(VLOOKUP($A95,'Tussenbestand individueel'!$F:$AH,P$284,FALSE),0)</f>
        <v>0</v>
      </c>
      <c r="Q95" s="15">
        <f>_xlfn.IFNA(VLOOKUP($A95,'Tussenbestand individueel'!$F:$AH,Q$284,FALSE),0)</f>
        <v>0</v>
      </c>
      <c r="R95" s="15">
        <f>_xlfn.IFNA(VLOOKUP($A95,'Tussenbestand individueel'!$F:$AH,R$284,FALSE),0)</f>
        <v>0</v>
      </c>
      <c r="S95" s="13">
        <f>_xlfn.IFNA(VLOOKUP($A95,'Tussenbestand individueel'!$F:$AH,S$284,FALSE),0)</f>
        <v>14</v>
      </c>
      <c r="T95" s="15">
        <f>_xlfn.IFNA(VLOOKUP($A95,'Tussenbestand individueel'!$F:$AH,T$284,FALSE),0)</f>
        <v>0</v>
      </c>
      <c r="U95" s="15">
        <f>_xlfn.IFNA(VLOOKUP($A95,'Tussenbestand individueel'!$F:$AH,U$284,FALSE),0)</f>
        <v>0</v>
      </c>
      <c r="V95" s="15">
        <f>_xlfn.IFNA(VLOOKUP($A95,'Tussenbestand individueel'!$F:$AH,V$284,FALSE),0)</f>
        <v>0</v>
      </c>
      <c r="W95" s="15">
        <f>_xlfn.IFNA(VLOOKUP($A95,'Tussenbestand individueel'!$F:$AH,W$284,FALSE),0)</f>
        <v>0</v>
      </c>
      <c r="X95" s="13">
        <f>_xlfn.IFNA(VLOOKUP($A95,'Tussenbestand individueel'!$F:$AH,X$284,FALSE),0)</f>
        <v>14</v>
      </c>
      <c r="Y95" s="15">
        <f>_xlfn.IFNA(VLOOKUP($A95,'Tussenbestand individueel'!$F:$AH,Y$284,FALSE),0)</f>
        <v>0</v>
      </c>
      <c r="Z95" s="15">
        <f>_xlfn.IFNA(VLOOKUP($A95,'Tussenbestand individueel'!$F:$AH,Z$284,FALSE),0)</f>
        <v>0</v>
      </c>
      <c r="AA95" s="15">
        <f>_xlfn.IFNA(VLOOKUP($A95,'Tussenbestand individueel'!$F:$AH,AA$284,FALSE),0)</f>
        <v>0</v>
      </c>
      <c r="AB95" s="15">
        <f>_xlfn.IFNA(VLOOKUP($A95,'Tussenbestand individueel'!$F:$AH,AB$284,FALSE),0)</f>
        <v>0</v>
      </c>
      <c r="AC95" s="13">
        <f>_xlfn.IFNA(VLOOKUP($A95,'Tussenbestand individueel'!$F:$AH,AC$284,FALSE),0)</f>
        <v>14</v>
      </c>
    </row>
    <row r="96" spans="1:29" hidden="1" x14ac:dyDescent="0.3">
      <c r="A96" s="17">
        <f>'Alle namen en totalen'!$B96</f>
        <v>401</v>
      </c>
      <c r="B96" t="str">
        <f>VLOOKUP(A96,'Alle namen en totalen'!B:F,5,FALSE)</f>
        <v>W1-B1</v>
      </c>
      <c r="C96" t="str">
        <f>_xlfn.IFNA(VLOOKUP($A96,'Alle namen en totalen'!$B:$F,C$284,FALSE)," ")</f>
        <v>Juliet Keizer</v>
      </c>
      <c r="D96" t="str">
        <f>_xlfn.IFNA(VLOOKUP($A96,'Alle namen en totalen'!$B:$F,D$284,FALSE)," ")</f>
        <v>MB 4 Pup 3</v>
      </c>
      <c r="E96">
        <f>VLOOKUP($A96,'Tussenbestand individueel'!$F:$AH,E$284,FALSE)</f>
        <v>0</v>
      </c>
      <c r="F96" t="str">
        <f>_xlfn.IFNA(VLOOKUP($A96,'Alle namen en totalen'!$B:$F,F$284,FALSE),"")</f>
        <v>Sint Mauritius</v>
      </c>
      <c r="G96" s="15">
        <f>_xlfn.IFNA(VLOOKUP($A96,'Tussenbestand individueel'!$F:$AH,G$284,FALSE),0)</f>
        <v>42.024999999999999</v>
      </c>
      <c r="H96" s="25">
        <f>_xlfn.IFNA(VLOOKUP($A96,'Tussenbestand individueel'!$F:$AH,H$284,FALSE),0)</f>
        <v>20</v>
      </c>
      <c r="I96" s="15">
        <f>_xlfn.IFNA(VLOOKUP($A96,'Tussenbestand individueel'!$F:$AH,I$284,FALSE),0)</f>
        <v>3.25</v>
      </c>
      <c r="J96" s="15">
        <f>_xlfn.IFNA(VLOOKUP($A96,'Tussenbestand individueel'!$F:$AH,J$284,FALSE),0)</f>
        <v>9.0249999999999986</v>
      </c>
      <c r="K96" s="15">
        <f>_xlfn.IFNA(VLOOKUP($A96,'Tussenbestand individueel'!$F:$AH,K$284,FALSE),0)</f>
        <v>0</v>
      </c>
      <c r="L96" s="15">
        <f>_xlfn.IFNA(VLOOKUP($A96,'Tussenbestand individueel'!$F:$AH,L$284,FALSE),0)</f>
        <v>0.3</v>
      </c>
      <c r="M96" s="15">
        <f>_xlfn.IFNA(VLOOKUP($A96,'Tussenbestand individueel'!$F:$AH,M$284,FALSE),0)</f>
        <v>12.574999999999999</v>
      </c>
      <c r="N96" s="13">
        <f>_xlfn.IFNA(VLOOKUP($A96,'Tussenbestand individueel'!$F:$AH,N$284,FALSE),0)</f>
        <v>3</v>
      </c>
      <c r="O96" s="15">
        <f>_xlfn.IFNA(VLOOKUP($A96,'Tussenbestand individueel'!$F:$AH,O$284,FALSE),0)</f>
        <v>2.4</v>
      </c>
      <c r="P96" s="15">
        <f>_xlfn.IFNA(VLOOKUP($A96,'Tussenbestand individueel'!$F:$AH,P$284,FALSE),0)</f>
        <v>7.3</v>
      </c>
      <c r="Q96" s="15">
        <f>_xlfn.IFNA(VLOOKUP($A96,'Tussenbestand individueel'!$F:$AH,Q$284,FALSE),0)</f>
        <v>0</v>
      </c>
      <c r="R96" s="15">
        <f>_xlfn.IFNA(VLOOKUP($A96,'Tussenbestand individueel'!$F:$AH,R$284,FALSE),0)</f>
        <v>9.6999999999999993</v>
      </c>
      <c r="S96" s="13">
        <f>_xlfn.IFNA(VLOOKUP($A96,'Tussenbestand individueel'!$F:$AH,S$284,FALSE),0)</f>
        <v>21</v>
      </c>
      <c r="T96" s="15">
        <f>_xlfn.IFNA(VLOOKUP($A96,'Tussenbestand individueel'!$F:$AH,T$284,FALSE),0)</f>
        <v>2.7</v>
      </c>
      <c r="U96" s="15">
        <f>_xlfn.IFNA(VLOOKUP($A96,'Tussenbestand individueel'!$F:$AH,U$284,FALSE),0)</f>
        <v>6</v>
      </c>
      <c r="V96" s="15">
        <f>_xlfn.IFNA(VLOOKUP($A96,'Tussenbestand individueel'!$F:$AH,V$284,FALSE),0)</f>
        <v>0</v>
      </c>
      <c r="W96" s="15">
        <f>_xlfn.IFNA(VLOOKUP($A96,'Tussenbestand individueel'!$F:$AH,W$284,FALSE),0)</f>
        <v>8.6999999999999993</v>
      </c>
      <c r="X96" s="13">
        <f>_xlfn.IFNA(VLOOKUP($A96,'Tussenbestand individueel'!$F:$AH,X$284,FALSE),0)</f>
        <v>22</v>
      </c>
      <c r="Y96" s="15">
        <f>_xlfn.IFNA(VLOOKUP($A96,'Tussenbestand individueel'!$F:$AH,Y$284,FALSE),0)</f>
        <v>4.0999999999999996</v>
      </c>
      <c r="Z96" s="15">
        <f>_xlfn.IFNA(VLOOKUP($A96,'Tussenbestand individueel'!$F:$AH,Z$284,FALSE),0)</f>
        <v>6.95</v>
      </c>
      <c r="AA96" s="15">
        <f>_xlfn.IFNA(VLOOKUP($A96,'Tussenbestand individueel'!$F:$AH,AA$284,FALSE),0)</f>
        <v>0</v>
      </c>
      <c r="AB96" s="15">
        <f>_xlfn.IFNA(VLOOKUP($A96,'Tussenbestand individueel'!$F:$AH,AB$284,FALSE),0)</f>
        <v>11.05</v>
      </c>
      <c r="AC96" s="13">
        <f>_xlfn.IFNA(VLOOKUP($A96,'Tussenbestand individueel'!$F:$AH,AC$284,FALSE),0)</f>
        <v>17</v>
      </c>
    </row>
    <row r="97" spans="1:29" hidden="1" x14ac:dyDescent="0.3">
      <c r="A97" s="17">
        <f>'Alle namen en totalen'!$B97</f>
        <v>402</v>
      </c>
      <c r="B97" t="str">
        <f>VLOOKUP(A97,'Alle namen en totalen'!B:F,5,FALSE)</f>
        <v>W1-B1</v>
      </c>
      <c r="C97" t="str">
        <f>_xlfn.IFNA(VLOOKUP($A97,'Alle namen en totalen'!$B:$F,C$284,FALSE)," ")</f>
        <v>Lara Snoek</v>
      </c>
      <c r="D97" t="str">
        <f>_xlfn.IFNA(VLOOKUP($A97,'Alle namen en totalen'!$B:$F,D$284,FALSE)," ")</f>
        <v>MB 4 Pup 3</v>
      </c>
      <c r="E97">
        <f>VLOOKUP($A97,'Tussenbestand individueel'!$F:$AH,E$284,FALSE)</f>
        <v>0</v>
      </c>
      <c r="F97" t="str">
        <f>_xlfn.IFNA(VLOOKUP($A97,'Alle namen en totalen'!$B:$F,F$284,FALSE),"")</f>
        <v>Sint Mauritius</v>
      </c>
      <c r="G97" s="15">
        <f>_xlfn.IFNA(VLOOKUP($A97,'Tussenbestand individueel'!$F:$AH,G$284,FALSE),0)</f>
        <v>43.9</v>
      </c>
      <c r="H97" s="25">
        <f>_xlfn.IFNA(VLOOKUP($A97,'Tussenbestand individueel'!$F:$AH,H$284,FALSE),0)</f>
        <v>12</v>
      </c>
      <c r="I97" s="15">
        <f>_xlfn.IFNA(VLOOKUP($A97,'Tussenbestand individueel'!$F:$AH,I$284,FALSE),0)</f>
        <v>3.5</v>
      </c>
      <c r="J97" s="15">
        <f>_xlfn.IFNA(VLOOKUP($A97,'Tussenbestand individueel'!$F:$AH,J$284,FALSE),0)</f>
        <v>8.9499999999999993</v>
      </c>
      <c r="K97" s="15">
        <f>_xlfn.IFNA(VLOOKUP($A97,'Tussenbestand individueel'!$F:$AH,K$284,FALSE),0)</f>
        <v>0</v>
      </c>
      <c r="L97" s="15">
        <f>_xlfn.IFNA(VLOOKUP($A97,'Tussenbestand individueel'!$F:$AH,L$284,FALSE),0)</f>
        <v>0</v>
      </c>
      <c r="M97" s="15">
        <f>_xlfn.IFNA(VLOOKUP($A97,'Tussenbestand individueel'!$F:$AH,M$284,FALSE),0)</f>
        <v>12.45</v>
      </c>
      <c r="N97" s="13">
        <f>_xlfn.IFNA(VLOOKUP($A97,'Tussenbestand individueel'!$F:$AH,N$284,FALSE),0)</f>
        <v>7</v>
      </c>
      <c r="O97" s="15">
        <f>_xlfn.IFNA(VLOOKUP($A97,'Tussenbestand individueel'!$F:$AH,O$284,FALSE),0)</f>
        <v>2.4</v>
      </c>
      <c r="P97" s="15">
        <f>_xlfn.IFNA(VLOOKUP($A97,'Tussenbestand individueel'!$F:$AH,P$284,FALSE),0)</f>
        <v>8.75</v>
      </c>
      <c r="Q97" s="15">
        <f>_xlfn.IFNA(VLOOKUP($A97,'Tussenbestand individueel'!$F:$AH,Q$284,FALSE),0)</f>
        <v>0</v>
      </c>
      <c r="R97" s="15">
        <f>_xlfn.IFNA(VLOOKUP($A97,'Tussenbestand individueel'!$F:$AH,R$284,FALSE),0)</f>
        <v>11.15</v>
      </c>
      <c r="S97" s="13">
        <f>_xlfn.IFNA(VLOOKUP($A97,'Tussenbestand individueel'!$F:$AH,S$284,FALSE),0)</f>
        <v>8</v>
      </c>
      <c r="T97" s="15">
        <f>_xlfn.IFNA(VLOOKUP($A97,'Tussenbestand individueel'!$F:$AH,T$284,FALSE),0)</f>
        <v>3.9</v>
      </c>
      <c r="U97" s="15">
        <f>_xlfn.IFNA(VLOOKUP($A97,'Tussenbestand individueel'!$F:$AH,U$284,FALSE),0)</f>
        <v>5.95</v>
      </c>
      <c r="V97" s="15">
        <f>_xlfn.IFNA(VLOOKUP($A97,'Tussenbestand individueel'!$F:$AH,V$284,FALSE),0)</f>
        <v>0</v>
      </c>
      <c r="W97" s="15">
        <f>_xlfn.IFNA(VLOOKUP($A97,'Tussenbestand individueel'!$F:$AH,W$284,FALSE),0)</f>
        <v>9.85</v>
      </c>
      <c r="X97" s="13">
        <f>_xlfn.IFNA(VLOOKUP($A97,'Tussenbestand individueel'!$F:$AH,X$284,FALSE),0)</f>
        <v>18</v>
      </c>
      <c r="Y97" s="15">
        <f>_xlfn.IFNA(VLOOKUP($A97,'Tussenbestand individueel'!$F:$AH,Y$284,FALSE),0)</f>
        <v>3.1</v>
      </c>
      <c r="Z97" s="15">
        <f>_xlfn.IFNA(VLOOKUP($A97,'Tussenbestand individueel'!$F:$AH,Z$284,FALSE),0)</f>
        <v>7.35</v>
      </c>
      <c r="AA97" s="15">
        <f>_xlfn.IFNA(VLOOKUP($A97,'Tussenbestand individueel'!$F:$AH,AA$284,FALSE),0)</f>
        <v>0</v>
      </c>
      <c r="AB97" s="15">
        <f>_xlfn.IFNA(VLOOKUP($A97,'Tussenbestand individueel'!$F:$AH,AB$284,FALSE),0)</f>
        <v>10.45</v>
      </c>
      <c r="AC97" s="13">
        <f>_xlfn.IFNA(VLOOKUP($A97,'Tussenbestand individueel'!$F:$AH,AC$284,FALSE),0)</f>
        <v>20</v>
      </c>
    </row>
    <row r="98" spans="1:29" hidden="1" x14ac:dyDescent="0.3">
      <c r="A98" s="17">
        <f>'Alle namen en totalen'!$B98</f>
        <v>403</v>
      </c>
      <c r="B98" t="str">
        <f>VLOOKUP(A98,'Alle namen en totalen'!B:F,5,FALSE)</f>
        <v>W1-B1</v>
      </c>
      <c r="C98" t="str">
        <f>_xlfn.IFNA(VLOOKUP($A98,'Alle namen en totalen'!$B:$F,C$284,FALSE)," ")</f>
        <v>Maud Everaars</v>
      </c>
      <c r="D98" t="str">
        <f>_xlfn.IFNA(VLOOKUP($A98,'Alle namen en totalen'!$B:$F,D$284,FALSE)," ")</f>
        <v>MB 4 Pup 3</v>
      </c>
      <c r="E98">
        <f>VLOOKUP($A98,'Tussenbestand individueel'!$F:$AH,E$284,FALSE)</f>
        <v>0</v>
      </c>
      <c r="F98" t="str">
        <f>_xlfn.IFNA(VLOOKUP($A98,'Alle namen en totalen'!$B:$F,F$284,FALSE),"")</f>
        <v>Sint Mauritius</v>
      </c>
      <c r="G98" s="15">
        <f>_xlfn.IFNA(VLOOKUP($A98,'Tussenbestand individueel'!$F:$AH,G$284,FALSE),0)</f>
        <v>43.024999999999999</v>
      </c>
      <c r="H98" s="25">
        <f>_xlfn.IFNA(VLOOKUP($A98,'Tussenbestand individueel'!$F:$AH,H$284,FALSE),0)</f>
        <v>15</v>
      </c>
      <c r="I98" s="15">
        <f>_xlfn.IFNA(VLOOKUP($A98,'Tussenbestand individueel'!$F:$AH,I$284,FALSE),0)</f>
        <v>3.25</v>
      </c>
      <c r="J98" s="15">
        <f>_xlfn.IFNA(VLOOKUP($A98,'Tussenbestand individueel'!$F:$AH,J$284,FALSE),0)</f>
        <v>8.3249999999999993</v>
      </c>
      <c r="K98" s="15">
        <f>_xlfn.IFNA(VLOOKUP($A98,'Tussenbestand individueel'!$F:$AH,K$284,FALSE),0)</f>
        <v>0</v>
      </c>
      <c r="L98" s="15">
        <f>_xlfn.IFNA(VLOOKUP($A98,'Tussenbestand individueel'!$F:$AH,L$284,FALSE),0)</f>
        <v>0.3</v>
      </c>
      <c r="M98" s="15">
        <f>_xlfn.IFNA(VLOOKUP($A98,'Tussenbestand individueel'!$F:$AH,M$284,FALSE),0)</f>
        <v>11.875</v>
      </c>
      <c r="N98" s="13">
        <f>_xlfn.IFNA(VLOOKUP($A98,'Tussenbestand individueel'!$F:$AH,N$284,FALSE),0)</f>
        <v>19</v>
      </c>
      <c r="O98" s="15">
        <f>_xlfn.IFNA(VLOOKUP($A98,'Tussenbestand individueel'!$F:$AH,O$284,FALSE),0)</f>
        <v>2.4</v>
      </c>
      <c r="P98" s="15">
        <f>_xlfn.IFNA(VLOOKUP($A98,'Tussenbestand individueel'!$F:$AH,P$284,FALSE),0)</f>
        <v>6.55</v>
      </c>
      <c r="Q98" s="15">
        <f>_xlfn.IFNA(VLOOKUP($A98,'Tussenbestand individueel'!$F:$AH,Q$284,FALSE),0)</f>
        <v>0</v>
      </c>
      <c r="R98" s="15">
        <f>_xlfn.IFNA(VLOOKUP($A98,'Tussenbestand individueel'!$F:$AH,R$284,FALSE),0)</f>
        <v>8.9499999999999993</v>
      </c>
      <c r="S98" s="13">
        <f>_xlfn.IFNA(VLOOKUP($A98,'Tussenbestand individueel'!$F:$AH,S$284,FALSE),0)</f>
        <v>24</v>
      </c>
      <c r="T98" s="15">
        <f>_xlfn.IFNA(VLOOKUP($A98,'Tussenbestand individueel'!$F:$AH,T$284,FALSE),0)</f>
        <v>3.3</v>
      </c>
      <c r="U98" s="15">
        <f>_xlfn.IFNA(VLOOKUP($A98,'Tussenbestand individueel'!$F:$AH,U$284,FALSE),0)</f>
        <v>7.25</v>
      </c>
      <c r="V98" s="15">
        <f>_xlfn.IFNA(VLOOKUP($A98,'Tussenbestand individueel'!$F:$AH,V$284,FALSE),0)</f>
        <v>0</v>
      </c>
      <c r="W98" s="15">
        <f>_xlfn.IFNA(VLOOKUP($A98,'Tussenbestand individueel'!$F:$AH,W$284,FALSE),0)</f>
        <v>10.55</v>
      </c>
      <c r="X98" s="13">
        <f>_xlfn.IFNA(VLOOKUP($A98,'Tussenbestand individueel'!$F:$AH,X$284,FALSE),0)</f>
        <v>7</v>
      </c>
      <c r="Y98" s="15">
        <f>_xlfn.IFNA(VLOOKUP($A98,'Tussenbestand individueel'!$F:$AH,Y$284,FALSE),0)</f>
        <v>3.8</v>
      </c>
      <c r="Z98" s="15">
        <f>_xlfn.IFNA(VLOOKUP($A98,'Tussenbestand individueel'!$F:$AH,Z$284,FALSE),0)</f>
        <v>7.85</v>
      </c>
      <c r="AA98" s="15">
        <f>_xlfn.IFNA(VLOOKUP($A98,'Tussenbestand individueel'!$F:$AH,AA$284,FALSE),0)</f>
        <v>0</v>
      </c>
      <c r="AB98" s="15">
        <f>_xlfn.IFNA(VLOOKUP($A98,'Tussenbestand individueel'!$F:$AH,AB$284,FALSE),0)</f>
        <v>11.65</v>
      </c>
      <c r="AC98" s="13">
        <f>_xlfn.IFNA(VLOOKUP($A98,'Tussenbestand individueel'!$F:$AH,AC$284,FALSE),0)</f>
        <v>12</v>
      </c>
    </row>
    <row r="99" spans="1:29" hidden="1" x14ac:dyDescent="0.3">
      <c r="A99" s="17">
        <f>'Alle namen en totalen'!$B99</f>
        <v>404</v>
      </c>
      <c r="B99" t="str">
        <f>VLOOKUP(A99,'Alle namen en totalen'!B:F,5,FALSE)</f>
        <v>W1-B1</v>
      </c>
      <c r="C99" t="str">
        <f>_xlfn.IFNA(VLOOKUP($A99,'Alle namen en totalen'!$B:$F,C$284,FALSE)," ")</f>
        <v>Ivy Bakker</v>
      </c>
      <c r="D99" t="str">
        <f>_xlfn.IFNA(VLOOKUP($A99,'Alle namen en totalen'!$B:$F,D$284,FALSE)," ")</f>
        <v>MB 4 Pup 3</v>
      </c>
      <c r="E99">
        <f>VLOOKUP($A99,'Tussenbestand individueel'!$F:$AH,E$284,FALSE)</f>
        <v>0</v>
      </c>
      <c r="F99" t="str">
        <f>_xlfn.IFNA(VLOOKUP($A99,'Alle namen en totalen'!$B:$F,F$284,FALSE),"")</f>
        <v>Turncademy</v>
      </c>
      <c r="G99" s="15">
        <f>_xlfn.IFNA(VLOOKUP($A99,'Tussenbestand individueel'!$F:$AH,G$284,FALSE),0)</f>
        <v>46.05</v>
      </c>
      <c r="H99" s="25">
        <f>_xlfn.IFNA(VLOOKUP($A99,'Tussenbestand individueel'!$F:$AH,H$284,FALSE),0)</f>
        <v>6</v>
      </c>
      <c r="I99" s="15">
        <f>_xlfn.IFNA(VLOOKUP($A99,'Tussenbestand individueel'!$F:$AH,I$284,FALSE),0)</f>
        <v>3.5</v>
      </c>
      <c r="J99" s="15">
        <f>_xlfn.IFNA(VLOOKUP($A99,'Tussenbestand individueel'!$F:$AH,J$284,FALSE),0)</f>
        <v>8.4</v>
      </c>
      <c r="K99" s="15">
        <f>_xlfn.IFNA(VLOOKUP($A99,'Tussenbestand individueel'!$F:$AH,K$284,FALSE),0)</f>
        <v>0</v>
      </c>
      <c r="L99" s="15">
        <f>_xlfn.IFNA(VLOOKUP($A99,'Tussenbestand individueel'!$F:$AH,L$284,FALSE),0)</f>
        <v>0.3</v>
      </c>
      <c r="M99" s="15">
        <f>_xlfn.IFNA(VLOOKUP($A99,'Tussenbestand individueel'!$F:$AH,M$284,FALSE),0)</f>
        <v>12.2</v>
      </c>
      <c r="N99" s="13">
        <f>_xlfn.IFNA(VLOOKUP($A99,'Tussenbestand individueel'!$F:$AH,N$284,FALSE),0)</f>
        <v>14</v>
      </c>
      <c r="O99" s="15">
        <f>_xlfn.IFNA(VLOOKUP($A99,'Tussenbestand individueel'!$F:$AH,O$284,FALSE),0)</f>
        <v>3.2</v>
      </c>
      <c r="P99" s="15">
        <f>_xlfn.IFNA(VLOOKUP($A99,'Tussenbestand individueel'!$F:$AH,P$284,FALSE),0)</f>
        <v>8.35</v>
      </c>
      <c r="Q99" s="15">
        <f>_xlfn.IFNA(VLOOKUP($A99,'Tussenbestand individueel'!$F:$AH,Q$284,FALSE),0)</f>
        <v>0</v>
      </c>
      <c r="R99" s="15">
        <f>_xlfn.IFNA(VLOOKUP($A99,'Tussenbestand individueel'!$F:$AH,R$284,FALSE),0)</f>
        <v>11.55</v>
      </c>
      <c r="S99" s="13">
        <f>_xlfn.IFNA(VLOOKUP($A99,'Tussenbestand individueel'!$F:$AH,S$284,FALSE),0)</f>
        <v>6</v>
      </c>
      <c r="T99" s="15">
        <f>_xlfn.IFNA(VLOOKUP($A99,'Tussenbestand individueel'!$F:$AH,T$284,FALSE),0)</f>
        <v>2.7</v>
      </c>
      <c r="U99" s="15">
        <f>_xlfn.IFNA(VLOOKUP($A99,'Tussenbestand individueel'!$F:$AH,U$284,FALSE),0)</f>
        <v>7.55</v>
      </c>
      <c r="V99" s="15">
        <f>_xlfn.IFNA(VLOOKUP($A99,'Tussenbestand individueel'!$F:$AH,V$284,FALSE),0)</f>
        <v>0</v>
      </c>
      <c r="W99" s="15">
        <f>_xlfn.IFNA(VLOOKUP($A99,'Tussenbestand individueel'!$F:$AH,W$284,FALSE),0)</f>
        <v>10.25</v>
      </c>
      <c r="X99" s="13">
        <f>_xlfn.IFNA(VLOOKUP($A99,'Tussenbestand individueel'!$F:$AH,X$284,FALSE),0)</f>
        <v>12</v>
      </c>
      <c r="Y99" s="15">
        <f>_xlfn.IFNA(VLOOKUP($A99,'Tussenbestand individueel'!$F:$AH,Y$284,FALSE),0)</f>
        <v>4.4000000000000004</v>
      </c>
      <c r="Z99" s="15">
        <f>_xlfn.IFNA(VLOOKUP($A99,'Tussenbestand individueel'!$F:$AH,Z$284,FALSE),0)</f>
        <v>7.65</v>
      </c>
      <c r="AA99" s="15">
        <f>_xlfn.IFNA(VLOOKUP($A99,'Tussenbestand individueel'!$F:$AH,AA$284,FALSE),0)</f>
        <v>0</v>
      </c>
      <c r="AB99" s="15">
        <f>_xlfn.IFNA(VLOOKUP($A99,'Tussenbestand individueel'!$F:$AH,AB$284,FALSE),0)</f>
        <v>12.05</v>
      </c>
      <c r="AC99" s="13">
        <f>_xlfn.IFNA(VLOOKUP($A99,'Tussenbestand individueel'!$F:$AH,AC$284,FALSE),0)</f>
        <v>6</v>
      </c>
    </row>
    <row r="100" spans="1:29" hidden="1" x14ac:dyDescent="0.3">
      <c r="A100" s="17">
        <f>'Alle namen en totalen'!$B100</f>
        <v>405</v>
      </c>
      <c r="B100" t="str">
        <f>VLOOKUP(A100,'Alle namen en totalen'!B:F,5,FALSE)</f>
        <v>W1-B1</v>
      </c>
      <c r="C100" t="str">
        <f>_xlfn.IFNA(VLOOKUP($A100,'Alle namen en totalen'!$B:$F,C$284,FALSE)," ")</f>
        <v>Anna-Keet Strijk</v>
      </c>
      <c r="D100" t="str">
        <f>_xlfn.IFNA(VLOOKUP($A100,'Alle namen en totalen'!$B:$F,D$284,FALSE)," ")</f>
        <v>MB 4 Pup 3</v>
      </c>
      <c r="E100">
        <f>VLOOKUP($A100,'Tussenbestand individueel'!$F:$AH,E$284,FALSE)</f>
        <v>0</v>
      </c>
      <c r="F100" t="str">
        <f>_xlfn.IFNA(VLOOKUP($A100,'Alle namen en totalen'!$B:$F,F$284,FALSE),"")</f>
        <v>Turncentrum Waterland</v>
      </c>
      <c r="G100" s="15">
        <f>_xlfn.IFNA(VLOOKUP($A100,'Tussenbestand individueel'!$F:$AH,G$284,FALSE),0)</f>
        <v>43.55</v>
      </c>
      <c r="H100" s="25">
        <f>_xlfn.IFNA(VLOOKUP($A100,'Tussenbestand individueel'!$F:$AH,H$284,FALSE),0)</f>
        <v>13</v>
      </c>
      <c r="I100" s="15">
        <f>_xlfn.IFNA(VLOOKUP($A100,'Tussenbestand individueel'!$F:$AH,I$284,FALSE),0)</f>
        <v>3.75</v>
      </c>
      <c r="J100" s="15">
        <f>_xlfn.IFNA(VLOOKUP($A100,'Tussenbestand individueel'!$F:$AH,J$284,FALSE),0)</f>
        <v>7.85</v>
      </c>
      <c r="K100" s="15">
        <f>_xlfn.IFNA(VLOOKUP($A100,'Tussenbestand individueel'!$F:$AH,K$284,FALSE),0)</f>
        <v>0</v>
      </c>
      <c r="L100" s="15">
        <f>_xlfn.IFNA(VLOOKUP($A100,'Tussenbestand individueel'!$F:$AH,L$284,FALSE),0)</f>
        <v>0.3</v>
      </c>
      <c r="M100" s="15">
        <f>_xlfn.IFNA(VLOOKUP($A100,'Tussenbestand individueel'!$F:$AH,M$284,FALSE),0)</f>
        <v>11.9</v>
      </c>
      <c r="N100" s="13">
        <f>_xlfn.IFNA(VLOOKUP($A100,'Tussenbestand individueel'!$F:$AH,N$284,FALSE),0)</f>
        <v>17</v>
      </c>
      <c r="O100" s="15">
        <f>_xlfn.IFNA(VLOOKUP($A100,'Tussenbestand individueel'!$F:$AH,O$284,FALSE),0)</f>
        <v>2.7</v>
      </c>
      <c r="P100" s="15">
        <f>_xlfn.IFNA(VLOOKUP($A100,'Tussenbestand individueel'!$F:$AH,P$284,FALSE),0)</f>
        <v>7.4</v>
      </c>
      <c r="Q100" s="15">
        <f>_xlfn.IFNA(VLOOKUP($A100,'Tussenbestand individueel'!$F:$AH,Q$284,FALSE),0)</f>
        <v>0</v>
      </c>
      <c r="R100" s="15">
        <f>_xlfn.IFNA(VLOOKUP($A100,'Tussenbestand individueel'!$F:$AH,R$284,FALSE),0)</f>
        <v>10.1</v>
      </c>
      <c r="S100" s="13">
        <f>_xlfn.IFNA(VLOOKUP($A100,'Tussenbestand individueel'!$F:$AH,S$284,FALSE),0)</f>
        <v>17</v>
      </c>
      <c r="T100" s="15">
        <f>_xlfn.IFNA(VLOOKUP($A100,'Tussenbestand individueel'!$F:$AH,T$284,FALSE),0)</f>
        <v>3.5</v>
      </c>
      <c r="U100" s="15">
        <f>_xlfn.IFNA(VLOOKUP($A100,'Tussenbestand individueel'!$F:$AH,U$284,FALSE),0)</f>
        <v>6.95</v>
      </c>
      <c r="V100" s="15">
        <f>_xlfn.IFNA(VLOOKUP($A100,'Tussenbestand individueel'!$F:$AH,V$284,FALSE),0)</f>
        <v>0</v>
      </c>
      <c r="W100" s="15">
        <f>_xlfn.IFNA(VLOOKUP($A100,'Tussenbestand individueel'!$F:$AH,W$284,FALSE),0)</f>
        <v>10.45</v>
      </c>
      <c r="X100" s="13">
        <f>_xlfn.IFNA(VLOOKUP($A100,'Tussenbestand individueel'!$F:$AH,X$284,FALSE),0)</f>
        <v>9</v>
      </c>
      <c r="Y100" s="15">
        <f>_xlfn.IFNA(VLOOKUP($A100,'Tussenbestand individueel'!$F:$AH,Y$284,FALSE),0)</f>
        <v>3.8</v>
      </c>
      <c r="Z100" s="15">
        <f>_xlfn.IFNA(VLOOKUP($A100,'Tussenbestand individueel'!$F:$AH,Z$284,FALSE),0)</f>
        <v>7.3</v>
      </c>
      <c r="AA100" s="15">
        <f>_xlfn.IFNA(VLOOKUP($A100,'Tussenbestand individueel'!$F:$AH,AA$284,FALSE),0)</f>
        <v>0</v>
      </c>
      <c r="AB100" s="15">
        <f>_xlfn.IFNA(VLOOKUP($A100,'Tussenbestand individueel'!$F:$AH,AB$284,FALSE),0)</f>
        <v>11.1</v>
      </c>
      <c r="AC100" s="13">
        <f>_xlfn.IFNA(VLOOKUP($A100,'Tussenbestand individueel'!$F:$AH,AC$284,FALSE),0)</f>
        <v>16</v>
      </c>
    </row>
    <row r="101" spans="1:29" hidden="1" x14ac:dyDescent="0.3">
      <c r="A101" s="17">
        <f>'Alle namen en totalen'!$B101</f>
        <v>406</v>
      </c>
      <c r="B101" t="str">
        <f>VLOOKUP(A101,'Alle namen en totalen'!B:F,5,FALSE)</f>
        <v>W1-B1</v>
      </c>
      <c r="C101" t="str">
        <f>_xlfn.IFNA(VLOOKUP($A101,'Alle namen en totalen'!$B:$F,C$284,FALSE)," ")</f>
        <v>Isa van Loon</v>
      </c>
      <c r="D101" t="str">
        <f>_xlfn.IFNA(VLOOKUP($A101,'Alle namen en totalen'!$B:$F,D$284,FALSE)," ")</f>
        <v>MB 4 Pup 3</v>
      </c>
      <c r="E101">
        <f>VLOOKUP($A101,'Tussenbestand individueel'!$F:$AH,E$284,FALSE)</f>
        <v>0</v>
      </c>
      <c r="F101" t="str">
        <f>_xlfn.IFNA(VLOOKUP($A101,'Alle namen en totalen'!$B:$F,F$284,FALSE),"")</f>
        <v>Turncentrum Waterland</v>
      </c>
      <c r="G101" s="15">
        <f>_xlfn.IFNA(VLOOKUP($A101,'Tussenbestand individueel'!$F:$AH,G$284,FALSE),0)</f>
        <v>42.825000000000003</v>
      </c>
      <c r="H101" s="25">
        <f>_xlfn.IFNA(VLOOKUP($A101,'Tussenbestand individueel'!$F:$AH,H$284,FALSE),0)</f>
        <v>18</v>
      </c>
      <c r="I101" s="15">
        <f>_xlfn.IFNA(VLOOKUP($A101,'Tussenbestand individueel'!$F:$AH,I$284,FALSE),0)</f>
        <v>3.25</v>
      </c>
      <c r="J101" s="15">
        <f>_xlfn.IFNA(VLOOKUP($A101,'Tussenbestand individueel'!$F:$AH,J$284,FALSE),0)</f>
        <v>8.9250000000000007</v>
      </c>
      <c r="K101" s="15">
        <f>_xlfn.IFNA(VLOOKUP($A101,'Tussenbestand individueel'!$F:$AH,K$284,FALSE),0)</f>
        <v>0</v>
      </c>
      <c r="L101" s="15">
        <f>_xlfn.IFNA(VLOOKUP($A101,'Tussenbestand individueel'!$F:$AH,L$284,FALSE),0)</f>
        <v>0.3</v>
      </c>
      <c r="M101" s="15">
        <f>_xlfn.IFNA(VLOOKUP($A101,'Tussenbestand individueel'!$F:$AH,M$284,FALSE),0)</f>
        <v>12.475</v>
      </c>
      <c r="N101" s="13">
        <f>_xlfn.IFNA(VLOOKUP($A101,'Tussenbestand individueel'!$F:$AH,N$284,FALSE),0)</f>
        <v>6</v>
      </c>
      <c r="O101" s="15">
        <f>_xlfn.IFNA(VLOOKUP($A101,'Tussenbestand individueel'!$F:$AH,O$284,FALSE),0)</f>
        <v>2.7</v>
      </c>
      <c r="P101" s="15">
        <f>_xlfn.IFNA(VLOOKUP($A101,'Tussenbestand individueel'!$F:$AH,P$284,FALSE),0)</f>
        <v>7.65</v>
      </c>
      <c r="Q101" s="15">
        <f>_xlfn.IFNA(VLOOKUP($A101,'Tussenbestand individueel'!$F:$AH,Q$284,FALSE),0)</f>
        <v>0</v>
      </c>
      <c r="R101" s="15">
        <f>_xlfn.IFNA(VLOOKUP($A101,'Tussenbestand individueel'!$F:$AH,R$284,FALSE),0)</f>
        <v>10.35</v>
      </c>
      <c r="S101" s="13">
        <f>_xlfn.IFNA(VLOOKUP($A101,'Tussenbestand individueel'!$F:$AH,S$284,FALSE),0)</f>
        <v>14</v>
      </c>
      <c r="T101" s="15">
        <f>_xlfn.IFNA(VLOOKUP($A101,'Tussenbestand individueel'!$F:$AH,T$284,FALSE),0)</f>
        <v>2.4</v>
      </c>
      <c r="U101" s="15">
        <f>_xlfn.IFNA(VLOOKUP($A101,'Tussenbestand individueel'!$F:$AH,U$284,FALSE),0)</f>
        <v>5.8</v>
      </c>
      <c r="V101" s="15">
        <f>_xlfn.IFNA(VLOOKUP($A101,'Tussenbestand individueel'!$F:$AH,V$284,FALSE),0)</f>
        <v>0</v>
      </c>
      <c r="W101" s="15">
        <f>_xlfn.IFNA(VLOOKUP($A101,'Tussenbestand individueel'!$F:$AH,W$284,FALSE),0)</f>
        <v>8.1999999999999993</v>
      </c>
      <c r="X101" s="13">
        <f>_xlfn.IFNA(VLOOKUP($A101,'Tussenbestand individueel'!$F:$AH,X$284,FALSE),0)</f>
        <v>24</v>
      </c>
      <c r="Y101" s="15">
        <f>_xlfn.IFNA(VLOOKUP($A101,'Tussenbestand individueel'!$F:$AH,Y$284,FALSE),0)</f>
        <v>4.2</v>
      </c>
      <c r="Z101" s="15">
        <f>_xlfn.IFNA(VLOOKUP($A101,'Tussenbestand individueel'!$F:$AH,Z$284,FALSE),0)</f>
        <v>7.6</v>
      </c>
      <c r="AA101" s="15">
        <f>_xlfn.IFNA(VLOOKUP($A101,'Tussenbestand individueel'!$F:$AH,AA$284,FALSE),0)</f>
        <v>0</v>
      </c>
      <c r="AB101" s="15">
        <f>_xlfn.IFNA(VLOOKUP($A101,'Tussenbestand individueel'!$F:$AH,AB$284,FALSE),0)</f>
        <v>11.8</v>
      </c>
      <c r="AC101" s="13">
        <f>_xlfn.IFNA(VLOOKUP($A101,'Tussenbestand individueel'!$F:$AH,AC$284,FALSE),0)</f>
        <v>8</v>
      </c>
    </row>
    <row r="102" spans="1:29" x14ac:dyDescent="0.3">
      <c r="A102" s="17">
        <f>'Alle namen en totalen'!$B102</f>
        <v>421</v>
      </c>
      <c r="B102" t="str">
        <f>VLOOKUP(A102,'Alle namen en totalen'!B:F,5,FALSE)</f>
        <v>W4-B1</v>
      </c>
      <c r="C102" t="str">
        <f>_xlfn.IFNA(VLOOKUP($A102,'Alle namen en totalen'!$B:$F,C$284,FALSE)," ")</f>
        <v>Isabella-Nora Bakker</v>
      </c>
      <c r="D102" t="str">
        <f>_xlfn.IFNA(VLOOKUP($A102,'Alle namen en totalen'!$B:$F,D$284,FALSE)," ")</f>
        <v>MB 5 Pup 3</v>
      </c>
      <c r="E102">
        <f>VLOOKUP($A102,'Tussenbestand individueel'!$F:$AH,E$284,FALSE)</f>
        <v>0</v>
      </c>
      <c r="F102" t="str">
        <f>_xlfn.IFNA(VLOOKUP($A102,'Alle namen en totalen'!$B:$F,F$284,FALSE),"")</f>
        <v>K&amp;V</v>
      </c>
      <c r="G102" s="15">
        <f>_xlfn.IFNA(VLOOKUP($A102,'Tussenbestand individueel'!$F:$AH,G$284,FALSE),0)</f>
        <v>45.25</v>
      </c>
      <c r="H102" s="25">
        <f>_xlfn.IFNA(VLOOKUP($A102,'Tussenbestand individueel'!$F:$AH,H$284,FALSE),0)</f>
        <v>16</v>
      </c>
      <c r="I102" s="15">
        <f>_xlfn.IFNA(VLOOKUP($A102,'Tussenbestand individueel'!$F:$AH,I$284,FALSE),0)</f>
        <v>3.25</v>
      </c>
      <c r="J102" s="15">
        <f>_xlfn.IFNA(VLOOKUP($A102,'Tussenbestand individueel'!$F:$AH,J$284,FALSE),0)</f>
        <v>8.3999999999999986</v>
      </c>
      <c r="K102" s="15">
        <f>_xlfn.IFNA(VLOOKUP($A102,'Tussenbestand individueel'!$F:$AH,K$284,FALSE),0)</f>
        <v>0</v>
      </c>
      <c r="L102" s="15">
        <f>_xlfn.IFNA(VLOOKUP($A102,'Tussenbestand individueel'!$F:$AH,L$284,FALSE),0)</f>
        <v>0.3</v>
      </c>
      <c r="M102" s="15">
        <f>_xlfn.IFNA(VLOOKUP($A102,'Tussenbestand individueel'!$F:$AH,M$284,FALSE),0)</f>
        <v>11.95</v>
      </c>
      <c r="N102" s="13">
        <f>_xlfn.IFNA(VLOOKUP($A102,'Tussenbestand individueel'!$F:$AH,N$284,FALSE),0)</f>
        <v>15</v>
      </c>
      <c r="O102" s="15">
        <f>_xlfn.IFNA(VLOOKUP($A102,'Tussenbestand individueel'!$F:$AH,O$284,FALSE),0)</f>
        <v>3.2</v>
      </c>
      <c r="P102" s="15">
        <f>_xlfn.IFNA(VLOOKUP($A102,'Tussenbestand individueel'!$F:$AH,P$284,FALSE),0)</f>
        <v>7.7</v>
      </c>
      <c r="Q102" s="15">
        <f>_xlfn.IFNA(VLOOKUP($A102,'Tussenbestand individueel'!$F:$AH,Q$284,FALSE),0)</f>
        <v>0</v>
      </c>
      <c r="R102" s="15">
        <f>_xlfn.IFNA(VLOOKUP($A102,'Tussenbestand individueel'!$F:$AH,R$284,FALSE),0)</f>
        <v>10.9</v>
      </c>
      <c r="S102" s="13">
        <f>_xlfn.IFNA(VLOOKUP($A102,'Tussenbestand individueel'!$F:$AH,S$284,FALSE),0)</f>
        <v>14</v>
      </c>
      <c r="T102" s="15">
        <f>_xlfn.IFNA(VLOOKUP($A102,'Tussenbestand individueel'!$F:$AH,T$284,FALSE),0)</f>
        <v>4</v>
      </c>
      <c r="U102" s="15">
        <f>_xlfn.IFNA(VLOOKUP($A102,'Tussenbestand individueel'!$F:$AH,U$284,FALSE),0)</f>
        <v>7.1</v>
      </c>
      <c r="V102" s="15">
        <f>_xlfn.IFNA(VLOOKUP($A102,'Tussenbestand individueel'!$F:$AH,V$284,FALSE),0)</f>
        <v>0</v>
      </c>
      <c r="W102" s="15">
        <f>_xlfn.IFNA(VLOOKUP($A102,'Tussenbestand individueel'!$F:$AH,W$284,FALSE),0)</f>
        <v>11.1</v>
      </c>
      <c r="X102" s="13">
        <f>_xlfn.IFNA(VLOOKUP($A102,'Tussenbestand individueel'!$F:$AH,X$284,FALSE),0)</f>
        <v>11</v>
      </c>
      <c r="Y102" s="15">
        <f>_xlfn.IFNA(VLOOKUP($A102,'Tussenbestand individueel'!$F:$AH,Y$284,FALSE),0)</f>
        <v>3.5</v>
      </c>
      <c r="Z102" s="15">
        <f>_xlfn.IFNA(VLOOKUP($A102,'Tussenbestand individueel'!$F:$AH,Z$284,FALSE),0)</f>
        <v>7.8</v>
      </c>
      <c r="AA102" s="15">
        <f>_xlfn.IFNA(VLOOKUP($A102,'Tussenbestand individueel'!$F:$AH,AA$284,FALSE),0)</f>
        <v>0</v>
      </c>
      <c r="AB102" s="15">
        <f>_xlfn.IFNA(VLOOKUP($A102,'Tussenbestand individueel'!$F:$AH,AB$284,FALSE),0)</f>
        <v>11.3</v>
      </c>
      <c r="AC102" s="13">
        <f>_xlfn.IFNA(VLOOKUP($A102,'Tussenbestand individueel'!$F:$AH,AC$284,FALSE),0)</f>
        <v>16</v>
      </c>
    </row>
    <row r="103" spans="1:29" x14ac:dyDescent="0.3">
      <c r="A103" s="17">
        <f>'Alle namen en totalen'!$B103</f>
        <v>422</v>
      </c>
      <c r="B103" t="str">
        <f>VLOOKUP(A103,'Alle namen en totalen'!B:F,5,FALSE)</f>
        <v>W3-B1</v>
      </c>
      <c r="C103" t="str">
        <f>_xlfn.IFNA(VLOOKUP($A103,'Alle namen en totalen'!$B:$F,C$284,FALSE)," ")</f>
        <v>Fayenne Beekman</v>
      </c>
      <c r="D103" t="str">
        <f>_xlfn.IFNA(VLOOKUP($A103,'Alle namen en totalen'!$B:$F,D$284,FALSE)," ")</f>
        <v>MB 5 Pup 3</v>
      </c>
      <c r="E103">
        <f>VLOOKUP($A103,'Tussenbestand individueel'!$F:$AH,E$284,FALSE)</f>
        <v>0</v>
      </c>
      <c r="F103" t="str">
        <f>_xlfn.IFNA(VLOOKUP($A103,'Alle namen en totalen'!$B:$F,F$284,FALSE),"")</f>
        <v>K&amp;V</v>
      </c>
      <c r="G103" s="15">
        <f>_xlfn.IFNA(VLOOKUP($A103,'Tussenbestand individueel'!$F:$AH,G$284,FALSE),0)</f>
        <v>43</v>
      </c>
      <c r="H103" s="25">
        <f>_xlfn.IFNA(VLOOKUP($A103,'Tussenbestand individueel'!$F:$AH,H$284,FALSE),0)</f>
        <v>11</v>
      </c>
      <c r="I103" s="15">
        <f>_xlfn.IFNA(VLOOKUP($A103,'Tussenbestand individueel'!$F:$AH,I$284,FALSE),0)</f>
        <v>3</v>
      </c>
      <c r="J103" s="15">
        <f>_xlfn.IFNA(VLOOKUP($A103,'Tussenbestand individueel'!$F:$AH,J$284,FALSE),0)</f>
        <v>8.3000000000000007</v>
      </c>
      <c r="K103" s="15">
        <f>_xlfn.IFNA(VLOOKUP($A103,'Tussenbestand individueel'!$F:$AH,K$284,FALSE),0)</f>
        <v>0</v>
      </c>
      <c r="L103" s="15">
        <f>_xlfn.IFNA(VLOOKUP($A103,'Tussenbestand individueel'!$F:$AH,L$284,FALSE),0)</f>
        <v>0</v>
      </c>
      <c r="M103" s="15">
        <f>_xlfn.IFNA(VLOOKUP($A103,'Tussenbestand individueel'!$F:$AH,M$284,FALSE),0)</f>
        <v>11.3</v>
      </c>
      <c r="N103" s="13">
        <f>_xlfn.IFNA(VLOOKUP($A103,'Tussenbestand individueel'!$F:$AH,N$284,FALSE),0)</f>
        <v>13</v>
      </c>
      <c r="O103" s="15">
        <f>_xlfn.IFNA(VLOOKUP($A103,'Tussenbestand individueel'!$F:$AH,O$284,FALSE),0)</f>
        <v>3.7</v>
      </c>
      <c r="P103" s="15">
        <f>_xlfn.IFNA(VLOOKUP($A103,'Tussenbestand individueel'!$F:$AH,P$284,FALSE),0)</f>
        <v>7.7</v>
      </c>
      <c r="Q103" s="15">
        <f>_xlfn.IFNA(VLOOKUP($A103,'Tussenbestand individueel'!$F:$AH,Q$284,FALSE),0)</f>
        <v>0</v>
      </c>
      <c r="R103" s="15">
        <f>_xlfn.IFNA(VLOOKUP($A103,'Tussenbestand individueel'!$F:$AH,R$284,FALSE),0)</f>
        <v>11.4</v>
      </c>
      <c r="S103" s="13">
        <f>_xlfn.IFNA(VLOOKUP($A103,'Tussenbestand individueel'!$F:$AH,S$284,FALSE),0)</f>
        <v>6</v>
      </c>
      <c r="T103" s="15">
        <f>_xlfn.IFNA(VLOOKUP($A103,'Tussenbestand individueel'!$F:$AH,T$284,FALSE),0)</f>
        <v>3.4</v>
      </c>
      <c r="U103" s="15">
        <f>_xlfn.IFNA(VLOOKUP($A103,'Tussenbestand individueel'!$F:$AH,U$284,FALSE),0)</f>
        <v>5.9</v>
      </c>
      <c r="V103" s="15">
        <f>_xlfn.IFNA(VLOOKUP($A103,'Tussenbestand individueel'!$F:$AH,V$284,FALSE),0)</f>
        <v>0</v>
      </c>
      <c r="W103" s="15">
        <f>_xlfn.IFNA(VLOOKUP($A103,'Tussenbestand individueel'!$F:$AH,W$284,FALSE),0)</f>
        <v>9.3000000000000007</v>
      </c>
      <c r="X103" s="13">
        <f>_xlfn.IFNA(VLOOKUP($A103,'Tussenbestand individueel'!$F:$AH,X$284,FALSE),0)</f>
        <v>12</v>
      </c>
      <c r="Y103" s="15">
        <f>_xlfn.IFNA(VLOOKUP($A103,'Tussenbestand individueel'!$F:$AH,Y$284,FALSE),0)</f>
        <v>3.2</v>
      </c>
      <c r="Z103" s="15">
        <f>_xlfn.IFNA(VLOOKUP($A103,'Tussenbestand individueel'!$F:$AH,Z$284,FALSE),0)</f>
        <v>7.8</v>
      </c>
      <c r="AA103" s="15">
        <f>_xlfn.IFNA(VLOOKUP($A103,'Tussenbestand individueel'!$F:$AH,AA$284,FALSE),0)</f>
        <v>0</v>
      </c>
      <c r="AB103" s="15">
        <f>_xlfn.IFNA(VLOOKUP($A103,'Tussenbestand individueel'!$F:$AH,AB$284,FALSE),0)</f>
        <v>11</v>
      </c>
      <c r="AC103" s="13">
        <f>_xlfn.IFNA(VLOOKUP($A103,'Tussenbestand individueel'!$F:$AH,AC$284,FALSE),0)</f>
        <v>10</v>
      </c>
    </row>
    <row r="104" spans="1:29" x14ac:dyDescent="0.3">
      <c r="A104" s="17">
        <f>'Alle namen en totalen'!$B104</f>
        <v>423</v>
      </c>
      <c r="B104" t="str">
        <f>VLOOKUP(A104,'Alle namen en totalen'!B:F,5,FALSE)</f>
        <v>W4-B1</v>
      </c>
      <c r="C104" t="str">
        <f>_xlfn.IFNA(VLOOKUP($A104,'Alle namen en totalen'!$B:$F,C$284,FALSE)," ")</f>
        <v>Evie Stroo</v>
      </c>
      <c r="D104" t="str">
        <f>_xlfn.IFNA(VLOOKUP($A104,'Alle namen en totalen'!$B:$F,D$284,FALSE)," ")</f>
        <v>MB 5 Pup 3</v>
      </c>
      <c r="E104">
        <f>VLOOKUP($A104,'Tussenbestand individueel'!$F:$AH,E$284,FALSE)</f>
        <v>0</v>
      </c>
      <c r="F104" t="str">
        <f>_xlfn.IFNA(VLOOKUP($A104,'Alle namen en totalen'!$B:$F,F$284,FALSE),"")</f>
        <v>K&amp;V</v>
      </c>
      <c r="G104" s="15">
        <f>_xlfn.IFNA(VLOOKUP($A104,'Tussenbestand individueel'!$F:$AH,G$284,FALSE),0)</f>
        <v>46.75</v>
      </c>
      <c r="H104" s="25">
        <f>_xlfn.IFNA(VLOOKUP($A104,'Tussenbestand individueel'!$F:$AH,H$284,FALSE),0)</f>
        <v>11</v>
      </c>
      <c r="I104" s="15">
        <f>_xlfn.IFNA(VLOOKUP($A104,'Tussenbestand individueel'!$F:$AH,I$284,FALSE),0)</f>
        <v>3.25</v>
      </c>
      <c r="J104" s="15">
        <f>_xlfn.IFNA(VLOOKUP($A104,'Tussenbestand individueel'!$F:$AH,J$284,FALSE),0)</f>
        <v>8.85</v>
      </c>
      <c r="K104" s="15">
        <f>_xlfn.IFNA(VLOOKUP($A104,'Tussenbestand individueel'!$F:$AH,K$284,FALSE),0)</f>
        <v>0</v>
      </c>
      <c r="L104" s="15">
        <f>_xlfn.IFNA(VLOOKUP($A104,'Tussenbestand individueel'!$F:$AH,L$284,FALSE),0)</f>
        <v>0.3</v>
      </c>
      <c r="M104" s="15">
        <f>_xlfn.IFNA(VLOOKUP($A104,'Tussenbestand individueel'!$F:$AH,M$284,FALSE),0)</f>
        <v>12.4</v>
      </c>
      <c r="N104" s="13">
        <f>_xlfn.IFNA(VLOOKUP($A104,'Tussenbestand individueel'!$F:$AH,N$284,FALSE),0)</f>
        <v>6</v>
      </c>
      <c r="O104" s="15">
        <f>_xlfn.IFNA(VLOOKUP($A104,'Tussenbestand individueel'!$F:$AH,O$284,FALSE),0)</f>
        <v>2.7</v>
      </c>
      <c r="P104" s="15">
        <f>_xlfn.IFNA(VLOOKUP($A104,'Tussenbestand individueel'!$F:$AH,P$284,FALSE),0)</f>
        <v>7.1</v>
      </c>
      <c r="Q104" s="15">
        <f>_xlfn.IFNA(VLOOKUP($A104,'Tussenbestand individueel'!$F:$AH,Q$284,FALSE),0)</f>
        <v>0</v>
      </c>
      <c r="R104" s="15">
        <f>_xlfn.IFNA(VLOOKUP($A104,'Tussenbestand individueel'!$F:$AH,R$284,FALSE),0)</f>
        <v>9.8000000000000007</v>
      </c>
      <c r="S104" s="13">
        <f>_xlfn.IFNA(VLOOKUP($A104,'Tussenbestand individueel'!$F:$AH,S$284,FALSE),0)</f>
        <v>19</v>
      </c>
      <c r="T104" s="15">
        <f>_xlfn.IFNA(VLOOKUP($A104,'Tussenbestand individueel'!$F:$AH,T$284,FALSE),0)</f>
        <v>4</v>
      </c>
      <c r="U104" s="15">
        <f>_xlfn.IFNA(VLOOKUP($A104,'Tussenbestand individueel'!$F:$AH,U$284,FALSE),0)</f>
        <v>7.75</v>
      </c>
      <c r="V104" s="15">
        <f>_xlfn.IFNA(VLOOKUP($A104,'Tussenbestand individueel'!$F:$AH,V$284,FALSE),0)</f>
        <v>0</v>
      </c>
      <c r="W104" s="15">
        <f>_xlfn.IFNA(VLOOKUP($A104,'Tussenbestand individueel'!$F:$AH,W$284,FALSE),0)</f>
        <v>11.75</v>
      </c>
      <c r="X104" s="13">
        <f>_xlfn.IFNA(VLOOKUP($A104,'Tussenbestand individueel'!$F:$AH,X$284,FALSE),0)</f>
        <v>7</v>
      </c>
      <c r="Y104" s="15">
        <f>_xlfn.IFNA(VLOOKUP($A104,'Tussenbestand individueel'!$F:$AH,Y$284,FALSE),0)</f>
        <v>4</v>
      </c>
      <c r="Z104" s="15">
        <f>_xlfn.IFNA(VLOOKUP($A104,'Tussenbestand individueel'!$F:$AH,Z$284,FALSE),0)</f>
        <v>8.8000000000000007</v>
      </c>
      <c r="AA104" s="15">
        <f>_xlfn.IFNA(VLOOKUP($A104,'Tussenbestand individueel'!$F:$AH,AA$284,FALSE),0)</f>
        <v>0</v>
      </c>
      <c r="AB104" s="15">
        <f>_xlfn.IFNA(VLOOKUP($A104,'Tussenbestand individueel'!$F:$AH,AB$284,FALSE),0)</f>
        <v>12.8</v>
      </c>
      <c r="AC104" s="13">
        <f>_xlfn.IFNA(VLOOKUP($A104,'Tussenbestand individueel'!$F:$AH,AC$284,FALSE),0)</f>
        <v>3</v>
      </c>
    </row>
    <row r="105" spans="1:29" hidden="1" x14ac:dyDescent="0.3">
      <c r="A105" s="17">
        <f>'Alle namen en totalen'!$B105</f>
        <v>424</v>
      </c>
      <c r="B105" t="str">
        <f>VLOOKUP(A105,'Alle namen en totalen'!B:F,5,FALSE)</f>
        <v>W4-B1</v>
      </c>
      <c r="C105" t="str">
        <f>_xlfn.IFNA(VLOOKUP($A105,'Alle namen en totalen'!$B:$F,C$284,FALSE)," ")</f>
        <v>Lauren Ramos Justo</v>
      </c>
      <c r="D105" t="str">
        <f>_xlfn.IFNA(VLOOKUP($A105,'Alle namen en totalen'!$B:$F,D$284,FALSE)," ")</f>
        <v>MB 5 Pup 3</v>
      </c>
      <c r="E105">
        <f>VLOOKUP($A105,'Tussenbestand individueel'!$F:$AH,E$284,FALSE)</f>
        <v>0</v>
      </c>
      <c r="F105" t="str">
        <f>_xlfn.IFNA(VLOOKUP($A105,'Alle namen en totalen'!$B:$F,F$284,FALSE),"")</f>
        <v>DEV</v>
      </c>
      <c r="G105" s="15">
        <f>_xlfn.IFNA(VLOOKUP($A105,'Tussenbestand individueel'!$F:$AH,G$284,FALSE),0)</f>
        <v>47.1</v>
      </c>
      <c r="H105" s="25">
        <f>_xlfn.IFNA(VLOOKUP($A105,'Tussenbestand individueel'!$F:$AH,H$284,FALSE),0)</f>
        <v>10</v>
      </c>
      <c r="I105" s="15">
        <f>_xlfn.IFNA(VLOOKUP($A105,'Tussenbestand individueel'!$F:$AH,I$284,FALSE),0)</f>
        <v>3</v>
      </c>
      <c r="J105" s="15">
        <f>_xlfn.IFNA(VLOOKUP($A105,'Tussenbestand individueel'!$F:$AH,J$284,FALSE),0)</f>
        <v>8.5500000000000007</v>
      </c>
      <c r="K105" s="15">
        <f>_xlfn.IFNA(VLOOKUP($A105,'Tussenbestand individueel'!$F:$AH,K$284,FALSE),0)</f>
        <v>0</v>
      </c>
      <c r="L105" s="15">
        <f>_xlfn.IFNA(VLOOKUP($A105,'Tussenbestand individueel'!$F:$AH,L$284,FALSE),0)</f>
        <v>0.3</v>
      </c>
      <c r="M105" s="15">
        <f>_xlfn.IFNA(VLOOKUP($A105,'Tussenbestand individueel'!$F:$AH,M$284,FALSE),0)</f>
        <v>11.85</v>
      </c>
      <c r="N105" s="13">
        <f>_xlfn.IFNA(VLOOKUP($A105,'Tussenbestand individueel'!$F:$AH,N$284,FALSE),0)</f>
        <v>17</v>
      </c>
      <c r="O105" s="15">
        <f>_xlfn.IFNA(VLOOKUP($A105,'Tussenbestand individueel'!$F:$AH,O$284,FALSE),0)</f>
        <v>4</v>
      </c>
      <c r="P105" s="15">
        <f>_xlfn.IFNA(VLOOKUP($A105,'Tussenbestand individueel'!$F:$AH,P$284,FALSE),0)</f>
        <v>8.6</v>
      </c>
      <c r="Q105" s="15">
        <f>_xlfn.IFNA(VLOOKUP($A105,'Tussenbestand individueel'!$F:$AH,Q$284,FALSE),0)</f>
        <v>0</v>
      </c>
      <c r="R105" s="15">
        <f>_xlfn.IFNA(VLOOKUP($A105,'Tussenbestand individueel'!$F:$AH,R$284,FALSE),0)</f>
        <v>12.6</v>
      </c>
      <c r="S105" s="13">
        <f>_xlfn.IFNA(VLOOKUP($A105,'Tussenbestand individueel'!$F:$AH,S$284,FALSE),0)</f>
        <v>7</v>
      </c>
      <c r="T105" s="15">
        <f>_xlfn.IFNA(VLOOKUP($A105,'Tussenbestand individueel'!$F:$AH,T$284,FALSE),0)</f>
        <v>3.5</v>
      </c>
      <c r="U105" s="15">
        <f>_xlfn.IFNA(VLOOKUP($A105,'Tussenbestand individueel'!$F:$AH,U$284,FALSE),0)</f>
        <v>6.4</v>
      </c>
      <c r="V105" s="15">
        <f>_xlfn.IFNA(VLOOKUP($A105,'Tussenbestand individueel'!$F:$AH,V$284,FALSE),0)</f>
        <v>0</v>
      </c>
      <c r="W105" s="15">
        <f>_xlfn.IFNA(VLOOKUP($A105,'Tussenbestand individueel'!$F:$AH,W$284,FALSE),0)</f>
        <v>9.9</v>
      </c>
      <c r="X105" s="13">
        <f>_xlfn.IFNA(VLOOKUP($A105,'Tussenbestand individueel'!$F:$AH,X$284,FALSE),0)</f>
        <v>19</v>
      </c>
      <c r="Y105" s="15">
        <f>_xlfn.IFNA(VLOOKUP($A105,'Tussenbestand individueel'!$F:$AH,Y$284,FALSE),0)</f>
        <v>4.5999999999999996</v>
      </c>
      <c r="Z105" s="15">
        <f>_xlfn.IFNA(VLOOKUP($A105,'Tussenbestand individueel'!$F:$AH,Z$284,FALSE),0)</f>
        <v>8.15</v>
      </c>
      <c r="AA105" s="15">
        <f>_xlfn.IFNA(VLOOKUP($A105,'Tussenbestand individueel'!$F:$AH,AA$284,FALSE),0)</f>
        <v>0</v>
      </c>
      <c r="AB105" s="15">
        <f>_xlfn.IFNA(VLOOKUP($A105,'Tussenbestand individueel'!$F:$AH,AB$284,FALSE),0)</f>
        <v>12.75</v>
      </c>
      <c r="AC105" s="13">
        <f>_xlfn.IFNA(VLOOKUP($A105,'Tussenbestand individueel'!$F:$AH,AC$284,FALSE),0)</f>
        <v>4</v>
      </c>
    </row>
    <row r="106" spans="1:29" hidden="1" x14ac:dyDescent="0.3">
      <c r="A106" s="17">
        <f>'Alle namen en totalen'!$B106</f>
        <v>425</v>
      </c>
      <c r="B106" t="str">
        <f>VLOOKUP(A106,'Alle namen en totalen'!B:F,5,FALSE)</f>
        <v>W4-B1</v>
      </c>
      <c r="C106" t="str">
        <f>_xlfn.IFNA(VLOOKUP($A106,'Alle namen en totalen'!$B:$F,C$284,FALSE)," ")</f>
        <v>Chelsey Botschuyver</v>
      </c>
      <c r="D106" t="str">
        <f>_xlfn.IFNA(VLOOKUP($A106,'Alle namen en totalen'!$B:$F,D$284,FALSE)," ")</f>
        <v>MB 5 Pup 3</v>
      </c>
      <c r="E106">
        <f>VLOOKUP($A106,'Tussenbestand individueel'!$F:$AH,E$284,FALSE)</f>
        <v>0</v>
      </c>
      <c r="F106" t="str">
        <f>_xlfn.IFNA(VLOOKUP($A106,'Alle namen en totalen'!$B:$F,F$284,FALSE),"")</f>
        <v>Jahn</v>
      </c>
      <c r="G106" s="15">
        <f>_xlfn.IFNA(VLOOKUP($A106,'Tussenbestand individueel'!$F:$AH,G$284,FALSE),0)</f>
        <v>45.8</v>
      </c>
      <c r="H106" s="25">
        <f>_xlfn.IFNA(VLOOKUP($A106,'Tussenbestand individueel'!$F:$AH,H$284,FALSE),0)</f>
        <v>14</v>
      </c>
      <c r="I106" s="15">
        <f>_xlfn.IFNA(VLOOKUP($A106,'Tussenbestand individueel'!$F:$AH,I$284,FALSE),0)</f>
        <v>3</v>
      </c>
      <c r="J106" s="15">
        <f>_xlfn.IFNA(VLOOKUP($A106,'Tussenbestand individueel'!$F:$AH,J$284,FALSE),0)</f>
        <v>9.15</v>
      </c>
      <c r="K106" s="15">
        <f>_xlfn.IFNA(VLOOKUP($A106,'Tussenbestand individueel'!$F:$AH,K$284,FALSE),0)</f>
        <v>0</v>
      </c>
      <c r="L106" s="15">
        <f>_xlfn.IFNA(VLOOKUP($A106,'Tussenbestand individueel'!$F:$AH,L$284,FALSE),0)</f>
        <v>0.3</v>
      </c>
      <c r="M106" s="15">
        <f>_xlfn.IFNA(VLOOKUP($A106,'Tussenbestand individueel'!$F:$AH,M$284,FALSE),0)</f>
        <v>12.45</v>
      </c>
      <c r="N106" s="13">
        <f>_xlfn.IFNA(VLOOKUP($A106,'Tussenbestand individueel'!$F:$AH,N$284,FALSE),0)</f>
        <v>5</v>
      </c>
      <c r="O106" s="15">
        <f>_xlfn.IFNA(VLOOKUP($A106,'Tussenbestand individueel'!$F:$AH,O$284,FALSE),0)</f>
        <v>3.5</v>
      </c>
      <c r="P106" s="15">
        <f>_xlfn.IFNA(VLOOKUP($A106,'Tussenbestand individueel'!$F:$AH,P$284,FALSE),0)</f>
        <v>9</v>
      </c>
      <c r="Q106" s="15">
        <f>_xlfn.IFNA(VLOOKUP($A106,'Tussenbestand individueel'!$F:$AH,Q$284,FALSE),0)</f>
        <v>0</v>
      </c>
      <c r="R106" s="15">
        <f>_xlfn.IFNA(VLOOKUP($A106,'Tussenbestand individueel'!$F:$AH,R$284,FALSE),0)</f>
        <v>12.5</v>
      </c>
      <c r="S106" s="13">
        <f>_xlfn.IFNA(VLOOKUP($A106,'Tussenbestand individueel'!$F:$AH,S$284,FALSE),0)</f>
        <v>8</v>
      </c>
      <c r="T106" s="15">
        <f>_xlfn.IFNA(VLOOKUP($A106,'Tussenbestand individueel'!$F:$AH,T$284,FALSE),0)</f>
        <v>3.7</v>
      </c>
      <c r="U106" s="15">
        <f>_xlfn.IFNA(VLOOKUP($A106,'Tussenbestand individueel'!$F:$AH,U$284,FALSE),0)</f>
        <v>7.2</v>
      </c>
      <c r="V106" s="15">
        <f>_xlfn.IFNA(VLOOKUP($A106,'Tussenbestand individueel'!$F:$AH,V$284,FALSE),0)</f>
        <v>0</v>
      </c>
      <c r="W106" s="15">
        <f>_xlfn.IFNA(VLOOKUP($A106,'Tussenbestand individueel'!$F:$AH,W$284,FALSE),0)</f>
        <v>10.9</v>
      </c>
      <c r="X106" s="13">
        <f>_xlfn.IFNA(VLOOKUP($A106,'Tussenbestand individueel'!$F:$AH,X$284,FALSE),0)</f>
        <v>12</v>
      </c>
      <c r="Y106" s="15">
        <f>_xlfn.IFNA(VLOOKUP($A106,'Tussenbestand individueel'!$F:$AH,Y$284,FALSE),0)</f>
        <v>2.4</v>
      </c>
      <c r="Z106" s="15">
        <f>_xlfn.IFNA(VLOOKUP($A106,'Tussenbestand individueel'!$F:$AH,Z$284,FALSE),0)</f>
        <v>7.55</v>
      </c>
      <c r="AA106" s="15">
        <f>_xlfn.IFNA(VLOOKUP($A106,'Tussenbestand individueel'!$F:$AH,AA$284,FALSE),0)</f>
        <v>0</v>
      </c>
      <c r="AB106" s="15">
        <f>_xlfn.IFNA(VLOOKUP($A106,'Tussenbestand individueel'!$F:$AH,AB$284,FALSE),0)</f>
        <v>9.9499999999999993</v>
      </c>
      <c r="AC106" s="13">
        <f>_xlfn.IFNA(VLOOKUP($A106,'Tussenbestand individueel'!$F:$AH,AC$284,FALSE),0)</f>
        <v>20</v>
      </c>
    </row>
    <row r="107" spans="1:29" hidden="1" x14ac:dyDescent="0.3">
      <c r="A107" s="17">
        <f>'Alle namen en totalen'!$B107</f>
        <v>426</v>
      </c>
      <c r="B107" t="str">
        <f>VLOOKUP(A107,'Alle namen en totalen'!B:F,5,FALSE)</f>
        <v>W4-B1</v>
      </c>
      <c r="C107" t="str">
        <f>_xlfn.IFNA(VLOOKUP($A107,'Alle namen en totalen'!$B:$F,C$284,FALSE)," ")</f>
        <v>Sara Bouamour</v>
      </c>
      <c r="D107" t="str">
        <f>_xlfn.IFNA(VLOOKUP($A107,'Alle namen en totalen'!$B:$F,D$284,FALSE)," ")</f>
        <v>MB 5 Pup 3</v>
      </c>
      <c r="E107">
        <f>VLOOKUP($A107,'Tussenbestand individueel'!$F:$AH,E$284,FALSE)</f>
        <v>0</v>
      </c>
      <c r="F107" t="str">
        <f>_xlfn.IFNA(VLOOKUP($A107,'Alle namen en totalen'!$B:$F,F$284,FALSE),"")</f>
        <v>Jahn</v>
      </c>
      <c r="G107" s="15">
        <f>_xlfn.IFNA(VLOOKUP($A107,'Tussenbestand individueel'!$F:$AH,G$284,FALSE),0)</f>
        <v>50.375</v>
      </c>
      <c r="H107" s="25">
        <f>_xlfn.IFNA(VLOOKUP($A107,'Tussenbestand individueel'!$F:$AH,H$284,FALSE),0)</f>
        <v>2</v>
      </c>
      <c r="I107" s="15">
        <f>_xlfn.IFNA(VLOOKUP($A107,'Tussenbestand individueel'!$F:$AH,I$284,FALSE),0)</f>
        <v>3</v>
      </c>
      <c r="J107" s="15">
        <f>_xlfn.IFNA(VLOOKUP($A107,'Tussenbestand individueel'!$F:$AH,J$284,FALSE),0)</f>
        <v>9.3249999999999993</v>
      </c>
      <c r="K107" s="15">
        <f>_xlfn.IFNA(VLOOKUP($A107,'Tussenbestand individueel'!$F:$AH,K$284,FALSE),0)</f>
        <v>0</v>
      </c>
      <c r="L107" s="15">
        <f>_xlfn.IFNA(VLOOKUP($A107,'Tussenbestand individueel'!$F:$AH,L$284,FALSE),0)</f>
        <v>0.3</v>
      </c>
      <c r="M107" s="15">
        <f>_xlfn.IFNA(VLOOKUP($A107,'Tussenbestand individueel'!$F:$AH,M$284,FALSE),0)</f>
        <v>12.625</v>
      </c>
      <c r="N107" s="13">
        <f>_xlfn.IFNA(VLOOKUP($A107,'Tussenbestand individueel'!$F:$AH,N$284,FALSE),0)</f>
        <v>2</v>
      </c>
      <c r="O107" s="15">
        <f>_xlfn.IFNA(VLOOKUP($A107,'Tussenbestand individueel'!$F:$AH,O$284,FALSE),0)</f>
        <v>4</v>
      </c>
      <c r="P107" s="15">
        <f>_xlfn.IFNA(VLOOKUP($A107,'Tussenbestand individueel'!$F:$AH,P$284,FALSE),0)</f>
        <v>9.0500000000000007</v>
      </c>
      <c r="Q107" s="15">
        <f>_xlfn.IFNA(VLOOKUP($A107,'Tussenbestand individueel'!$F:$AH,Q$284,FALSE),0)</f>
        <v>0</v>
      </c>
      <c r="R107" s="15">
        <f>_xlfn.IFNA(VLOOKUP($A107,'Tussenbestand individueel'!$F:$AH,R$284,FALSE),0)</f>
        <v>13.05</v>
      </c>
      <c r="S107" s="13">
        <f>_xlfn.IFNA(VLOOKUP($A107,'Tussenbestand individueel'!$F:$AH,S$284,FALSE),0)</f>
        <v>5</v>
      </c>
      <c r="T107" s="15">
        <f>_xlfn.IFNA(VLOOKUP($A107,'Tussenbestand individueel'!$F:$AH,T$284,FALSE),0)</f>
        <v>4</v>
      </c>
      <c r="U107" s="15">
        <f>_xlfn.IFNA(VLOOKUP($A107,'Tussenbestand individueel'!$F:$AH,U$284,FALSE),0)</f>
        <v>8.9499999999999993</v>
      </c>
      <c r="V107" s="15">
        <f>_xlfn.IFNA(VLOOKUP($A107,'Tussenbestand individueel'!$F:$AH,V$284,FALSE),0)</f>
        <v>0</v>
      </c>
      <c r="W107" s="15">
        <f>_xlfn.IFNA(VLOOKUP($A107,'Tussenbestand individueel'!$F:$AH,W$284,FALSE),0)</f>
        <v>12.95</v>
      </c>
      <c r="X107" s="13">
        <f>_xlfn.IFNA(VLOOKUP($A107,'Tussenbestand individueel'!$F:$AH,X$284,FALSE),0)</f>
        <v>2</v>
      </c>
      <c r="Y107" s="15">
        <f>_xlfn.IFNA(VLOOKUP($A107,'Tussenbestand individueel'!$F:$AH,Y$284,FALSE),0)</f>
        <v>3.2</v>
      </c>
      <c r="Z107" s="15">
        <f>_xlfn.IFNA(VLOOKUP($A107,'Tussenbestand individueel'!$F:$AH,Z$284,FALSE),0)</f>
        <v>8.5500000000000007</v>
      </c>
      <c r="AA107" s="15">
        <f>_xlfn.IFNA(VLOOKUP($A107,'Tussenbestand individueel'!$F:$AH,AA$284,FALSE),0)</f>
        <v>0</v>
      </c>
      <c r="AB107" s="15">
        <f>_xlfn.IFNA(VLOOKUP($A107,'Tussenbestand individueel'!$F:$AH,AB$284,FALSE),0)</f>
        <v>11.75</v>
      </c>
      <c r="AC107" s="13">
        <f>_xlfn.IFNA(VLOOKUP($A107,'Tussenbestand individueel'!$F:$AH,AC$284,FALSE),0)</f>
        <v>13</v>
      </c>
    </row>
    <row r="108" spans="1:29" hidden="1" x14ac:dyDescent="0.3">
      <c r="A108" s="17">
        <f>'Alle namen en totalen'!$B108</f>
        <v>427</v>
      </c>
      <c r="B108" t="str">
        <f>VLOOKUP(A108,'Alle namen en totalen'!B:F,5,FALSE)</f>
        <v>W2-B1</v>
      </c>
      <c r="C108" t="str">
        <f>_xlfn.IFNA(VLOOKUP($A108,'Alle namen en totalen'!$B:$F,C$284,FALSE)," ")</f>
        <v>Jayanti Ypenburg</v>
      </c>
      <c r="D108" t="str">
        <f>_xlfn.IFNA(VLOOKUP($A108,'Alle namen en totalen'!$B:$F,D$284,FALSE)," ")</f>
        <v>MB 5 Pup 3</v>
      </c>
      <c r="E108">
        <f>VLOOKUP($A108,'Tussenbestand individueel'!$F:$AH,E$284,FALSE)</f>
        <v>0</v>
      </c>
      <c r="F108" t="str">
        <f>_xlfn.IFNA(VLOOKUP($A108,'Alle namen en totalen'!$B:$F,F$284,FALSE),"")</f>
        <v>LH</v>
      </c>
      <c r="G108" s="15">
        <f>_xlfn.IFNA(VLOOKUP($A108,'Tussenbestand individueel'!$F:$AH,G$284,FALSE),0)</f>
        <v>43.9</v>
      </c>
      <c r="H108" s="25">
        <f>_xlfn.IFNA(VLOOKUP($A108,'Tussenbestand individueel'!$F:$AH,H$284,FALSE),0)</f>
        <v>3</v>
      </c>
      <c r="I108" s="15">
        <f>_xlfn.IFNA(VLOOKUP($A108,'Tussenbestand individueel'!$F:$AH,I$284,FALSE),0)</f>
        <v>3.25</v>
      </c>
      <c r="J108" s="15">
        <f>_xlfn.IFNA(VLOOKUP($A108,'Tussenbestand individueel'!$F:$AH,J$284,FALSE),0)</f>
        <v>8.5500000000000007</v>
      </c>
      <c r="K108" s="15">
        <f>_xlfn.IFNA(VLOOKUP($A108,'Tussenbestand individueel'!$F:$AH,K$284,FALSE),0)</f>
        <v>0</v>
      </c>
      <c r="L108" s="15">
        <f>_xlfn.IFNA(VLOOKUP($A108,'Tussenbestand individueel'!$F:$AH,L$284,FALSE),0)</f>
        <v>0.3</v>
      </c>
      <c r="M108" s="15">
        <f>_xlfn.IFNA(VLOOKUP($A108,'Tussenbestand individueel'!$F:$AH,M$284,FALSE),0)</f>
        <v>12.1</v>
      </c>
      <c r="N108" s="13">
        <f>_xlfn.IFNA(VLOOKUP($A108,'Tussenbestand individueel'!$F:$AH,N$284,FALSE),0)</f>
        <v>3</v>
      </c>
      <c r="O108" s="15">
        <f>_xlfn.IFNA(VLOOKUP($A108,'Tussenbestand individueel'!$F:$AH,O$284,FALSE),0)</f>
        <v>3.2</v>
      </c>
      <c r="P108" s="15">
        <f>_xlfn.IFNA(VLOOKUP($A108,'Tussenbestand individueel'!$F:$AH,P$284,FALSE),0)</f>
        <v>8.4499999999999993</v>
      </c>
      <c r="Q108" s="15">
        <f>_xlfn.IFNA(VLOOKUP($A108,'Tussenbestand individueel'!$F:$AH,Q$284,FALSE),0)</f>
        <v>0</v>
      </c>
      <c r="R108" s="15">
        <f>_xlfn.IFNA(VLOOKUP($A108,'Tussenbestand individueel'!$F:$AH,R$284,FALSE),0)</f>
        <v>11.65</v>
      </c>
      <c r="S108" s="13">
        <f>_xlfn.IFNA(VLOOKUP($A108,'Tussenbestand individueel'!$F:$AH,S$284,FALSE),0)</f>
        <v>2</v>
      </c>
      <c r="T108" s="15">
        <f>_xlfn.IFNA(VLOOKUP($A108,'Tussenbestand individueel'!$F:$AH,T$284,FALSE),0)</f>
        <v>2.6</v>
      </c>
      <c r="U108" s="15">
        <f>_xlfn.IFNA(VLOOKUP($A108,'Tussenbestand individueel'!$F:$AH,U$284,FALSE),0)</f>
        <v>5.65</v>
      </c>
      <c r="V108" s="15">
        <f>_xlfn.IFNA(VLOOKUP($A108,'Tussenbestand individueel'!$F:$AH,V$284,FALSE),0)</f>
        <v>0</v>
      </c>
      <c r="W108" s="15">
        <f>_xlfn.IFNA(VLOOKUP($A108,'Tussenbestand individueel'!$F:$AH,W$284,FALSE),0)</f>
        <v>8.25</v>
      </c>
      <c r="X108" s="13">
        <f>_xlfn.IFNA(VLOOKUP($A108,'Tussenbestand individueel'!$F:$AH,X$284,FALSE),0)</f>
        <v>10</v>
      </c>
      <c r="Y108" s="15">
        <f>_xlfn.IFNA(VLOOKUP($A108,'Tussenbestand individueel'!$F:$AH,Y$284,FALSE),0)</f>
        <v>4</v>
      </c>
      <c r="Z108" s="15">
        <f>_xlfn.IFNA(VLOOKUP($A108,'Tussenbestand individueel'!$F:$AH,Z$284,FALSE),0)</f>
        <v>7.9</v>
      </c>
      <c r="AA108" s="15">
        <f>_xlfn.IFNA(VLOOKUP($A108,'Tussenbestand individueel'!$F:$AH,AA$284,FALSE),0)</f>
        <v>0</v>
      </c>
      <c r="AB108" s="15">
        <f>_xlfn.IFNA(VLOOKUP($A108,'Tussenbestand individueel'!$F:$AH,AB$284,FALSE),0)</f>
        <v>11.9</v>
      </c>
      <c r="AC108" s="13">
        <f>_xlfn.IFNA(VLOOKUP($A108,'Tussenbestand individueel'!$F:$AH,AC$284,FALSE),0)</f>
        <v>3</v>
      </c>
    </row>
    <row r="109" spans="1:29" hidden="1" x14ac:dyDescent="0.3">
      <c r="A109" s="17">
        <f>'Alle namen en totalen'!$B109</f>
        <v>428</v>
      </c>
      <c r="B109" t="str">
        <f>VLOOKUP(A109,'Alle namen en totalen'!B:F,5,FALSE)</f>
        <v>W2-B1</v>
      </c>
      <c r="C109" t="str">
        <f>_xlfn.IFNA(VLOOKUP($A109,'Alle namen en totalen'!$B:$F,C$284,FALSE)," ")</f>
        <v>Miray Ilgun</v>
      </c>
      <c r="D109" t="str">
        <f>_xlfn.IFNA(VLOOKUP($A109,'Alle namen en totalen'!$B:$F,D$284,FALSE)," ")</f>
        <v>MB 5 Pup 3</v>
      </c>
      <c r="E109">
        <f>VLOOKUP($A109,'Tussenbestand individueel'!$F:$AH,E$284,FALSE)</f>
        <v>0</v>
      </c>
      <c r="F109" t="str">
        <f>_xlfn.IFNA(VLOOKUP($A109,'Alle namen en totalen'!$B:$F,F$284,FALSE),"")</f>
        <v>LH</v>
      </c>
      <c r="G109" s="15">
        <f>_xlfn.IFNA(VLOOKUP($A109,'Tussenbestand individueel'!$F:$AH,G$284,FALSE),0)</f>
        <v>0</v>
      </c>
      <c r="H109" s="25">
        <f>_xlfn.IFNA(VLOOKUP($A109,'Tussenbestand individueel'!$F:$AH,H$284,FALSE),0)</f>
        <v>99</v>
      </c>
      <c r="I109" s="15">
        <f>_xlfn.IFNA(VLOOKUP($A109,'Tussenbestand individueel'!$F:$AH,I$284,FALSE),0)</f>
        <v>0</v>
      </c>
      <c r="J109" s="15">
        <f>_xlfn.IFNA(VLOOKUP($A109,'Tussenbestand individueel'!$F:$AH,J$284,FALSE),0)</f>
        <v>0</v>
      </c>
      <c r="K109" s="15">
        <f>_xlfn.IFNA(VLOOKUP($A109,'Tussenbestand individueel'!$F:$AH,K$284,FALSE),0)</f>
        <v>0</v>
      </c>
      <c r="L109" s="15">
        <f>_xlfn.IFNA(VLOOKUP($A109,'Tussenbestand individueel'!$F:$AH,L$284,FALSE),0)</f>
        <v>0</v>
      </c>
      <c r="M109" s="15">
        <f>_xlfn.IFNA(VLOOKUP($A109,'Tussenbestand individueel'!$F:$AH,M$284,FALSE),0)</f>
        <v>0</v>
      </c>
      <c r="N109" s="13">
        <f>_xlfn.IFNA(VLOOKUP($A109,'Tussenbestand individueel'!$F:$AH,N$284,FALSE),0)</f>
        <v>11</v>
      </c>
      <c r="O109" s="15">
        <f>_xlfn.IFNA(VLOOKUP($A109,'Tussenbestand individueel'!$F:$AH,O$284,FALSE),0)</f>
        <v>0</v>
      </c>
      <c r="P109" s="15">
        <f>_xlfn.IFNA(VLOOKUP($A109,'Tussenbestand individueel'!$F:$AH,P$284,FALSE),0)</f>
        <v>0</v>
      </c>
      <c r="Q109" s="15">
        <f>_xlfn.IFNA(VLOOKUP($A109,'Tussenbestand individueel'!$F:$AH,Q$284,FALSE),0)</f>
        <v>0</v>
      </c>
      <c r="R109" s="15">
        <f>_xlfn.IFNA(VLOOKUP($A109,'Tussenbestand individueel'!$F:$AH,R$284,FALSE),0)</f>
        <v>0</v>
      </c>
      <c r="S109" s="13">
        <f>_xlfn.IFNA(VLOOKUP($A109,'Tussenbestand individueel'!$F:$AH,S$284,FALSE),0)</f>
        <v>11</v>
      </c>
      <c r="T109" s="15">
        <f>_xlfn.IFNA(VLOOKUP($A109,'Tussenbestand individueel'!$F:$AH,T$284,FALSE),0)</f>
        <v>0</v>
      </c>
      <c r="U109" s="15">
        <f>_xlfn.IFNA(VLOOKUP($A109,'Tussenbestand individueel'!$F:$AH,U$284,FALSE),0)</f>
        <v>0</v>
      </c>
      <c r="V109" s="15">
        <f>_xlfn.IFNA(VLOOKUP($A109,'Tussenbestand individueel'!$F:$AH,V$284,FALSE),0)</f>
        <v>0</v>
      </c>
      <c r="W109" s="15">
        <f>_xlfn.IFNA(VLOOKUP($A109,'Tussenbestand individueel'!$F:$AH,W$284,FALSE),0)</f>
        <v>0</v>
      </c>
      <c r="X109" s="13">
        <f>_xlfn.IFNA(VLOOKUP($A109,'Tussenbestand individueel'!$F:$AH,X$284,FALSE),0)</f>
        <v>11</v>
      </c>
      <c r="Y109" s="15">
        <f>_xlfn.IFNA(VLOOKUP($A109,'Tussenbestand individueel'!$F:$AH,Y$284,FALSE),0)</f>
        <v>0</v>
      </c>
      <c r="Z109" s="15">
        <f>_xlfn.IFNA(VLOOKUP($A109,'Tussenbestand individueel'!$F:$AH,Z$284,FALSE),0)</f>
        <v>0</v>
      </c>
      <c r="AA109" s="15">
        <f>_xlfn.IFNA(VLOOKUP($A109,'Tussenbestand individueel'!$F:$AH,AA$284,FALSE),0)</f>
        <v>0</v>
      </c>
      <c r="AB109" s="15">
        <f>_xlfn.IFNA(VLOOKUP($A109,'Tussenbestand individueel'!$F:$AH,AB$284,FALSE),0)</f>
        <v>0</v>
      </c>
      <c r="AC109" s="13">
        <f>_xlfn.IFNA(VLOOKUP($A109,'Tussenbestand individueel'!$F:$AH,AC$284,FALSE),0)</f>
        <v>11</v>
      </c>
    </row>
    <row r="110" spans="1:29" hidden="1" x14ac:dyDescent="0.3">
      <c r="A110" s="17">
        <f>'Alle namen en totalen'!$B110</f>
        <v>429</v>
      </c>
      <c r="B110" t="str">
        <f>VLOOKUP(A110,'Alle namen en totalen'!B:F,5,FALSE)</f>
        <v>W2-B1</v>
      </c>
      <c r="C110" t="str">
        <f>_xlfn.IFNA(VLOOKUP($A110,'Alle namen en totalen'!$B:$F,C$284,FALSE)," ")</f>
        <v>Aurélia Clijdesdale</v>
      </c>
      <c r="D110" t="str">
        <f>_xlfn.IFNA(VLOOKUP($A110,'Alle namen en totalen'!$B:$F,D$284,FALSE)," ")</f>
        <v>MB 5 Pup 3</v>
      </c>
      <c r="E110">
        <f>VLOOKUP($A110,'Tussenbestand individueel'!$F:$AH,E$284,FALSE)</f>
        <v>0</v>
      </c>
      <c r="F110" t="str">
        <f>_xlfn.IFNA(VLOOKUP($A110,'Alle namen en totalen'!$B:$F,F$284,FALSE),"")</f>
        <v>LH</v>
      </c>
      <c r="G110" s="15">
        <f>_xlfn.IFNA(VLOOKUP($A110,'Tussenbestand individueel'!$F:$AH,G$284,FALSE),0)</f>
        <v>0</v>
      </c>
      <c r="H110" s="25">
        <f>_xlfn.IFNA(VLOOKUP($A110,'Tussenbestand individueel'!$F:$AH,H$284,FALSE),0)</f>
        <v>99</v>
      </c>
      <c r="I110" s="15">
        <f>_xlfn.IFNA(VLOOKUP($A110,'Tussenbestand individueel'!$F:$AH,I$284,FALSE),0)</f>
        <v>0</v>
      </c>
      <c r="J110" s="15">
        <f>_xlfn.IFNA(VLOOKUP($A110,'Tussenbestand individueel'!$F:$AH,J$284,FALSE),0)</f>
        <v>0</v>
      </c>
      <c r="K110" s="15">
        <f>_xlfn.IFNA(VLOOKUP($A110,'Tussenbestand individueel'!$F:$AH,K$284,FALSE),0)</f>
        <v>0</v>
      </c>
      <c r="L110" s="15">
        <f>_xlfn.IFNA(VLOOKUP($A110,'Tussenbestand individueel'!$F:$AH,L$284,FALSE),0)</f>
        <v>0</v>
      </c>
      <c r="M110" s="15">
        <f>_xlfn.IFNA(VLOOKUP($A110,'Tussenbestand individueel'!$F:$AH,M$284,FALSE),0)</f>
        <v>0</v>
      </c>
      <c r="N110" s="13">
        <f>_xlfn.IFNA(VLOOKUP($A110,'Tussenbestand individueel'!$F:$AH,N$284,FALSE),0)</f>
        <v>11</v>
      </c>
      <c r="O110" s="15">
        <f>_xlfn.IFNA(VLOOKUP($A110,'Tussenbestand individueel'!$F:$AH,O$284,FALSE),0)</f>
        <v>0</v>
      </c>
      <c r="P110" s="15">
        <f>_xlfn.IFNA(VLOOKUP($A110,'Tussenbestand individueel'!$F:$AH,P$284,FALSE),0)</f>
        <v>0</v>
      </c>
      <c r="Q110" s="15">
        <f>_xlfn.IFNA(VLOOKUP($A110,'Tussenbestand individueel'!$F:$AH,Q$284,FALSE),0)</f>
        <v>0</v>
      </c>
      <c r="R110" s="15">
        <f>_xlfn.IFNA(VLOOKUP($A110,'Tussenbestand individueel'!$F:$AH,R$284,FALSE),0)</f>
        <v>0</v>
      </c>
      <c r="S110" s="13">
        <f>_xlfn.IFNA(VLOOKUP($A110,'Tussenbestand individueel'!$F:$AH,S$284,FALSE),0)</f>
        <v>11</v>
      </c>
      <c r="T110" s="15">
        <f>_xlfn.IFNA(VLOOKUP($A110,'Tussenbestand individueel'!$F:$AH,T$284,FALSE),0)</f>
        <v>0</v>
      </c>
      <c r="U110" s="15">
        <f>_xlfn.IFNA(VLOOKUP($A110,'Tussenbestand individueel'!$F:$AH,U$284,FALSE),0)</f>
        <v>0</v>
      </c>
      <c r="V110" s="15">
        <f>_xlfn.IFNA(VLOOKUP($A110,'Tussenbestand individueel'!$F:$AH,V$284,FALSE),0)</f>
        <v>0</v>
      </c>
      <c r="W110" s="15">
        <f>_xlfn.IFNA(VLOOKUP($A110,'Tussenbestand individueel'!$F:$AH,W$284,FALSE),0)</f>
        <v>0</v>
      </c>
      <c r="X110" s="13">
        <f>_xlfn.IFNA(VLOOKUP($A110,'Tussenbestand individueel'!$F:$AH,X$284,FALSE),0)</f>
        <v>11</v>
      </c>
      <c r="Y110" s="15">
        <f>_xlfn.IFNA(VLOOKUP($A110,'Tussenbestand individueel'!$F:$AH,Y$284,FALSE),0)</f>
        <v>0</v>
      </c>
      <c r="Z110" s="15">
        <f>_xlfn.IFNA(VLOOKUP($A110,'Tussenbestand individueel'!$F:$AH,Z$284,FALSE),0)</f>
        <v>0</v>
      </c>
      <c r="AA110" s="15">
        <f>_xlfn.IFNA(VLOOKUP($A110,'Tussenbestand individueel'!$F:$AH,AA$284,FALSE),0)</f>
        <v>0</v>
      </c>
      <c r="AB110" s="15">
        <f>_xlfn.IFNA(VLOOKUP($A110,'Tussenbestand individueel'!$F:$AH,AB$284,FALSE),0)</f>
        <v>0</v>
      </c>
      <c r="AC110" s="13">
        <f>_xlfn.IFNA(VLOOKUP($A110,'Tussenbestand individueel'!$F:$AH,AC$284,FALSE),0)</f>
        <v>11</v>
      </c>
    </row>
    <row r="111" spans="1:29" hidden="1" x14ac:dyDescent="0.3">
      <c r="A111" s="17">
        <f>'Alle namen en totalen'!$B111</f>
        <v>430</v>
      </c>
      <c r="B111" t="str">
        <f>VLOOKUP(A111,'Alle namen en totalen'!B:F,5,FALSE)</f>
        <v>W4-B1</v>
      </c>
      <c r="C111" t="str">
        <f>_xlfn.IFNA(VLOOKUP($A111,'Alle namen en totalen'!$B:$F,C$284,FALSE)," ")</f>
        <v>Britt van Kuik</v>
      </c>
      <c r="D111" t="str">
        <f>_xlfn.IFNA(VLOOKUP($A111,'Alle namen en totalen'!$B:$F,D$284,FALSE)," ")</f>
        <v>MB 5 Pup 3</v>
      </c>
      <c r="E111">
        <f>VLOOKUP($A111,'Tussenbestand individueel'!$F:$AH,E$284,FALSE)</f>
        <v>0</v>
      </c>
      <c r="F111" t="str">
        <f>_xlfn.IFNA(VLOOKUP($A111,'Alle namen en totalen'!$B:$F,F$284,FALSE),"")</f>
        <v>Swift</v>
      </c>
      <c r="G111" s="15">
        <f>_xlfn.IFNA(VLOOKUP($A111,'Tussenbestand individueel'!$F:$AH,G$284,FALSE),0)</f>
        <v>0</v>
      </c>
      <c r="H111" s="25">
        <f>_xlfn.IFNA(VLOOKUP($A111,'Tussenbestand individueel'!$F:$AH,H$284,FALSE),0)</f>
        <v>99</v>
      </c>
      <c r="I111" s="15">
        <f>_xlfn.IFNA(VLOOKUP($A111,'Tussenbestand individueel'!$F:$AH,I$284,FALSE),0)</f>
        <v>0</v>
      </c>
      <c r="J111" s="15">
        <f>_xlfn.IFNA(VLOOKUP($A111,'Tussenbestand individueel'!$F:$AH,J$284,FALSE),0)</f>
        <v>0</v>
      </c>
      <c r="K111" s="15">
        <f>_xlfn.IFNA(VLOOKUP($A111,'Tussenbestand individueel'!$F:$AH,K$284,FALSE),0)</f>
        <v>0</v>
      </c>
      <c r="L111" s="15">
        <f>_xlfn.IFNA(VLOOKUP($A111,'Tussenbestand individueel'!$F:$AH,L$284,FALSE),0)</f>
        <v>0</v>
      </c>
      <c r="M111" s="15">
        <f>_xlfn.IFNA(VLOOKUP($A111,'Tussenbestand individueel'!$F:$AH,M$284,FALSE),0)</f>
        <v>0</v>
      </c>
      <c r="N111" s="13">
        <f>_xlfn.IFNA(VLOOKUP($A111,'Tussenbestand individueel'!$F:$AH,N$284,FALSE),0)</f>
        <v>21</v>
      </c>
      <c r="O111" s="15">
        <f>_xlfn.IFNA(VLOOKUP($A111,'Tussenbestand individueel'!$F:$AH,O$284,FALSE),0)</f>
        <v>0</v>
      </c>
      <c r="P111" s="15">
        <f>_xlfn.IFNA(VLOOKUP($A111,'Tussenbestand individueel'!$F:$AH,P$284,FALSE),0)</f>
        <v>0</v>
      </c>
      <c r="Q111" s="15">
        <f>_xlfn.IFNA(VLOOKUP($A111,'Tussenbestand individueel'!$F:$AH,Q$284,FALSE),0)</f>
        <v>0</v>
      </c>
      <c r="R111" s="15">
        <f>_xlfn.IFNA(VLOOKUP($A111,'Tussenbestand individueel'!$F:$AH,R$284,FALSE),0)</f>
        <v>0</v>
      </c>
      <c r="S111" s="13">
        <f>_xlfn.IFNA(VLOOKUP($A111,'Tussenbestand individueel'!$F:$AH,S$284,FALSE),0)</f>
        <v>22</v>
      </c>
      <c r="T111" s="15">
        <f>_xlfn.IFNA(VLOOKUP($A111,'Tussenbestand individueel'!$F:$AH,T$284,FALSE),0)</f>
        <v>0</v>
      </c>
      <c r="U111" s="15">
        <f>_xlfn.IFNA(VLOOKUP($A111,'Tussenbestand individueel'!$F:$AH,U$284,FALSE),0)</f>
        <v>0</v>
      </c>
      <c r="V111" s="15">
        <f>_xlfn.IFNA(VLOOKUP($A111,'Tussenbestand individueel'!$F:$AH,V$284,FALSE),0)</f>
        <v>0</v>
      </c>
      <c r="W111" s="15">
        <f>_xlfn.IFNA(VLOOKUP($A111,'Tussenbestand individueel'!$F:$AH,W$284,FALSE),0)</f>
        <v>0</v>
      </c>
      <c r="X111" s="13">
        <f>_xlfn.IFNA(VLOOKUP($A111,'Tussenbestand individueel'!$F:$AH,X$284,FALSE),0)</f>
        <v>21</v>
      </c>
      <c r="Y111" s="15">
        <f>_xlfn.IFNA(VLOOKUP($A111,'Tussenbestand individueel'!$F:$AH,Y$284,FALSE),0)</f>
        <v>0</v>
      </c>
      <c r="Z111" s="15">
        <f>_xlfn.IFNA(VLOOKUP($A111,'Tussenbestand individueel'!$F:$AH,Z$284,FALSE),0)</f>
        <v>0</v>
      </c>
      <c r="AA111" s="15">
        <f>_xlfn.IFNA(VLOOKUP($A111,'Tussenbestand individueel'!$F:$AH,AA$284,FALSE),0)</f>
        <v>0</v>
      </c>
      <c r="AB111" s="15">
        <f>_xlfn.IFNA(VLOOKUP($A111,'Tussenbestand individueel'!$F:$AH,AB$284,FALSE),0)</f>
        <v>0</v>
      </c>
      <c r="AC111" s="13">
        <f>_xlfn.IFNA(VLOOKUP($A111,'Tussenbestand individueel'!$F:$AH,AC$284,FALSE),0)</f>
        <v>21</v>
      </c>
    </row>
    <row r="112" spans="1:29" hidden="1" x14ac:dyDescent="0.3">
      <c r="A112" s="17">
        <f>'Alle namen en totalen'!$B112</f>
        <v>431</v>
      </c>
      <c r="B112" t="str">
        <f>VLOOKUP(A112,'Alle namen en totalen'!B:F,5,FALSE)</f>
        <v>W4-B1</v>
      </c>
      <c r="C112" t="str">
        <f>_xlfn.IFNA(VLOOKUP($A112,'Alle namen en totalen'!$B:$F,C$284,FALSE)," ")</f>
        <v>Ise-Loïs Heynens</v>
      </c>
      <c r="D112" t="str">
        <f>_xlfn.IFNA(VLOOKUP($A112,'Alle namen en totalen'!$B:$F,D$284,FALSE)," ")</f>
        <v>MB 5 Pup 3</v>
      </c>
      <c r="E112">
        <f>VLOOKUP($A112,'Tussenbestand individueel'!$F:$AH,E$284,FALSE)</f>
        <v>0</v>
      </c>
      <c r="F112" t="str">
        <f>_xlfn.IFNA(VLOOKUP($A112,'Alle namen en totalen'!$B:$F,F$284,FALSE),"")</f>
        <v>Swift</v>
      </c>
      <c r="G112" s="15">
        <f>_xlfn.IFNA(VLOOKUP($A112,'Tussenbestand individueel'!$F:$AH,G$284,FALSE),0)</f>
        <v>48.875</v>
      </c>
      <c r="H112" s="25">
        <f>_xlfn.IFNA(VLOOKUP($A112,'Tussenbestand individueel'!$F:$AH,H$284,FALSE),0)</f>
        <v>7</v>
      </c>
      <c r="I112" s="15">
        <f>_xlfn.IFNA(VLOOKUP($A112,'Tussenbestand individueel'!$F:$AH,I$284,FALSE),0)</f>
        <v>3.25</v>
      </c>
      <c r="J112" s="15">
        <f>_xlfn.IFNA(VLOOKUP($A112,'Tussenbestand individueel'!$F:$AH,J$284,FALSE),0)</f>
        <v>9.0249999999999986</v>
      </c>
      <c r="K112" s="15">
        <f>_xlfn.IFNA(VLOOKUP($A112,'Tussenbestand individueel'!$F:$AH,K$284,FALSE),0)</f>
        <v>0.5</v>
      </c>
      <c r="L112" s="15">
        <f>_xlfn.IFNA(VLOOKUP($A112,'Tussenbestand individueel'!$F:$AH,L$284,FALSE),0)</f>
        <v>0.3</v>
      </c>
      <c r="M112" s="15">
        <f>_xlfn.IFNA(VLOOKUP($A112,'Tussenbestand individueel'!$F:$AH,M$284,FALSE),0)</f>
        <v>12.074999999999999</v>
      </c>
      <c r="N112" s="13">
        <f>_xlfn.IFNA(VLOOKUP($A112,'Tussenbestand individueel'!$F:$AH,N$284,FALSE),0)</f>
        <v>13</v>
      </c>
      <c r="O112" s="15">
        <f>_xlfn.IFNA(VLOOKUP($A112,'Tussenbestand individueel'!$F:$AH,O$284,FALSE),0)</f>
        <v>3.7</v>
      </c>
      <c r="P112" s="15">
        <f>_xlfn.IFNA(VLOOKUP($A112,'Tussenbestand individueel'!$F:$AH,P$284,FALSE),0)</f>
        <v>6.75</v>
      </c>
      <c r="Q112" s="15">
        <f>_xlfn.IFNA(VLOOKUP($A112,'Tussenbestand individueel'!$F:$AH,Q$284,FALSE),0)</f>
        <v>0</v>
      </c>
      <c r="R112" s="15">
        <f>_xlfn.IFNA(VLOOKUP($A112,'Tussenbestand individueel'!$F:$AH,R$284,FALSE),0)</f>
        <v>10.45</v>
      </c>
      <c r="S112" s="13">
        <f>_xlfn.IFNA(VLOOKUP($A112,'Tussenbestand individueel'!$F:$AH,S$284,FALSE),0)</f>
        <v>17</v>
      </c>
      <c r="T112" s="15">
        <f>_xlfn.IFNA(VLOOKUP($A112,'Tussenbestand individueel'!$F:$AH,T$284,FALSE),0)</f>
        <v>4.5999999999999996</v>
      </c>
      <c r="U112" s="15">
        <f>_xlfn.IFNA(VLOOKUP($A112,'Tussenbestand individueel'!$F:$AH,U$284,FALSE),0)</f>
        <v>8.8000000000000007</v>
      </c>
      <c r="V112" s="15">
        <f>_xlfn.IFNA(VLOOKUP($A112,'Tussenbestand individueel'!$F:$AH,V$284,FALSE),0)</f>
        <v>0</v>
      </c>
      <c r="W112" s="15">
        <f>_xlfn.IFNA(VLOOKUP($A112,'Tussenbestand individueel'!$F:$AH,W$284,FALSE),0)</f>
        <v>13.4</v>
      </c>
      <c r="X112" s="13">
        <f>_xlfn.IFNA(VLOOKUP($A112,'Tussenbestand individueel'!$F:$AH,X$284,FALSE),0)</f>
        <v>1</v>
      </c>
      <c r="Y112" s="15">
        <f>_xlfn.IFNA(VLOOKUP($A112,'Tussenbestand individueel'!$F:$AH,Y$284,FALSE),0)</f>
        <v>4.3</v>
      </c>
      <c r="Z112" s="15">
        <f>_xlfn.IFNA(VLOOKUP($A112,'Tussenbestand individueel'!$F:$AH,Z$284,FALSE),0)</f>
        <v>8.65</v>
      </c>
      <c r="AA112" s="15">
        <f>_xlfn.IFNA(VLOOKUP($A112,'Tussenbestand individueel'!$F:$AH,AA$284,FALSE),0)</f>
        <v>0</v>
      </c>
      <c r="AB112" s="15">
        <f>_xlfn.IFNA(VLOOKUP($A112,'Tussenbestand individueel'!$F:$AH,AB$284,FALSE),0)</f>
        <v>12.95</v>
      </c>
      <c r="AC112" s="13">
        <f>_xlfn.IFNA(VLOOKUP($A112,'Tussenbestand individueel'!$F:$AH,AC$284,FALSE),0)</f>
        <v>1</v>
      </c>
    </row>
    <row r="113" spans="1:29" hidden="1" x14ac:dyDescent="0.3">
      <c r="A113" s="17">
        <f>'Alle namen en totalen'!$B113</f>
        <v>432</v>
      </c>
      <c r="B113" t="str">
        <f>VLOOKUP(A113,'Alle namen en totalen'!B:F,5,FALSE)</f>
        <v>W3-B1</v>
      </c>
      <c r="C113" t="str">
        <f>_xlfn.IFNA(VLOOKUP($A113,'Alle namen en totalen'!$B:$F,C$284,FALSE)," ")</f>
        <v>Juna Dekker</v>
      </c>
      <c r="D113" t="str">
        <f>_xlfn.IFNA(VLOOKUP($A113,'Alle namen en totalen'!$B:$F,D$284,FALSE)," ")</f>
        <v>MB 5 Pup 3</v>
      </c>
      <c r="E113">
        <f>VLOOKUP($A113,'Tussenbestand individueel'!$F:$AH,E$284,FALSE)</f>
        <v>0</v>
      </c>
      <c r="F113" t="str">
        <f>_xlfn.IFNA(VLOOKUP($A113,'Alle namen en totalen'!$B:$F,F$284,FALSE),"")</f>
        <v>Turncentrum Waterland</v>
      </c>
      <c r="G113" s="15">
        <f>_xlfn.IFNA(VLOOKUP($A113,'Tussenbestand individueel'!$F:$AH,G$284,FALSE),0)</f>
        <v>0</v>
      </c>
      <c r="H113" s="25">
        <f>_xlfn.IFNA(VLOOKUP($A113,'Tussenbestand individueel'!$F:$AH,H$284,FALSE),0)</f>
        <v>99</v>
      </c>
      <c r="I113" s="15">
        <f>_xlfn.IFNA(VLOOKUP($A113,'Tussenbestand individueel'!$F:$AH,I$284,FALSE),0)</f>
        <v>0</v>
      </c>
      <c r="J113" s="15">
        <f>_xlfn.IFNA(VLOOKUP($A113,'Tussenbestand individueel'!$F:$AH,J$284,FALSE),0)</f>
        <v>0</v>
      </c>
      <c r="K113" s="15">
        <f>_xlfn.IFNA(VLOOKUP($A113,'Tussenbestand individueel'!$F:$AH,K$284,FALSE),0)</f>
        <v>0</v>
      </c>
      <c r="L113" s="15">
        <f>_xlfn.IFNA(VLOOKUP($A113,'Tussenbestand individueel'!$F:$AH,L$284,FALSE),0)</f>
        <v>0</v>
      </c>
      <c r="M113" s="15">
        <f>_xlfn.IFNA(VLOOKUP($A113,'Tussenbestand individueel'!$F:$AH,M$284,FALSE),0)</f>
        <v>0</v>
      </c>
      <c r="N113" s="13">
        <f>_xlfn.IFNA(VLOOKUP($A113,'Tussenbestand individueel'!$F:$AH,N$284,FALSE),0)</f>
        <v>18</v>
      </c>
      <c r="O113" s="15">
        <f>_xlfn.IFNA(VLOOKUP($A113,'Tussenbestand individueel'!$F:$AH,O$284,FALSE),0)</f>
        <v>0</v>
      </c>
      <c r="P113" s="15">
        <f>_xlfn.IFNA(VLOOKUP($A113,'Tussenbestand individueel'!$F:$AH,P$284,FALSE),0)</f>
        <v>0</v>
      </c>
      <c r="Q113" s="15">
        <f>_xlfn.IFNA(VLOOKUP($A113,'Tussenbestand individueel'!$F:$AH,Q$284,FALSE),0)</f>
        <v>0</v>
      </c>
      <c r="R113" s="15">
        <f>_xlfn.IFNA(VLOOKUP($A113,'Tussenbestand individueel'!$F:$AH,R$284,FALSE),0)</f>
        <v>0</v>
      </c>
      <c r="S113" s="13">
        <f>_xlfn.IFNA(VLOOKUP($A113,'Tussenbestand individueel'!$F:$AH,S$284,FALSE),0)</f>
        <v>18</v>
      </c>
      <c r="T113" s="15">
        <f>_xlfn.IFNA(VLOOKUP($A113,'Tussenbestand individueel'!$F:$AH,T$284,FALSE),0)</f>
        <v>0</v>
      </c>
      <c r="U113" s="15">
        <f>_xlfn.IFNA(VLOOKUP($A113,'Tussenbestand individueel'!$F:$AH,U$284,FALSE),0)</f>
        <v>0</v>
      </c>
      <c r="V113" s="15">
        <f>_xlfn.IFNA(VLOOKUP($A113,'Tussenbestand individueel'!$F:$AH,V$284,FALSE),0)</f>
        <v>0</v>
      </c>
      <c r="W113" s="15">
        <f>_xlfn.IFNA(VLOOKUP($A113,'Tussenbestand individueel'!$F:$AH,W$284,FALSE),0)</f>
        <v>0</v>
      </c>
      <c r="X113" s="13">
        <f>_xlfn.IFNA(VLOOKUP($A113,'Tussenbestand individueel'!$F:$AH,X$284,FALSE),0)</f>
        <v>18</v>
      </c>
      <c r="Y113" s="15">
        <f>_xlfn.IFNA(VLOOKUP($A113,'Tussenbestand individueel'!$F:$AH,Y$284,FALSE),0)</f>
        <v>0</v>
      </c>
      <c r="Z113" s="15">
        <f>_xlfn.IFNA(VLOOKUP($A113,'Tussenbestand individueel'!$F:$AH,Z$284,FALSE),0)</f>
        <v>0</v>
      </c>
      <c r="AA113" s="15">
        <f>_xlfn.IFNA(VLOOKUP($A113,'Tussenbestand individueel'!$F:$AH,AA$284,FALSE),0)</f>
        <v>0</v>
      </c>
      <c r="AB113" s="15">
        <f>_xlfn.IFNA(VLOOKUP($A113,'Tussenbestand individueel'!$F:$AH,AB$284,FALSE),0)</f>
        <v>0</v>
      </c>
      <c r="AC113" s="13">
        <f>_xlfn.IFNA(VLOOKUP($A113,'Tussenbestand individueel'!$F:$AH,AC$284,FALSE),0)</f>
        <v>18</v>
      </c>
    </row>
    <row r="114" spans="1:29" hidden="1" x14ac:dyDescent="0.3">
      <c r="A114" s="17">
        <f>'Alle namen en totalen'!$B114</f>
        <v>433</v>
      </c>
      <c r="B114" t="str">
        <f>VLOOKUP(A114,'Alle namen en totalen'!B:F,5,FALSE)</f>
        <v>W3-B1</v>
      </c>
      <c r="C114" t="str">
        <f>_xlfn.IFNA(VLOOKUP($A114,'Alle namen en totalen'!$B:$F,C$284,FALSE)," ")</f>
        <v>Nora Langhorst</v>
      </c>
      <c r="D114" t="str">
        <f>_xlfn.IFNA(VLOOKUP($A114,'Alle namen en totalen'!$B:$F,D$284,FALSE)," ")</f>
        <v>MB 5 Pup 3</v>
      </c>
      <c r="E114">
        <f>VLOOKUP($A114,'Tussenbestand individueel'!$F:$AH,E$284,FALSE)</f>
        <v>0</v>
      </c>
      <c r="F114" t="str">
        <f>_xlfn.IFNA(VLOOKUP($A114,'Alle namen en totalen'!$B:$F,F$284,FALSE),"")</f>
        <v>Turncentrum Waterland</v>
      </c>
      <c r="G114" s="15">
        <f>_xlfn.IFNA(VLOOKUP($A114,'Tussenbestand individueel'!$F:$AH,G$284,FALSE),0)</f>
        <v>38.700000000000003</v>
      </c>
      <c r="H114" s="25">
        <f>_xlfn.IFNA(VLOOKUP($A114,'Tussenbestand individueel'!$F:$AH,H$284,FALSE),0)</f>
        <v>16</v>
      </c>
      <c r="I114" s="15">
        <f>_xlfn.IFNA(VLOOKUP($A114,'Tussenbestand individueel'!$F:$AH,I$284,FALSE),0)</f>
        <v>3</v>
      </c>
      <c r="J114" s="15">
        <f>_xlfn.IFNA(VLOOKUP($A114,'Tussenbestand individueel'!$F:$AH,J$284,FALSE),0)</f>
        <v>8.0500000000000007</v>
      </c>
      <c r="K114" s="15">
        <f>_xlfn.IFNA(VLOOKUP($A114,'Tussenbestand individueel'!$F:$AH,K$284,FALSE),0)</f>
        <v>2</v>
      </c>
      <c r="L114" s="15">
        <f>_xlfn.IFNA(VLOOKUP($A114,'Tussenbestand individueel'!$F:$AH,L$284,FALSE),0)</f>
        <v>0</v>
      </c>
      <c r="M114" s="15">
        <f>_xlfn.IFNA(VLOOKUP($A114,'Tussenbestand individueel'!$F:$AH,M$284,FALSE),0)</f>
        <v>9.0500000000000007</v>
      </c>
      <c r="N114" s="13">
        <f>_xlfn.IFNA(VLOOKUP($A114,'Tussenbestand individueel'!$F:$AH,N$284,FALSE),0)</f>
        <v>17</v>
      </c>
      <c r="O114" s="15">
        <f>_xlfn.IFNA(VLOOKUP($A114,'Tussenbestand individueel'!$F:$AH,O$284,FALSE),0)</f>
        <v>3.2</v>
      </c>
      <c r="P114" s="15">
        <f>_xlfn.IFNA(VLOOKUP($A114,'Tussenbestand individueel'!$F:$AH,P$284,FALSE),0)</f>
        <v>7.55</v>
      </c>
      <c r="Q114" s="15">
        <f>_xlfn.IFNA(VLOOKUP($A114,'Tussenbestand individueel'!$F:$AH,Q$284,FALSE),0)</f>
        <v>0</v>
      </c>
      <c r="R114" s="15">
        <f>_xlfn.IFNA(VLOOKUP($A114,'Tussenbestand individueel'!$F:$AH,R$284,FALSE),0)</f>
        <v>10.75</v>
      </c>
      <c r="S114" s="13">
        <f>_xlfn.IFNA(VLOOKUP($A114,'Tussenbestand individueel'!$F:$AH,S$284,FALSE),0)</f>
        <v>8</v>
      </c>
      <c r="T114" s="15">
        <f>_xlfn.IFNA(VLOOKUP($A114,'Tussenbestand individueel'!$F:$AH,T$284,FALSE),0)</f>
        <v>2.6</v>
      </c>
      <c r="U114" s="15">
        <f>_xlfn.IFNA(VLOOKUP($A114,'Tussenbestand individueel'!$F:$AH,U$284,FALSE),0)</f>
        <v>5.9</v>
      </c>
      <c r="V114" s="15">
        <f>_xlfn.IFNA(VLOOKUP($A114,'Tussenbestand individueel'!$F:$AH,V$284,FALSE),0)</f>
        <v>0</v>
      </c>
      <c r="W114" s="15">
        <f>_xlfn.IFNA(VLOOKUP($A114,'Tussenbestand individueel'!$F:$AH,W$284,FALSE),0)</f>
        <v>8.5</v>
      </c>
      <c r="X114" s="13">
        <f>_xlfn.IFNA(VLOOKUP($A114,'Tussenbestand individueel'!$F:$AH,X$284,FALSE),0)</f>
        <v>15</v>
      </c>
      <c r="Y114" s="15">
        <f>_xlfn.IFNA(VLOOKUP($A114,'Tussenbestand individueel'!$F:$AH,Y$284,FALSE),0)</f>
        <v>2.6</v>
      </c>
      <c r="Z114" s="15">
        <f>_xlfn.IFNA(VLOOKUP($A114,'Tussenbestand individueel'!$F:$AH,Z$284,FALSE),0)</f>
        <v>7.8</v>
      </c>
      <c r="AA114" s="15">
        <f>_xlfn.IFNA(VLOOKUP($A114,'Tussenbestand individueel'!$F:$AH,AA$284,FALSE),0)</f>
        <v>0</v>
      </c>
      <c r="AB114" s="15">
        <f>_xlfn.IFNA(VLOOKUP($A114,'Tussenbestand individueel'!$F:$AH,AB$284,FALSE),0)</f>
        <v>10.4</v>
      </c>
      <c r="AC114" s="13">
        <f>_xlfn.IFNA(VLOOKUP($A114,'Tussenbestand individueel'!$F:$AH,AC$284,FALSE),0)</f>
        <v>13</v>
      </c>
    </row>
    <row r="115" spans="1:29" hidden="1" x14ac:dyDescent="0.3">
      <c r="A115" s="17">
        <f>'Alle namen en totalen'!$B115</f>
        <v>434</v>
      </c>
      <c r="B115" t="str">
        <f>VLOOKUP(A115,'Alle namen en totalen'!B:F,5,FALSE)</f>
        <v>W3-B1</v>
      </c>
      <c r="C115" t="str">
        <f>_xlfn.IFNA(VLOOKUP($A115,'Alle namen en totalen'!$B:$F,C$284,FALSE)," ")</f>
        <v>Nova Maas</v>
      </c>
      <c r="D115" t="str">
        <f>_xlfn.IFNA(VLOOKUP($A115,'Alle namen en totalen'!$B:$F,D$284,FALSE)," ")</f>
        <v>MB 5 Pup 3</v>
      </c>
      <c r="E115">
        <f>VLOOKUP($A115,'Tussenbestand individueel'!$F:$AH,E$284,FALSE)</f>
        <v>0</v>
      </c>
      <c r="F115" t="str">
        <f>_xlfn.IFNA(VLOOKUP($A115,'Alle namen en totalen'!$B:$F,F$284,FALSE),"")</f>
        <v>Turncentrum Waterland</v>
      </c>
      <c r="G115" s="15">
        <f>_xlfn.IFNA(VLOOKUP($A115,'Tussenbestand individueel'!$F:$AH,G$284,FALSE),0)</f>
        <v>42.4</v>
      </c>
      <c r="H115" s="25">
        <f>_xlfn.IFNA(VLOOKUP($A115,'Tussenbestand individueel'!$F:$AH,H$284,FALSE),0)</f>
        <v>13</v>
      </c>
      <c r="I115" s="15">
        <f>_xlfn.IFNA(VLOOKUP($A115,'Tussenbestand individueel'!$F:$AH,I$284,FALSE),0)</f>
        <v>3</v>
      </c>
      <c r="J115" s="15">
        <f>_xlfn.IFNA(VLOOKUP($A115,'Tussenbestand individueel'!$F:$AH,J$284,FALSE),0)</f>
        <v>8.5</v>
      </c>
      <c r="K115" s="15">
        <f>_xlfn.IFNA(VLOOKUP($A115,'Tussenbestand individueel'!$F:$AH,K$284,FALSE),0)</f>
        <v>0</v>
      </c>
      <c r="L115" s="15">
        <f>_xlfn.IFNA(VLOOKUP($A115,'Tussenbestand individueel'!$F:$AH,L$284,FALSE),0)</f>
        <v>0.3</v>
      </c>
      <c r="M115" s="15">
        <f>_xlfn.IFNA(VLOOKUP($A115,'Tussenbestand individueel'!$F:$AH,M$284,FALSE),0)</f>
        <v>11.8</v>
      </c>
      <c r="N115" s="13">
        <f>_xlfn.IFNA(VLOOKUP($A115,'Tussenbestand individueel'!$F:$AH,N$284,FALSE),0)</f>
        <v>10</v>
      </c>
      <c r="O115" s="15">
        <f>_xlfn.IFNA(VLOOKUP($A115,'Tussenbestand individueel'!$F:$AH,O$284,FALSE),0)</f>
        <v>2.7</v>
      </c>
      <c r="P115" s="15">
        <f>_xlfn.IFNA(VLOOKUP($A115,'Tussenbestand individueel'!$F:$AH,P$284,FALSE),0)</f>
        <v>7.85</v>
      </c>
      <c r="Q115" s="15">
        <f>_xlfn.IFNA(VLOOKUP($A115,'Tussenbestand individueel'!$F:$AH,Q$284,FALSE),0)</f>
        <v>0</v>
      </c>
      <c r="R115" s="15">
        <f>_xlfn.IFNA(VLOOKUP($A115,'Tussenbestand individueel'!$F:$AH,R$284,FALSE),0)</f>
        <v>10.55</v>
      </c>
      <c r="S115" s="13">
        <f>_xlfn.IFNA(VLOOKUP($A115,'Tussenbestand individueel'!$F:$AH,S$284,FALSE),0)</f>
        <v>10</v>
      </c>
      <c r="T115" s="15">
        <f>_xlfn.IFNA(VLOOKUP($A115,'Tussenbestand individueel'!$F:$AH,T$284,FALSE),0)</f>
        <v>2.6</v>
      </c>
      <c r="U115" s="15">
        <f>_xlfn.IFNA(VLOOKUP($A115,'Tussenbestand individueel'!$F:$AH,U$284,FALSE),0)</f>
        <v>7.35</v>
      </c>
      <c r="V115" s="15">
        <f>_xlfn.IFNA(VLOOKUP($A115,'Tussenbestand individueel'!$F:$AH,V$284,FALSE),0)</f>
        <v>0</v>
      </c>
      <c r="W115" s="15">
        <f>_xlfn.IFNA(VLOOKUP($A115,'Tussenbestand individueel'!$F:$AH,W$284,FALSE),0)</f>
        <v>9.9499999999999993</v>
      </c>
      <c r="X115" s="13">
        <f>_xlfn.IFNA(VLOOKUP($A115,'Tussenbestand individueel'!$F:$AH,X$284,FALSE),0)</f>
        <v>11</v>
      </c>
      <c r="Y115" s="15">
        <f>_xlfn.IFNA(VLOOKUP($A115,'Tussenbestand individueel'!$F:$AH,Y$284,FALSE),0)</f>
        <v>2.4</v>
      </c>
      <c r="Z115" s="15">
        <f>_xlfn.IFNA(VLOOKUP($A115,'Tussenbestand individueel'!$F:$AH,Z$284,FALSE),0)</f>
        <v>7.7</v>
      </c>
      <c r="AA115" s="15">
        <f>_xlfn.IFNA(VLOOKUP($A115,'Tussenbestand individueel'!$F:$AH,AA$284,FALSE),0)</f>
        <v>0</v>
      </c>
      <c r="AB115" s="15">
        <f>_xlfn.IFNA(VLOOKUP($A115,'Tussenbestand individueel'!$F:$AH,AB$284,FALSE),0)</f>
        <v>10.1</v>
      </c>
      <c r="AC115" s="13">
        <f>_xlfn.IFNA(VLOOKUP($A115,'Tussenbestand individueel'!$F:$AH,AC$284,FALSE),0)</f>
        <v>15</v>
      </c>
    </row>
    <row r="116" spans="1:29" hidden="1" x14ac:dyDescent="0.3">
      <c r="A116" s="17">
        <f>'Alle namen en totalen'!$B116</f>
        <v>435</v>
      </c>
      <c r="B116" t="str">
        <f>VLOOKUP(A116,'Alle namen en totalen'!B:F,5,FALSE)</f>
        <v>W3-B1</v>
      </c>
      <c r="C116" t="str">
        <f>_xlfn.IFNA(VLOOKUP($A116,'Alle namen en totalen'!$B:$F,C$284,FALSE)," ")</f>
        <v>Sophia Blaauw</v>
      </c>
      <c r="D116" t="str">
        <f>_xlfn.IFNA(VLOOKUP($A116,'Alle namen en totalen'!$B:$F,D$284,FALSE)," ")</f>
        <v>MB 5 Pup 3</v>
      </c>
      <c r="E116">
        <f>VLOOKUP($A116,'Tussenbestand individueel'!$F:$AH,E$284,FALSE)</f>
        <v>0</v>
      </c>
      <c r="F116" t="str">
        <f>_xlfn.IFNA(VLOOKUP($A116,'Alle namen en totalen'!$B:$F,F$284,FALSE),"")</f>
        <v>Turncentrum Waterland</v>
      </c>
      <c r="G116" s="15">
        <f>_xlfn.IFNA(VLOOKUP($A116,'Tussenbestand individueel'!$F:$AH,G$284,FALSE),0)</f>
        <v>45.524999999999999</v>
      </c>
      <c r="H116" s="25">
        <f>_xlfn.IFNA(VLOOKUP($A116,'Tussenbestand individueel'!$F:$AH,H$284,FALSE),0)</f>
        <v>6</v>
      </c>
      <c r="I116" s="15">
        <f>_xlfn.IFNA(VLOOKUP($A116,'Tussenbestand individueel'!$F:$AH,I$284,FALSE),0)</f>
        <v>3.25</v>
      </c>
      <c r="J116" s="15">
        <f>_xlfn.IFNA(VLOOKUP($A116,'Tussenbestand individueel'!$F:$AH,J$284,FALSE),0)</f>
        <v>8.875</v>
      </c>
      <c r="K116" s="15">
        <f>_xlfn.IFNA(VLOOKUP($A116,'Tussenbestand individueel'!$F:$AH,K$284,FALSE),0)</f>
        <v>0</v>
      </c>
      <c r="L116" s="15">
        <f>_xlfn.IFNA(VLOOKUP($A116,'Tussenbestand individueel'!$F:$AH,L$284,FALSE),0)</f>
        <v>0.3</v>
      </c>
      <c r="M116" s="15">
        <f>_xlfn.IFNA(VLOOKUP($A116,'Tussenbestand individueel'!$F:$AH,M$284,FALSE),0)</f>
        <v>12.425000000000001</v>
      </c>
      <c r="N116" s="13">
        <f>_xlfn.IFNA(VLOOKUP($A116,'Tussenbestand individueel'!$F:$AH,N$284,FALSE),0)</f>
        <v>1</v>
      </c>
      <c r="O116" s="15">
        <f>_xlfn.IFNA(VLOOKUP($A116,'Tussenbestand individueel'!$F:$AH,O$284,FALSE),0)</f>
        <v>2.7</v>
      </c>
      <c r="P116" s="15">
        <f>_xlfn.IFNA(VLOOKUP($A116,'Tussenbestand individueel'!$F:$AH,P$284,FALSE),0)</f>
        <v>7.55</v>
      </c>
      <c r="Q116" s="15">
        <f>_xlfn.IFNA(VLOOKUP($A116,'Tussenbestand individueel'!$F:$AH,Q$284,FALSE),0)</f>
        <v>0</v>
      </c>
      <c r="R116" s="15">
        <f>_xlfn.IFNA(VLOOKUP($A116,'Tussenbestand individueel'!$F:$AH,R$284,FALSE),0)</f>
        <v>10.25</v>
      </c>
      <c r="S116" s="13">
        <f>_xlfn.IFNA(VLOOKUP($A116,'Tussenbestand individueel'!$F:$AH,S$284,FALSE),0)</f>
        <v>11</v>
      </c>
      <c r="T116" s="15">
        <f>_xlfn.IFNA(VLOOKUP($A116,'Tussenbestand individueel'!$F:$AH,T$284,FALSE),0)</f>
        <v>2.7</v>
      </c>
      <c r="U116" s="15">
        <f>_xlfn.IFNA(VLOOKUP($A116,'Tussenbestand individueel'!$F:$AH,U$284,FALSE),0)</f>
        <v>7.8</v>
      </c>
      <c r="V116" s="15">
        <f>_xlfn.IFNA(VLOOKUP($A116,'Tussenbestand individueel'!$F:$AH,V$284,FALSE),0)</f>
        <v>0</v>
      </c>
      <c r="W116" s="15">
        <f>_xlfn.IFNA(VLOOKUP($A116,'Tussenbestand individueel'!$F:$AH,W$284,FALSE),0)</f>
        <v>10.5</v>
      </c>
      <c r="X116" s="13">
        <f>_xlfn.IFNA(VLOOKUP($A116,'Tussenbestand individueel'!$F:$AH,X$284,FALSE),0)</f>
        <v>8</v>
      </c>
      <c r="Y116" s="15">
        <f>_xlfn.IFNA(VLOOKUP($A116,'Tussenbestand individueel'!$F:$AH,Y$284,FALSE),0)</f>
        <v>4.3</v>
      </c>
      <c r="Z116" s="15">
        <f>_xlfn.IFNA(VLOOKUP($A116,'Tussenbestand individueel'!$F:$AH,Z$284,FALSE),0)</f>
        <v>8.0500000000000007</v>
      </c>
      <c r="AA116" s="15">
        <f>_xlfn.IFNA(VLOOKUP($A116,'Tussenbestand individueel'!$F:$AH,AA$284,FALSE),0)</f>
        <v>0</v>
      </c>
      <c r="AB116" s="15">
        <f>_xlfn.IFNA(VLOOKUP($A116,'Tussenbestand individueel'!$F:$AH,AB$284,FALSE),0)</f>
        <v>12.35</v>
      </c>
      <c r="AC116" s="13">
        <f>_xlfn.IFNA(VLOOKUP($A116,'Tussenbestand individueel'!$F:$AH,AC$284,FALSE),0)</f>
        <v>3</v>
      </c>
    </row>
    <row r="117" spans="1:29" hidden="1" x14ac:dyDescent="0.3">
      <c r="A117" s="17">
        <f>'Alle namen en totalen'!$B117</f>
        <v>436</v>
      </c>
      <c r="B117" t="str">
        <f>VLOOKUP(A117,'Alle namen en totalen'!B:F,5,FALSE)</f>
        <v>W3-B1</v>
      </c>
      <c r="C117" t="str">
        <f>_xlfn.IFNA(VLOOKUP($A117,'Alle namen en totalen'!$B:$F,C$284,FALSE)," ")</f>
        <v>Suus Glim</v>
      </c>
      <c r="D117" t="str">
        <f>_xlfn.IFNA(VLOOKUP($A117,'Alle namen en totalen'!$B:$F,D$284,FALSE)," ")</f>
        <v>MB 5 Pup 3</v>
      </c>
      <c r="E117">
        <f>VLOOKUP($A117,'Tussenbestand individueel'!$F:$AH,E$284,FALSE)</f>
        <v>0</v>
      </c>
      <c r="F117" t="str">
        <f>_xlfn.IFNA(VLOOKUP($A117,'Alle namen en totalen'!$B:$F,F$284,FALSE),"")</f>
        <v>Turncentrum Waterland</v>
      </c>
      <c r="G117" s="15">
        <f>_xlfn.IFNA(VLOOKUP($A117,'Tussenbestand individueel'!$F:$AH,G$284,FALSE),0)</f>
        <v>40.174999999999997</v>
      </c>
      <c r="H117" s="25">
        <f>_xlfn.IFNA(VLOOKUP($A117,'Tussenbestand individueel'!$F:$AH,H$284,FALSE),0)</f>
        <v>15</v>
      </c>
      <c r="I117" s="15">
        <f>_xlfn.IFNA(VLOOKUP($A117,'Tussenbestand individueel'!$F:$AH,I$284,FALSE),0)</f>
        <v>3.25</v>
      </c>
      <c r="J117" s="15">
        <f>_xlfn.IFNA(VLOOKUP($A117,'Tussenbestand individueel'!$F:$AH,J$284,FALSE),0)</f>
        <v>8.2250000000000014</v>
      </c>
      <c r="K117" s="15">
        <f>_xlfn.IFNA(VLOOKUP($A117,'Tussenbestand individueel'!$F:$AH,K$284,FALSE),0)</f>
        <v>0</v>
      </c>
      <c r="L117" s="15">
        <f>_xlfn.IFNA(VLOOKUP($A117,'Tussenbestand individueel'!$F:$AH,L$284,FALSE),0)</f>
        <v>0.3</v>
      </c>
      <c r="M117" s="15">
        <f>_xlfn.IFNA(VLOOKUP($A117,'Tussenbestand individueel'!$F:$AH,M$284,FALSE),0)</f>
        <v>11.775</v>
      </c>
      <c r="N117" s="13">
        <f>_xlfn.IFNA(VLOOKUP($A117,'Tussenbestand individueel'!$F:$AH,N$284,FALSE),0)</f>
        <v>11</v>
      </c>
      <c r="O117" s="15">
        <f>_xlfn.IFNA(VLOOKUP($A117,'Tussenbestand individueel'!$F:$AH,O$284,FALSE),0)</f>
        <v>2.8</v>
      </c>
      <c r="P117" s="15">
        <f>_xlfn.IFNA(VLOOKUP($A117,'Tussenbestand individueel'!$F:$AH,P$284,FALSE),0)</f>
        <v>7</v>
      </c>
      <c r="Q117" s="15">
        <f>_xlfn.IFNA(VLOOKUP($A117,'Tussenbestand individueel'!$F:$AH,Q$284,FALSE),0)</f>
        <v>0</v>
      </c>
      <c r="R117" s="15">
        <f>_xlfn.IFNA(VLOOKUP($A117,'Tussenbestand individueel'!$F:$AH,R$284,FALSE),0)</f>
        <v>9.8000000000000007</v>
      </c>
      <c r="S117" s="13">
        <f>_xlfn.IFNA(VLOOKUP($A117,'Tussenbestand individueel'!$F:$AH,S$284,FALSE),0)</f>
        <v>15</v>
      </c>
      <c r="T117" s="15">
        <f>_xlfn.IFNA(VLOOKUP($A117,'Tussenbestand individueel'!$F:$AH,T$284,FALSE),0)</f>
        <v>2.1</v>
      </c>
      <c r="U117" s="15">
        <f>_xlfn.IFNA(VLOOKUP($A117,'Tussenbestand individueel'!$F:$AH,U$284,FALSE),0)</f>
        <v>5.5</v>
      </c>
      <c r="V117" s="15">
        <f>_xlfn.IFNA(VLOOKUP($A117,'Tussenbestand individueel'!$F:$AH,V$284,FALSE),0)</f>
        <v>0</v>
      </c>
      <c r="W117" s="15">
        <f>_xlfn.IFNA(VLOOKUP($A117,'Tussenbestand individueel'!$F:$AH,W$284,FALSE),0)</f>
        <v>7.6</v>
      </c>
      <c r="X117" s="13">
        <f>_xlfn.IFNA(VLOOKUP($A117,'Tussenbestand individueel'!$F:$AH,X$284,FALSE),0)</f>
        <v>17</v>
      </c>
      <c r="Y117" s="15">
        <f>_xlfn.IFNA(VLOOKUP($A117,'Tussenbestand individueel'!$F:$AH,Y$284,FALSE),0)</f>
        <v>3.5</v>
      </c>
      <c r="Z117" s="15">
        <f>_xlfn.IFNA(VLOOKUP($A117,'Tussenbestand individueel'!$F:$AH,Z$284,FALSE),0)</f>
        <v>7.5</v>
      </c>
      <c r="AA117" s="15">
        <f>_xlfn.IFNA(VLOOKUP($A117,'Tussenbestand individueel'!$F:$AH,AA$284,FALSE),0)</f>
        <v>0</v>
      </c>
      <c r="AB117" s="15">
        <f>_xlfn.IFNA(VLOOKUP($A117,'Tussenbestand individueel'!$F:$AH,AB$284,FALSE),0)</f>
        <v>11</v>
      </c>
      <c r="AC117" s="13">
        <f>_xlfn.IFNA(VLOOKUP($A117,'Tussenbestand individueel'!$F:$AH,AC$284,FALSE),0)</f>
        <v>10</v>
      </c>
    </row>
    <row r="118" spans="1:29" hidden="1" x14ac:dyDescent="0.3">
      <c r="A118" s="17">
        <f>'Alle namen en totalen'!$B118</f>
        <v>437</v>
      </c>
      <c r="B118" t="str">
        <f>VLOOKUP(A118,'Alle namen en totalen'!B:F,5,FALSE)</f>
        <v>afm</v>
      </c>
      <c r="C118" t="str">
        <f>_xlfn.IFNA(VLOOKUP($A118,'Alle namen en totalen'!$B:$F,C$284,FALSE)," ")</f>
        <v>Alina Bleeker</v>
      </c>
      <c r="D118" t="str">
        <f>_xlfn.IFNA(VLOOKUP($A118,'Alle namen en totalen'!$B:$F,D$284,FALSE)," ")</f>
        <v>MB 5 Pup 3</v>
      </c>
      <c r="E118">
        <f>VLOOKUP($A118,'Tussenbestand individueel'!$F:$AH,E$284,FALSE)</f>
        <v>0</v>
      </c>
      <c r="F118" t="str">
        <f>_xlfn.IFNA(VLOOKUP($A118,'Alle namen en totalen'!$B:$F,F$284,FALSE),"")</f>
        <v>Turncentrum Waterland</v>
      </c>
      <c r="G118" s="15">
        <f>_xlfn.IFNA(VLOOKUP($A118,'Tussenbestand individueel'!$F:$AH,G$284,FALSE),0)</f>
        <v>0</v>
      </c>
      <c r="H118" s="25">
        <f>_xlfn.IFNA(VLOOKUP($A118,'Tussenbestand individueel'!$F:$AH,H$284,FALSE),0)</f>
        <v>99</v>
      </c>
      <c r="I118" s="15">
        <f>_xlfn.IFNA(VLOOKUP($A118,'Tussenbestand individueel'!$F:$AH,I$284,FALSE),0)</f>
        <v>0</v>
      </c>
      <c r="J118" s="15">
        <f>_xlfn.IFNA(VLOOKUP($A118,'Tussenbestand individueel'!$F:$AH,J$284,FALSE),0)</f>
        <v>0</v>
      </c>
      <c r="K118" s="15">
        <f>_xlfn.IFNA(VLOOKUP($A118,'Tussenbestand individueel'!$F:$AH,K$284,FALSE),0)</f>
        <v>0</v>
      </c>
      <c r="L118" s="15">
        <f>_xlfn.IFNA(VLOOKUP($A118,'Tussenbestand individueel'!$F:$AH,L$284,FALSE),0)</f>
        <v>0</v>
      </c>
      <c r="M118" s="15">
        <f>_xlfn.IFNA(VLOOKUP($A118,'Tussenbestand individueel'!$F:$AH,M$284,FALSE),0)</f>
        <v>0</v>
      </c>
      <c r="N118" s="13">
        <f>_xlfn.IFNA(VLOOKUP($A118,'Tussenbestand individueel'!$F:$AH,N$284,FALSE),0)</f>
        <v>11</v>
      </c>
      <c r="O118" s="15">
        <f>_xlfn.IFNA(VLOOKUP($A118,'Tussenbestand individueel'!$F:$AH,O$284,FALSE),0)</f>
        <v>0</v>
      </c>
      <c r="P118" s="15">
        <f>_xlfn.IFNA(VLOOKUP($A118,'Tussenbestand individueel'!$F:$AH,P$284,FALSE),0)</f>
        <v>0</v>
      </c>
      <c r="Q118" s="15">
        <f>_xlfn.IFNA(VLOOKUP($A118,'Tussenbestand individueel'!$F:$AH,Q$284,FALSE),0)</f>
        <v>0</v>
      </c>
      <c r="R118" s="15">
        <f>_xlfn.IFNA(VLOOKUP($A118,'Tussenbestand individueel'!$F:$AH,R$284,FALSE),0)</f>
        <v>0</v>
      </c>
      <c r="S118" s="13">
        <f>_xlfn.IFNA(VLOOKUP($A118,'Tussenbestand individueel'!$F:$AH,S$284,FALSE),0)</f>
        <v>11</v>
      </c>
      <c r="T118" s="15">
        <f>_xlfn.IFNA(VLOOKUP($A118,'Tussenbestand individueel'!$F:$AH,T$284,FALSE),0)</f>
        <v>0</v>
      </c>
      <c r="U118" s="15">
        <f>_xlfn.IFNA(VLOOKUP($A118,'Tussenbestand individueel'!$F:$AH,U$284,FALSE),0)</f>
        <v>0</v>
      </c>
      <c r="V118" s="15">
        <f>_xlfn.IFNA(VLOOKUP($A118,'Tussenbestand individueel'!$F:$AH,V$284,FALSE),0)</f>
        <v>0</v>
      </c>
      <c r="W118" s="15">
        <f>_xlfn.IFNA(VLOOKUP($A118,'Tussenbestand individueel'!$F:$AH,W$284,FALSE),0)</f>
        <v>0</v>
      </c>
      <c r="X118" s="13">
        <f>_xlfn.IFNA(VLOOKUP($A118,'Tussenbestand individueel'!$F:$AH,X$284,FALSE),0)</f>
        <v>11</v>
      </c>
      <c r="Y118" s="15">
        <f>_xlfn.IFNA(VLOOKUP($A118,'Tussenbestand individueel'!$F:$AH,Y$284,FALSE),0)</f>
        <v>0</v>
      </c>
      <c r="Z118" s="15">
        <f>_xlfn.IFNA(VLOOKUP($A118,'Tussenbestand individueel'!$F:$AH,Z$284,FALSE),0)</f>
        <v>0</v>
      </c>
      <c r="AA118" s="15">
        <f>_xlfn.IFNA(VLOOKUP($A118,'Tussenbestand individueel'!$F:$AH,AA$284,FALSE),0)</f>
        <v>0</v>
      </c>
      <c r="AB118" s="15">
        <f>_xlfn.IFNA(VLOOKUP($A118,'Tussenbestand individueel'!$F:$AH,AB$284,FALSE),0)</f>
        <v>0</v>
      </c>
      <c r="AC118" s="13">
        <f>_xlfn.IFNA(VLOOKUP($A118,'Tussenbestand individueel'!$F:$AH,AC$284,FALSE),0)</f>
        <v>11</v>
      </c>
    </row>
    <row r="119" spans="1:29" hidden="1" x14ac:dyDescent="0.3">
      <c r="A119" s="17">
        <f>'Alle namen en totalen'!$B119</f>
        <v>438</v>
      </c>
      <c r="B119" t="str">
        <f>VLOOKUP(A119,'Alle namen en totalen'!B:F,5,FALSE)</f>
        <v>W2-B1</v>
      </c>
      <c r="C119" t="str">
        <f>_xlfn.IFNA(VLOOKUP($A119,'Alle namen en totalen'!$B:$F,C$284,FALSE)," ")</f>
        <v>Jasmijn Drost</v>
      </c>
      <c r="D119" t="str">
        <f>_xlfn.IFNA(VLOOKUP($A119,'Alle namen en totalen'!$B:$F,D$284,FALSE)," ")</f>
        <v>MB 5 Pup 3</v>
      </c>
      <c r="E119">
        <f>VLOOKUP($A119,'Tussenbestand individueel'!$F:$AH,E$284,FALSE)</f>
        <v>0</v>
      </c>
      <c r="F119" t="str">
        <f>_xlfn.IFNA(VLOOKUP($A119,'Alle namen en totalen'!$B:$F,F$284,FALSE),"")</f>
        <v>Turncentrum Waterland</v>
      </c>
      <c r="G119" s="15">
        <f>_xlfn.IFNA(VLOOKUP($A119,'Tussenbestand individueel'!$F:$AH,G$284,FALSE),0)</f>
        <v>41.8</v>
      </c>
      <c r="H119" s="25">
        <f>_xlfn.IFNA(VLOOKUP($A119,'Tussenbestand individueel'!$F:$AH,H$284,FALSE),0)</f>
        <v>8</v>
      </c>
      <c r="I119" s="15">
        <f>_xlfn.IFNA(VLOOKUP($A119,'Tussenbestand individueel'!$F:$AH,I$284,FALSE),0)</f>
        <v>3.5</v>
      </c>
      <c r="J119" s="15">
        <f>_xlfn.IFNA(VLOOKUP($A119,'Tussenbestand individueel'!$F:$AH,J$284,FALSE),0)</f>
        <v>8.3000000000000007</v>
      </c>
      <c r="K119" s="15">
        <f>_xlfn.IFNA(VLOOKUP($A119,'Tussenbestand individueel'!$F:$AH,K$284,FALSE),0)</f>
        <v>0</v>
      </c>
      <c r="L119" s="15">
        <f>_xlfn.IFNA(VLOOKUP($A119,'Tussenbestand individueel'!$F:$AH,L$284,FALSE),0)</f>
        <v>0</v>
      </c>
      <c r="M119" s="15">
        <f>_xlfn.IFNA(VLOOKUP($A119,'Tussenbestand individueel'!$F:$AH,M$284,FALSE),0)</f>
        <v>11.8</v>
      </c>
      <c r="N119" s="13">
        <f>_xlfn.IFNA(VLOOKUP($A119,'Tussenbestand individueel'!$F:$AH,N$284,FALSE),0)</f>
        <v>6</v>
      </c>
      <c r="O119" s="15">
        <f>_xlfn.IFNA(VLOOKUP($A119,'Tussenbestand individueel'!$F:$AH,O$284,FALSE),0)</f>
        <v>1.5</v>
      </c>
      <c r="P119" s="15">
        <f>_xlfn.IFNA(VLOOKUP($A119,'Tussenbestand individueel'!$F:$AH,P$284,FALSE),0)</f>
        <v>6.25</v>
      </c>
      <c r="Q119" s="15">
        <f>_xlfn.IFNA(VLOOKUP($A119,'Tussenbestand individueel'!$F:$AH,Q$284,FALSE),0)</f>
        <v>0</v>
      </c>
      <c r="R119" s="15">
        <f>_xlfn.IFNA(VLOOKUP($A119,'Tussenbestand individueel'!$F:$AH,R$284,FALSE),0)</f>
        <v>7.75</v>
      </c>
      <c r="S119" s="13">
        <f>_xlfn.IFNA(VLOOKUP($A119,'Tussenbestand individueel'!$F:$AH,S$284,FALSE),0)</f>
        <v>10</v>
      </c>
      <c r="T119" s="15">
        <f>_xlfn.IFNA(VLOOKUP($A119,'Tussenbestand individueel'!$F:$AH,T$284,FALSE),0)</f>
        <v>3.1</v>
      </c>
      <c r="U119" s="15">
        <f>_xlfn.IFNA(VLOOKUP($A119,'Tussenbestand individueel'!$F:$AH,U$284,FALSE),0)</f>
        <v>6.75</v>
      </c>
      <c r="V119" s="15">
        <f>_xlfn.IFNA(VLOOKUP($A119,'Tussenbestand individueel'!$F:$AH,V$284,FALSE),0)</f>
        <v>0</v>
      </c>
      <c r="W119" s="15">
        <f>_xlfn.IFNA(VLOOKUP($A119,'Tussenbestand individueel'!$F:$AH,W$284,FALSE),0)</f>
        <v>9.85</v>
      </c>
      <c r="X119" s="13">
        <f>_xlfn.IFNA(VLOOKUP($A119,'Tussenbestand individueel'!$F:$AH,X$284,FALSE),0)</f>
        <v>6</v>
      </c>
      <c r="Y119" s="15">
        <f>_xlfn.IFNA(VLOOKUP($A119,'Tussenbestand individueel'!$F:$AH,Y$284,FALSE),0)</f>
        <v>4</v>
      </c>
      <c r="Z119" s="15">
        <f>_xlfn.IFNA(VLOOKUP($A119,'Tussenbestand individueel'!$F:$AH,Z$284,FALSE),0)</f>
        <v>8.4</v>
      </c>
      <c r="AA119" s="15">
        <f>_xlfn.IFNA(VLOOKUP($A119,'Tussenbestand individueel'!$F:$AH,AA$284,FALSE),0)</f>
        <v>0</v>
      </c>
      <c r="AB119" s="15">
        <f>_xlfn.IFNA(VLOOKUP($A119,'Tussenbestand individueel'!$F:$AH,AB$284,FALSE),0)</f>
        <v>12.4</v>
      </c>
      <c r="AC119" s="13">
        <f>_xlfn.IFNA(VLOOKUP($A119,'Tussenbestand individueel'!$F:$AH,AC$284,FALSE),0)</f>
        <v>2</v>
      </c>
    </row>
    <row r="120" spans="1:29" hidden="1" x14ac:dyDescent="0.3">
      <c r="A120" s="17">
        <f>'Alle namen en totalen'!$B120</f>
        <v>439</v>
      </c>
      <c r="B120" t="str">
        <f>VLOOKUP(A120,'Alle namen en totalen'!B:F,5,FALSE)</f>
        <v>W2-B1</v>
      </c>
      <c r="C120" t="str">
        <f>_xlfn.IFNA(VLOOKUP($A120,'Alle namen en totalen'!$B:$F,C$284,FALSE)," ")</f>
        <v>Skye IJsebrands</v>
      </c>
      <c r="D120" t="str">
        <f>_xlfn.IFNA(VLOOKUP($A120,'Alle namen en totalen'!$B:$F,D$284,FALSE)," ")</f>
        <v>MB 5 Pup 3</v>
      </c>
      <c r="E120">
        <f>VLOOKUP($A120,'Tussenbestand individueel'!$F:$AH,E$284,FALSE)</f>
        <v>0</v>
      </c>
      <c r="F120" t="str">
        <f>_xlfn.IFNA(VLOOKUP($A120,'Alle namen en totalen'!$B:$F,F$284,FALSE),"")</f>
        <v>Turncentrum Waterland</v>
      </c>
      <c r="G120" s="15">
        <f>_xlfn.IFNA(VLOOKUP($A120,'Tussenbestand individueel'!$F:$AH,G$284,FALSE),0)</f>
        <v>41.9</v>
      </c>
      <c r="H120" s="25">
        <f>_xlfn.IFNA(VLOOKUP($A120,'Tussenbestand individueel'!$F:$AH,H$284,FALSE),0)</f>
        <v>7</v>
      </c>
      <c r="I120" s="15">
        <f>_xlfn.IFNA(VLOOKUP($A120,'Tussenbestand individueel'!$F:$AH,I$284,FALSE),0)</f>
        <v>3</v>
      </c>
      <c r="J120" s="15">
        <f>_xlfn.IFNA(VLOOKUP($A120,'Tussenbestand individueel'!$F:$AH,J$284,FALSE),0)</f>
        <v>8.9</v>
      </c>
      <c r="K120" s="15">
        <f>_xlfn.IFNA(VLOOKUP($A120,'Tussenbestand individueel'!$F:$AH,K$284,FALSE),0)</f>
        <v>0</v>
      </c>
      <c r="L120" s="15">
        <f>_xlfn.IFNA(VLOOKUP($A120,'Tussenbestand individueel'!$F:$AH,L$284,FALSE),0)</f>
        <v>0</v>
      </c>
      <c r="M120" s="15">
        <f>_xlfn.IFNA(VLOOKUP($A120,'Tussenbestand individueel'!$F:$AH,M$284,FALSE),0)</f>
        <v>11.9</v>
      </c>
      <c r="N120" s="13">
        <f>_xlfn.IFNA(VLOOKUP($A120,'Tussenbestand individueel'!$F:$AH,N$284,FALSE),0)</f>
        <v>4</v>
      </c>
      <c r="O120" s="15">
        <f>_xlfn.IFNA(VLOOKUP($A120,'Tussenbestand individueel'!$F:$AH,O$284,FALSE),0)</f>
        <v>2.7</v>
      </c>
      <c r="P120" s="15">
        <f>_xlfn.IFNA(VLOOKUP($A120,'Tussenbestand individueel'!$F:$AH,P$284,FALSE),0)</f>
        <v>7.65</v>
      </c>
      <c r="Q120" s="15">
        <f>_xlfn.IFNA(VLOOKUP($A120,'Tussenbestand individueel'!$F:$AH,Q$284,FALSE),0)</f>
        <v>0</v>
      </c>
      <c r="R120" s="15">
        <f>_xlfn.IFNA(VLOOKUP($A120,'Tussenbestand individueel'!$F:$AH,R$284,FALSE),0)</f>
        <v>10.35</v>
      </c>
      <c r="S120" s="13">
        <f>_xlfn.IFNA(VLOOKUP($A120,'Tussenbestand individueel'!$F:$AH,S$284,FALSE),0)</f>
        <v>5</v>
      </c>
      <c r="T120" s="15">
        <f>_xlfn.IFNA(VLOOKUP($A120,'Tussenbestand individueel'!$F:$AH,T$284,FALSE),0)</f>
        <v>2.1</v>
      </c>
      <c r="U120" s="15">
        <f>_xlfn.IFNA(VLOOKUP($A120,'Tussenbestand individueel'!$F:$AH,U$284,FALSE),0)</f>
        <v>6.5</v>
      </c>
      <c r="V120" s="15">
        <f>_xlfn.IFNA(VLOOKUP($A120,'Tussenbestand individueel'!$F:$AH,V$284,FALSE),0)</f>
        <v>0</v>
      </c>
      <c r="W120" s="15">
        <f>_xlfn.IFNA(VLOOKUP($A120,'Tussenbestand individueel'!$F:$AH,W$284,FALSE),0)</f>
        <v>8.6</v>
      </c>
      <c r="X120" s="13">
        <f>_xlfn.IFNA(VLOOKUP($A120,'Tussenbestand individueel'!$F:$AH,X$284,FALSE),0)</f>
        <v>9</v>
      </c>
      <c r="Y120" s="15">
        <f>_xlfn.IFNA(VLOOKUP($A120,'Tussenbestand individueel'!$F:$AH,Y$284,FALSE),0)</f>
        <v>3.4</v>
      </c>
      <c r="Z120" s="15">
        <f>_xlfn.IFNA(VLOOKUP($A120,'Tussenbestand individueel'!$F:$AH,Z$284,FALSE),0)</f>
        <v>7.65</v>
      </c>
      <c r="AA120" s="15">
        <f>_xlfn.IFNA(VLOOKUP($A120,'Tussenbestand individueel'!$F:$AH,AA$284,FALSE),0)</f>
        <v>0</v>
      </c>
      <c r="AB120" s="15">
        <f>_xlfn.IFNA(VLOOKUP($A120,'Tussenbestand individueel'!$F:$AH,AB$284,FALSE),0)</f>
        <v>11.05</v>
      </c>
      <c r="AC120" s="13">
        <f>_xlfn.IFNA(VLOOKUP($A120,'Tussenbestand individueel'!$F:$AH,AC$284,FALSE),0)</f>
        <v>5</v>
      </c>
    </row>
    <row r="121" spans="1:29" hidden="1" x14ac:dyDescent="0.3">
      <c r="A121" s="17">
        <f>'Alle namen en totalen'!$B121</f>
        <v>451</v>
      </c>
      <c r="B121" t="str">
        <f>VLOOKUP(A121,'Alle namen en totalen'!B:F,5,FALSE)</f>
        <v>W6-B1</v>
      </c>
      <c r="C121" t="str">
        <f>_xlfn.IFNA(VLOOKUP($A121,'Alle namen en totalen'!$B:$F,C$284,FALSE)," ")</f>
        <v>Selah Eisenach</v>
      </c>
      <c r="D121" t="str">
        <f>_xlfn.IFNA(VLOOKUP($A121,'Alle namen en totalen'!$B:$F,D$284,FALSE)," ")</f>
        <v>MB 6 Pup 3</v>
      </c>
      <c r="E121">
        <f>VLOOKUP($A121,'Tussenbestand individueel'!$F:$AH,E$284,FALSE)</f>
        <v>0</v>
      </c>
      <c r="F121" t="str">
        <f>_xlfn.IFNA(VLOOKUP($A121,'Alle namen en totalen'!$B:$F,F$284,FALSE),"")</f>
        <v>Wilskracht</v>
      </c>
      <c r="G121" s="15">
        <f>_xlfn.IFNA(VLOOKUP($A121,'Tussenbestand individueel'!$F:$AH,G$284,FALSE),0)</f>
        <v>38.774999999999999</v>
      </c>
      <c r="H121" s="25">
        <f>_xlfn.IFNA(VLOOKUP($A121,'Tussenbestand individueel'!$F:$AH,H$284,FALSE),0)</f>
        <v>22</v>
      </c>
      <c r="I121" s="15">
        <f>_xlfn.IFNA(VLOOKUP($A121,'Tussenbestand individueel'!$F:$AH,I$284,FALSE),0)</f>
        <v>1.5</v>
      </c>
      <c r="J121" s="15">
        <f>_xlfn.IFNA(VLOOKUP($A121,'Tussenbestand individueel'!$F:$AH,J$284,FALSE),0)</f>
        <v>8.7750000000000004</v>
      </c>
      <c r="K121" s="15">
        <f>_xlfn.IFNA(VLOOKUP($A121,'Tussenbestand individueel'!$F:$AH,K$284,FALSE),0)</f>
        <v>0</v>
      </c>
      <c r="L121" s="15">
        <f>_xlfn.IFNA(VLOOKUP($A121,'Tussenbestand individueel'!$F:$AH,L$284,FALSE),0)</f>
        <v>0</v>
      </c>
      <c r="M121" s="15">
        <f>_xlfn.IFNA(VLOOKUP($A121,'Tussenbestand individueel'!$F:$AH,M$284,FALSE),0)</f>
        <v>10.275</v>
      </c>
      <c r="N121" s="13">
        <f>_xlfn.IFNA(VLOOKUP($A121,'Tussenbestand individueel'!$F:$AH,N$284,FALSE),0)</f>
        <v>24</v>
      </c>
      <c r="O121" s="15">
        <f>_xlfn.IFNA(VLOOKUP($A121,'Tussenbestand individueel'!$F:$AH,O$284,FALSE),0)</f>
        <v>1.9</v>
      </c>
      <c r="P121" s="15">
        <f>_xlfn.IFNA(VLOOKUP($A121,'Tussenbestand individueel'!$F:$AH,P$284,FALSE),0)</f>
        <v>5.0999999999999996</v>
      </c>
      <c r="Q121" s="15">
        <f>_xlfn.IFNA(VLOOKUP($A121,'Tussenbestand individueel'!$F:$AH,Q$284,FALSE),0)</f>
        <v>0</v>
      </c>
      <c r="R121" s="15">
        <f>_xlfn.IFNA(VLOOKUP($A121,'Tussenbestand individueel'!$F:$AH,R$284,FALSE),0)</f>
        <v>7</v>
      </c>
      <c r="S121" s="13">
        <f>_xlfn.IFNA(VLOOKUP($A121,'Tussenbestand individueel'!$F:$AH,S$284,FALSE),0)</f>
        <v>22</v>
      </c>
      <c r="T121" s="15">
        <f>_xlfn.IFNA(VLOOKUP($A121,'Tussenbestand individueel'!$F:$AH,T$284,FALSE),0)</f>
        <v>2.6</v>
      </c>
      <c r="U121" s="15">
        <f>_xlfn.IFNA(VLOOKUP($A121,'Tussenbestand individueel'!$F:$AH,U$284,FALSE),0)</f>
        <v>7.15</v>
      </c>
      <c r="V121" s="15">
        <f>_xlfn.IFNA(VLOOKUP($A121,'Tussenbestand individueel'!$F:$AH,V$284,FALSE),0)</f>
        <v>0</v>
      </c>
      <c r="W121" s="15">
        <f>_xlfn.IFNA(VLOOKUP($A121,'Tussenbestand individueel'!$F:$AH,W$284,FALSE),0)</f>
        <v>9.75</v>
      </c>
      <c r="X121" s="13">
        <f>_xlfn.IFNA(VLOOKUP($A121,'Tussenbestand individueel'!$F:$AH,X$284,FALSE),0)</f>
        <v>16</v>
      </c>
      <c r="Y121" s="15">
        <f>_xlfn.IFNA(VLOOKUP($A121,'Tussenbestand individueel'!$F:$AH,Y$284,FALSE),0)</f>
        <v>4</v>
      </c>
      <c r="Z121" s="15">
        <f>_xlfn.IFNA(VLOOKUP($A121,'Tussenbestand individueel'!$F:$AH,Z$284,FALSE),0)</f>
        <v>7.75</v>
      </c>
      <c r="AA121" s="15">
        <f>_xlfn.IFNA(VLOOKUP($A121,'Tussenbestand individueel'!$F:$AH,AA$284,FALSE),0)</f>
        <v>0</v>
      </c>
      <c r="AB121" s="15">
        <f>_xlfn.IFNA(VLOOKUP($A121,'Tussenbestand individueel'!$F:$AH,AB$284,FALSE),0)</f>
        <v>11.75</v>
      </c>
      <c r="AC121" s="13">
        <f>_xlfn.IFNA(VLOOKUP($A121,'Tussenbestand individueel'!$F:$AH,AC$284,FALSE),0)</f>
        <v>11</v>
      </c>
    </row>
    <row r="122" spans="1:29" hidden="1" x14ac:dyDescent="0.3">
      <c r="A122" s="17">
        <f>'Alle namen en totalen'!$B122</f>
        <v>452</v>
      </c>
      <c r="B122" t="str">
        <f>VLOOKUP(A122,'Alle namen en totalen'!B:F,5,FALSE)</f>
        <v>W6-B1</v>
      </c>
      <c r="C122" t="str">
        <f>_xlfn.IFNA(VLOOKUP($A122,'Alle namen en totalen'!$B:$F,C$284,FALSE)," ")</f>
        <v>Merel Honingh</v>
      </c>
      <c r="D122" t="str">
        <f>_xlfn.IFNA(VLOOKUP($A122,'Alle namen en totalen'!$B:$F,D$284,FALSE)," ")</f>
        <v>MB 6 Pup 3</v>
      </c>
      <c r="E122">
        <f>VLOOKUP($A122,'Tussenbestand individueel'!$F:$AH,E$284,FALSE)</f>
        <v>0</v>
      </c>
      <c r="F122" t="str">
        <f>_xlfn.IFNA(VLOOKUP($A122,'Alle namen en totalen'!$B:$F,F$284,FALSE),"")</f>
        <v>Wilskracht</v>
      </c>
      <c r="G122" s="15">
        <f>_xlfn.IFNA(VLOOKUP($A122,'Tussenbestand individueel'!$F:$AH,G$284,FALSE),0)</f>
        <v>44.15</v>
      </c>
      <c r="H122" s="25">
        <f>_xlfn.IFNA(VLOOKUP($A122,'Tussenbestand individueel'!$F:$AH,H$284,FALSE),0)</f>
        <v>14</v>
      </c>
      <c r="I122" s="15">
        <f>_xlfn.IFNA(VLOOKUP($A122,'Tussenbestand individueel'!$F:$AH,I$284,FALSE),0)</f>
        <v>4</v>
      </c>
      <c r="J122" s="15">
        <f>_xlfn.IFNA(VLOOKUP($A122,'Tussenbestand individueel'!$F:$AH,J$284,FALSE),0)</f>
        <v>9.3000000000000007</v>
      </c>
      <c r="K122" s="15">
        <f>_xlfn.IFNA(VLOOKUP($A122,'Tussenbestand individueel'!$F:$AH,K$284,FALSE),0)</f>
        <v>0</v>
      </c>
      <c r="L122" s="15">
        <f>_xlfn.IFNA(VLOOKUP($A122,'Tussenbestand individueel'!$F:$AH,L$284,FALSE),0)</f>
        <v>0.3</v>
      </c>
      <c r="M122" s="15">
        <f>_xlfn.IFNA(VLOOKUP($A122,'Tussenbestand individueel'!$F:$AH,M$284,FALSE),0)</f>
        <v>13.6</v>
      </c>
      <c r="N122" s="13">
        <f>_xlfn.IFNA(VLOOKUP($A122,'Tussenbestand individueel'!$F:$AH,N$284,FALSE),0)</f>
        <v>1</v>
      </c>
      <c r="O122" s="15">
        <f>_xlfn.IFNA(VLOOKUP($A122,'Tussenbestand individueel'!$F:$AH,O$284,FALSE),0)</f>
        <v>2.5</v>
      </c>
      <c r="P122" s="15">
        <f>_xlfn.IFNA(VLOOKUP($A122,'Tussenbestand individueel'!$F:$AH,P$284,FALSE),0)</f>
        <v>6.95</v>
      </c>
      <c r="Q122" s="15">
        <f>_xlfn.IFNA(VLOOKUP($A122,'Tussenbestand individueel'!$F:$AH,Q$284,FALSE),0)</f>
        <v>0</v>
      </c>
      <c r="R122" s="15">
        <f>_xlfn.IFNA(VLOOKUP($A122,'Tussenbestand individueel'!$F:$AH,R$284,FALSE),0)</f>
        <v>9.4499999999999993</v>
      </c>
      <c r="S122" s="13">
        <f>_xlfn.IFNA(VLOOKUP($A122,'Tussenbestand individueel'!$F:$AH,S$284,FALSE),0)</f>
        <v>9</v>
      </c>
      <c r="T122" s="15">
        <f>_xlfn.IFNA(VLOOKUP($A122,'Tussenbestand individueel'!$F:$AH,T$284,FALSE),0)</f>
        <v>2.7</v>
      </c>
      <c r="U122" s="15">
        <f>_xlfn.IFNA(VLOOKUP($A122,'Tussenbestand individueel'!$F:$AH,U$284,FALSE),0)</f>
        <v>6.65</v>
      </c>
      <c r="V122" s="15">
        <f>_xlfn.IFNA(VLOOKUP($A122,'Tussenbestand individueel'!$F:$AH,V$284,FALSE),0)</f>
        <v>0</v>
      </c>
      <c r="W122" s="15">
        <f>_xlfn.IFNA(VLOOKUP($A122,'Tussenbestand individueel'!$F:$AH,W$284,FALSE),0)</f>
        <v>9.35</v>
      </c>
      <c r="X122" s="13">
        <f>_xlfn.IFNA(VLOOKUP($A122,'Tussenbestand individueel'!$F:$AH,X$284,FALSE),0)</f>
        <v>17</v>
      </c>
      <c r="Y122" s="15">
        <f>_xlfn.IFNA(VLOOKUP($A122,'Tussenbestand individueel'!$F:$AH,Y$284,FALSE),0)</f>
        <v>4</v>
      </c>
      <c r="Z122" s="15">
        <f>_xlfn.IFNA(VLOOKUP($A122,'Tussenbestand individueel'!$F:$AH,Z$284,FALSE),0)</f>
        <v>7.75</v>
      </c>
      <c r="AA122" s="15">
        <f>_xlfn.IFNA(VLOOKUP($A122,'Tussenbestand individueel'!$F:$AH,AA$284,FALSE),0)</f>
        <v>0</v>
      </c>
      <c r="AB122" s="15">
        <f>_xlfn.IFNA(VLOOKUP($A122,'Tussenbestand individueel'!$F:$AH,AB$284,FALSE),0)</f>
        <v>11.75</v>
      </c>
      <c r="AC122" s="13">
        <f>_xlfn.IFNA(VLOOKUP($A122,'Tussenbestand individueel'!$F:$AH,AC$284,FALSE),0)</f>
        <v>11</v>
      </c>
    </row>
    <row r="123" spans="1:29" hidden="1" x14ac:dyDescent="0.3">
      <c r="A123" s="17">
        <f>'Alle namen en totalen'!$B123</f>
        <v>453</v>
      </c>
      <c r="B123" t="str">
        <f>VLOOKUP(A123,'Alle namen en totalen'!B:F,5,FALSE)</f>
        <v>W6-B1</v>
      </c>
      <c r="C123" t="str">
        <f>_xlfn.IFNA(VLOOKUP($A123,'Alle namen en totalen'!$B:$F,C$284,FALSE)," ")</f>
        <v>Louisa de Werd</v>
      </c>
      <c r="D123" t="str">
        <f>_xlfn.IFNA(VLOOKUP($A123,'Alle namen en totalen'!$B:$F,D$284,FALSE)," ")</f>
        <v>MB 6 Pup 3</v>
      </c>
      <c r="E123">
        <f>VLOOKUP($A123,'Tussenbestand individueel'!$F:$AH,E$284,FALSE)</f>
        <v>0</v>
      </c>
      <c r="F123" t="str">
        <f>_xlfn.IFNA(VLOOKUP($A123,'Alle namen en totalen'!$B:$F,F$284,FALSE),"")</f>
        <v>Wilskracht</v>
      </c>
      <c r="G123" s="15">
        <f>_xlfn.IFNA(VLOOKUP($A123,'Tussenbestand individueel'!$F:$AH,G$284,FALSE),0)</f>
        <v>43.674999999999997</v>
      </c>
      <c r="H123" s="25">
        <f>_xlfn.IFNA(VLOOKUP($A123,'Tussenbestand individueel'!$F:$AH,H$284,FALSE),0)</f>
        <v>15</v>
      </c>
      <c r="I123" s="15">
        <f>_xlfn.IFNA(VLOOKUP($A123,'Tussenbestand individueel'!$F:$AH,I$284,FALSE),0)</f>
        <v>4</v>
      </c>
      <c r="J123" s="15">
        <f>_xlfn.IFNA(VLOOKUP($A123,'Tussenbestand individueel'!$F:$AH,J$284,FALSE),0)</f>
        <v>9.0249999999999986</v>
      </c>
      <c r="K123" s="15">
        <f>_xlfn.IFNA(VLOOKUP($A123,'Tussenbestand individueel'!$F:$AH,K$284,FALSE),0)</f>
        <v>0</v>
      </c>
      <c r="L123" s="15">
        <f>_xlfn.IFNA(VLOOKUP($A123,'Tussenbestand individueel'!$F:$AH,L$284,FALSE),0)</f>
        <v>0.3</v>
      </c>
      <c r="M123" s="15">
        <f>_xlfn.IFNA(VLOOKUP($A123,'Tussenbestand individueel'!$F:$AH,M$284,FALSE),0)</f>
        <v>13.324999999999999</v>
      </c>
      <c r="N123" s="13">
        <f>_xlfn.IFNA(VLOOKUP($A123,'Tussenbestand individueel'!$F:$AH,N$284,FALSE),0)</f>
        <v>7</v>
      </c>
      <c r="O123" s="15">
        <f>_xlfn.IFNA(VLOOKUP($A123,'Tussenbestand individueel'!$F:$AH,O$284,FALSE),0)</f>
        <v>2.6</v>
      </c>
      <c r="P123" s="15">
        <f>_xlfn.IFNA(VLOOKUP($A123,'Tussenbestand individueel'!$F:$AH,P$284,FALSE),0)</f>
        <v>6.85</v>
      </c>
      <c r="Q123" s="15">
        <f>_xlfn.IFNA(VLOOKUP($A123,'Tussenbestand individueel'!$F:$AH,Q$284,FALSE),0)</f>
        <v>0</v>
      </c>
      <c r="R123" s="15">
        <f>_xlfn.IFNA(VLOOKUP($A123,'Tussenbestand individueel'!$F:$AH,R$284,FALSE),0)</f>
        <v>9.4499999999999993</v>
      </c>
      <c r="S123" s="13">
        <f>_xlfn.IFNA(VLOOKUP($A123,'Tussenbestand individueel'!$F:$AH,S$284,FALSE),0)</f>
        <v>9</v>
      </c>
      <c r="T123" s="15">
        <f>_xlfn.IFNA(VLOOKUP($A123,'Tussenbestand individueel'!$F:$AH,T$284,FALSE),0)</f>
        <v>2.9</v>
      </c>
      <c r="U123" s="15">
        <f>_xlfn.IFNA(VLOOKUP($A123,'Tussenbestand individueel'!$F:$AH,U$284,FALSE),0)</f>
        <v>6.35</v>
      </c>
      <c r="V123" s="15">
        <f>_xlfn.IFNA(VLOOKUP($A123,'Tussenbestand individueel'!$F:$AH,V$284,FALSE),0)</f>
        <v>0</v>
      </c>
      <c r="W123" s="15">
        <f>_xlfn.IFNA(VLOOKUP($A123,'Tussenbestand individueel'!$F:$AH,W$284,FALSE),0)</f>
        <v>9.25</v>
      </c>
      <c r="X123" s="13">
        <f>_xlfn.IFNA(VLOOKUP($A123,'Tussenbestand individueel'!$F:$AH,X$284,FALSE),0)</f>
        <v>18</v>
      </c>
      <c r="Y123" s="15">
        <f>_xlfn.IFNA(VLOOKUP($A123,'Tussenbestand individueel'!$F:$AH,Y$284,FALSE),0)</f>
        <v>4.3</v>
      </c>
      <c r="Z123" s="15">
        <f>_xlfn.IFNA(VLOOKUP($A123,'Tussenbestand individueel'!$F:$AH,Z$284,FALSE),0)</f>
        <v>7.35</v>
      </c>
      <c r="AA123" s="15">
        <f>_xlfn.IFNA(VLOOKUP($A123,'Tussenbestand individueel'!$F:$AH,AA$284,FALSE),0)</f>
        <v>0</v>
      </c>
      <c r="AB123" s="15">
        <f>_xlfn.IFNA(VLOOKUP($A123,'Tussenbestand individueel'!$F:$AH,AB$284,FALSE),0)</f>
        <v>11.65</v>
      </c>
      <c r="AC123" s="13">
        <f>_xlfn.IFNA(VLOOKUP($A123,'Tussenbestand individueel'!$F:$AH,AC$284,FALSE),0)</f>
        <v>15</v>
      </c>
    </row>
    <row r="124" spans="1:29" x14ac:dyDescent="0.3">
      <c r="A124" s="17">
        <f>'Alle namen en totalen'!$B124</f>
        <v>499</v>
      </c>
      <c r="B124" t="str">
        <f>VLOOKUP(A124,'Alle namen en totalen'!B:F,5,FALSE)</f>
        <v>W3-B1</v>
      </c>
      <c r="C124" t="str">
        <f>_xlfn.IFNA(VLOOKUP($A124,'Alle namen en totalen'!$B:$F,C$284,FALSE)," ")</f>
        <v>Lisa Schoen</v>
      </c>
      <c r="D124" t="str">
        <f>_xlfn.IFNA(VLOOKUP($A124,'Alle namen en totalen'!$B:$F,D$284,FALSE)," ")</f>
        <v>MB 5 Pup 3</v>
      </c>
      <c r="E124">
        <f>VLOOKUP($A124,'Tussenbestand individueel'!$F:$AH,E$284,FALSE)</f>
        <v>0</v>
      </c>
      <c r="F124" t="str">
        <f>_xlfn.IFNA(VLOOKUP($A124,'Alle namen en totalen'!$B:$F,F$284,FALSE),"")</f>
        <v>K&amp;V</v>
      </c>
      <c r="G124" s="15">
        <f>_xlfn.IFNA(VLOOKUP($A124,'Tussenbestand individueel'!$F:$AH,G$284,FALSE),0)</f>
        <v>42.15</v>
      </c>
      <c r="H124" s="25">
        <f>_xlfn.IFNA(VLOOKUP($A124,'Tussenbestand individueel'!$F:$AH,H$284,FALSE),0)</f>
        <v>14</v>
      </c>
      <c r="I124" s="15">
        <f>_xlfn.IFNA(VLOOKUP($A124,'Tussenbestand individueel'!$F:$AH,I$284,FALSE),0)</f>
        <v>3</v>
      </c>
      <c r="J124" s="15">
        <f>_xlfn.IFNA(VLOOKUP($A124,'Tussenbestand individueel'!$F:$AH,J$284,FALSE),0)</f>
        <v>8.0500000000000007</v>
      </c>
      <c r="K124" s="15">
        <f>_xlfn.IFNA(VLOOKUP($A124,'Tussenbestand individueel'!$F:$AH,K$284,FALSE),0)</f>
        <v>0</v>
      </c>
      <c r="L124" s="15">
        <f>_xlfn.IFNA(VLOOKUP($A124,'Tussenbestand individueel'!$F:$AH,L$284,FALSE),0)</f>
        <v>0</v>
      </c>
      <c r="M124" s="15">
        <f>_xlfn.IFNA(VLOOKUP($A124,'Tussenbestand individueel'!$F:$AH,M$284,FALSE),0)</f>
        <v>11.05</v>
      </c>
      <c r="N124" s="13">
        <f>_xlfn.IFNA(VLOOKUP($A124,'Tussenbestand individueel'!$F:$AH,N$284,FALSE),0)</f>
        <v>15</v>
      </c>
      <c r="O124" s="15">
        <f>_xlfn.IFNA(VLOOKUP($A124,'Tussenbestand individueel'!$F:$AH,O$284,FALSE),0)</f>
        <v>3.2</v>
      </c>
      <c r="P124" s="15">
        <f>_xlfn.IFNA(VLOOKUP($A124,'Tussenbestand individueel'!$F:$AH,P$284,FALSE),0)</f>
        <v>7.4</v>
      </c>
      <c r="Q124" s="15">
        <f>_xlfn.IFNA(VLOOKUP($A124,'Tussenbestand individueel'!$F:$AH,Q$284,FALSE),0)</f>
        <v>0</v>
      </c>
      <c r="R124" s="15">
        <f>_xlfn.IFNA(VLOOKUP($A124,'Tussenbestand individueel'!$F:$AH,R$284,FALSE),0)</f>
        <v>10.6</v>
      </c>
      <c r="S124" s="13">
        <f>_xlfn.IFNA(VLOOKUP($A124,'Tussenbestand individueel'!$F:$AH,S$284,FALSE),0)</f>
        <v>9</v>
      </c>
      <c r="T124" s="15">
        <f>_xlfn.IFNA(VLOOKUP($A124,'Tussenbestand individueel'!$F:$AH,T$284,FALSE),0)</f>
        <v>2.6</v>
      </c>
      <c r="U124" s="15">
        <f>_xlfn.IFNA(VLOOKUP($A124,'Tussenbestand individueel'!$F:$AH,U$284,FALSE),0)</f>
        <v>5.95</v>
      </c>
      <c r="V124" s="15">
        <f>_xlfn.IFNA(VLOOKUP($A124,'Tussenbestand individueel'!$F:$AH,V$284,FALSE),0)</f>
        <v>0</v>
      </c>
      <c r="W124" s="15">
        <f>_xlfn.IFNA(VLOOKUP($A124,'Tussenbestand individueel'!$F:$AH,W$284,FALSE),0)</f>
        <v>8.5500000000000007</v>
      </c>
      <c r="X124" s="13">
        <f>_xlfn.IFNA(VLOOKUP($A124,'Tussenbestand individueel'!$F:$AH,X$284,FALSE),0)</f>
        <v>14</v>
      </c>
      <c r="Y124" s="15">
        <f>_xlfn.IFNA(VLOOKUP($A124,'Tussenbestand individueel'!$F:$AH,Y$284,FALSE),0)</f>
        <v>3.2</v>
      </c>
      <c r="Z124" s="15">
        <f>_xlfn.IFNA(VLOOKUP($A124,'Tussenbestand individueel'!$F:$AH,Z$284,FALSE),0)</f>
        <v>8.75</v>
      </c>
      <c r="AA124" s="15">
        <f>_xlfn.IFNA(VLOOKUP($A124,'Tussenbestand individueel'!$F:$AH,AA$284,FALSE),0)</f>
        <v>0</v>
      </c>
      <c r="AB124" s="15">
        <f>_xlfn.IFNA(VLOOKUP($A124,'Tussenbestand individueel'!$F:$AH,AB$284,FALSE),0)</f>
        <v>11.95</v>
      </c>
      <c r="AC124" s="13">
        <f>_xlfn.IFNA(VLOOKUP($A124,'Tussenbestand individueel'!$F:$AH,AC$284,FALSE),0)</f>
        <v>6</v>
      </c>
    </row>
    <row r="125" spans="1:29" hidden="1" x14ac:dyDescent="0.3">
      <c r="A125" s="17">
        <f>'Alle namen en totalen'!$B125</f>
        <v>501</v>
      </c>
      <c r="B125" t="str">
        <f>VLOOKUP(A125,'Alle namen en totalen'!B:F,5,FALSE)</f>
        <v>W1-B1</v>
      </c>
      <c r="C125" t="str">
        <f>_xlfn.IFNA(VLOOKUP($A125,'Alle namen en totalen'!$B:$F,C$284,FALSE)," ")</f>
        <v>Kate Lupetto</v>
      </c>
      <c r="D125" t="str">
        <f>_xlfn.IFNA(VLOOKUP($A125,'Alle namen en totalen'!$B:$F,D$284,FALSE)," ")</f>
        <v>MB 4 Pup 2</v>
      </c>
      <c r="E125">
        <f>VLOOKUP($A125,'Tussenbestand individueel'!$F:$AH,E$284,FALSE)</f>
        <v>0</v>
      </c>
      <c r="F125" t="str">
        <f>_xlfn.IFNA(VLOOKUP($A125,'Alle namen en totalen'!$B:$F,F$284,FALSE),"")</f>
        <v>Jahn</v>
      </c>
      <c r="G125" s="15">
        <f>_xlfn.IFNA(VLOOKUP($A125,'Tussenbestand individueel'!$F:$AH,G$284,FALSE),0)</f>
        <v>43.424999999999997</v>
      </c>
      <c r="H125" s="25">
        <f>_xlfn.IFNA(VLOOKUP($A125,'Tussenbestand individueel'!$F:$AH,H$284,FALSE),0)</f>
        <v>14</v>
      </c>
      <c r="I125" s="15">
        <f>_xlfn.IFNA(VLOOKUP($A125,'Tussenbestand individueel'!$F:$AH,I$284,FALSE),0)</f>
        <v>3</v>
      </c>
      <c r="J125" s="15">
        <f>_xlfn.IFNA(VLOOKUP($A125,'Tussenbestand individueel'!$F:$AH,J$284,FALSE),0)</f>
        <v>7.9249999999999998</v>
      </c>
      <c r="K125" s="15">
        <f>_xlfn.IFNA(VLOOKUP($A125,'Tussenbestand individueel'!$F:$AH,K$284,FALSE),0)</f>
        <v>0</v>
      </c>
      <c r="L125" s="15">
        <f>_xlfn.IFNA(VLOOKUP($A125,'Tussenbestand individueel'!$F:$AH,L$284,FALSE),0)</f>
        <v>0.3</v>
      </c>
      <c r="M125" s="15">
        <f>_xlfn.IFNA(VLOOKUP($A125,'Tussenbestand individueel'!$F:$AH,M$284,FALSE),0)</f>
        <v>11.225</v>
      </c>
      <c r="N125" s="13">
        <f>_xlfn.IFNA(VLOOKUP($A125,'Tussenbestand individueel'!$F:$AH,N$284,FALSE),0)</f>
        <v>24</v>
      </c>
      <c r="O125" s="15">
        <f>_xlfn.IFNA(VLOOKUP($A125,'Tussenbestand individueel'!$F:$AH,O$284,FALSE),0)</f>
        <v>3.5</v>
      </c>
      <c r="P125" s="15">
        <f>_xlfn.IFNA(VLOOKUP($A125,'Tussenbestand individueel'!$F:$AH,P$284,FALSE),0)</f>
        <v>8.15</v>
      </c>
      <c r="Q125" s="15">
        <f>_xlfn.IFNA(VLOOKUP($A125,'Tussenbestand individueel'!$F:$AH,Q$284,FALSE),0)</f>
        <v>0</v>
      </c>
      <c r="R125" s="15">
        <f>_xlfn.IFNA(VLOOKUP($A125,'Tussenbestand individueel'!$F:$AH,R$284,FALSE),0)</f>
        <v>11.65</v>
      </c>
      <c r="S125" s="13">
        <f>_xlfn.IFNA(VLOOKUP($A125,'Tussenbestand individueel'!$F:$AH,S$284,FALSE),0)</f>
        <v>5</v>
      </c>
      <c r="T125" s="15">
        <f>_xlfn.IFNA(VLOOKUP($A125,'Tussenbestand individueel'!$F:$AH,T$284,FALSE),0)</f>
        <v>4</v>
      </c>
      <c r="U125" s="15">
        <f>_xlfn.IFNA(VLOOKUP($A125,'Tussenbestand individueel'!$F:$AH,U$284,FALSE),0)</f>
        <v>6</v>
      </c>
      <c r="V125" s="15">
        <f>_xlfn.IFNA(VLOOKUP($A125,'Tussenbestand individueel'!$F:$AH,V$284,FALSE),0)</f>
        <v>0</v>
      </c>
      <c r="W125" s="15">
        <f>_xlfn.IFNA(VLOOKUP($A125,'Tussenbestand individueel'!$F:$AH,W$284,FALSE),0)</f>
        <v>10</v>
      </c>
      <c r="X125" s="13">
        <f>_xlfn.IFNA(VLOOKUP($A125,'Tussenbestand individueel'!$F:$AH,X$284,FALSE),0)</f>
        <v>14</v>
      </c>
      <c r="Y125" s="15">
        <f>_xlfn.IFNA(VLOOKUP($A125,'Tussenbestand individueel'!$F:$AH,Y$284,FALSE),0)</f>
        <v>3.7</v>
      </c>
      <c r="Z125" s="15">
        <f>_xlfn.IFNA(VLOOKUP($A125,'Tussenbestand individueel'!$F:$AH,Z$284,FALSE),0)</f>
        <v>6.85</v>
      </c>
      <c r="AA125" s="15">
        <f>_xlfn.IFNA(VLOOKUP($A125,'Tussenbestand individueel'!$F:$AH,AA$284,FALSE),0)</f>
        <v>0</v>
      </c>
      <c r="AB125" s="15">
        <f>_xlfn.IFNA(VLOOKUP($A125,'Tussenbestand individueel'!$F:$AH,AB$284,FALSE),0)</f>
        <v>10.55</v>
      </c>
      <c r="AC125" s="13">
        <f>_xlfn.IFNA(VLOOKUP($A125,'Tussenbestand individueel'!$F:$AH,AC$284,FALSE),0)</f>
        <v>19</v>
      </c>
    </row>
    <row r="126" spans="1:29" hidden="1" x14ac:dyDescent="0.3">
      <c r="A126" s="17">
        <f>'Alle namen en totalen'!$B126</f>
        <v>502</v>
      </c>
      <c r="B126" t="str">
        <f>VLOOKUP(A126,'Alle namen en totalen'!B:F,5,FALSE)</f>
        <v>afm</v>
      </c>
      <c r="C126" t="str">
        <f>_xlfn.IFNA(VLOOKUP($A126,'Alle namen en totalen'!$B:$F,C$284,FALSE)," ")</f>
        <v>Lara Szostak</v>
      </c>
      <c r="D126" t="str">
        <f>_xlfn.IFNA(VLOOKUP($A126,'Alle namen en totalen'!$B:$F,D$284,FALSE)," ")</f>
        <v>MB 4 Pup 2</v>
      </c>
      <c r="E126">
        <f>VLOOKUP($A126,'Tussenbestand individueel'!$F:$AH,E$284,FALSE)</f>
        <v>0</v>
      </c>
      <c r="F126" t="str">
        <f>_xlfn.IFNA(VLOOKUP($A126,'Alle namen en totalen'!$B:$F,F$284,FALSE),"")</f>
        <v>Jahn</v>
      </c>
      <c r="G126" s="15">
        <f>_xlfn.IFNA(VLOOKUP($A126,'Tussenbestand individueel'!$F:$AH,G$284,FALSE),0)</f>
        <v>0</v>
      </c>
      <c r="H126" s="25">
        <f>_xlfn.IFNA(VLOOKUP($A126,'Tussenbestand individueel'!$F:$AH,H$284,FALSE),0)</f>
        <v>99</v>
      </c>
      <c r="I126" s="15">
        <f>_xlfn.IFNA(VLOOKUP($A126,'Tussenbestand individueel'!$F:$AH,I$284,FALSE),0)</f>
        <v>0</v>
      </c>
      <c r="J126" s="15">
        <f>_xlfn.IFNA(VLOOKUP($A126,'Tussenbestand individueel'!$F:$AH,J$284,FALSE),0)</f>
        <v>0</v>
      </c>
      <c r="K126" s="15">
        <f>_xlfn.IFNA(VLOOKUP($A126,'Tussenbestand individueel'!$F:$AH,K$284,FALSE),0)</f>
        <v>0</v>
      </c>
      <c r="L126" s="15">
        <f>_xlfn.IFNA(VLOOKUP($A126,'Tussenbestand individueel'!$F:$AH,L$284,FALSE),0)</f>
        <v>0</v>
      </c>
      <c r="M126" s="15">
        <f>_xlfn.IFNA(VLOOKUP($A126,'Tussenbestand individueel'!$F:$AH,M$284,FALSE),0)</f>
        <v>0</v>
      </c>
      <c r="N126" s="13">
        <f>_xlfn.IFNA(VLOOKUP($A126,'Tussenbestand individueel'!$F:$AH,N$284,FALSE),0)</f>
        <v>25</v>
      </c>
      <c r="O126" s="15">
        <f>_xlfn.IFNA(VLOOKUP($A126,'Tussenbestand individueel'!$F:$AH,O$284,FALSE),0)</f>
        <v>0</v>
      </c>
      <c r="P126" s="15">
        <f>_xlfn.IFNA(VLOOKUP($A126,'Tussenbestand individueel'!$F:$AH,P$284,FALSE),0)</f>
        <v>0</v>
      </c>
      <c r="Q126" s="15">
        <f>_xlfn.IFNA(VLOOKUP($A126,'Tussenbestand individueel'!$F:$AH,Q$284,FALSE),0)</f>
        <v>0</v>
      </c>
      <c r="R126" s="15">
        <f>_xlfn.IFNA(VLOOKUP($A126,'Tussenbestand individueel'!$F:$AH,R$284,FALSE),0)</f>
        <v>0</v>
      </c>
      <c r="S126" s="13">
        <f>_xlfn.IFNA(VLOOKUP($A126,'Tussenbestand individueel'!$F:$AH,S$284,FALSE),0)</f>
        <v>26</v>
      </c>
      <c r="T126" s="15">
        <f>_xlfn.IFNA(VLOOKUP($A126,'Tussenbestand individueel'!$F:$AH,T$284,FALSE),0)</f>
        <v>0</v>
      </c>
      <c r="U126" s="15">
        <f>_xlfn.IFNA(VLOOKUP($A126,'Tussenbestand individueel'!$F:$AH,U$284,FALSE),0)</f>
        <v>0</v>
      </c>
      <c r="V126" s="15">
        <f>_xlfn.IFNA(VLOOKUP($A126,'Tussenbestand individueel'!$F:$AH,V$284,FALSE),0)</f>
        <v>0</v>
      </c>
      <c r="W126" s="15">
        <f>_xlfn.IFNA(VLOOKUP($A126,'Tussenbestand individueel'!$F:$AH,W$284,FALSE),0)</f>
        <v>0</v>
      </c>
      <c r="X126" s="13">
        <f>_xlfn.IFNA(VLOOKUP($A126,'Tussenbestand individueel'!$F:$AH,X$284,FALSE),0)</f>
        <v>26</v>
      </c>
      <c r="Y126" s="15">
        <f>_xlfn.IFNA(VLOOKUP($A126,'Tussenbestand individueel'!$F:$AH,Y$284,FALSE),0)</f>
        <v>0</v>
      </c>
      <c r="Z126" s="15">
        <f>_xlfn.IFNA(VLOOKUP($A126,'Tussenbestand individueel'!$F:$AH,Z$284,FALSE),0)</f>
        <v>0</v>
      </c>
      <c r="AA126" s="15">
        <f>_xlfn.IFNA(VLOOKUP($A126,'Tussenbestand individueel'!$F:$AH,AA$284,FALSE),0)</f>
        <v>0</v>
      </c>
      <c r="AB126" s="15">
        <f>_xlfn.IFNA(VLOOKUP($A126,'Tussenbestand individueel'!$F:$AH,AB$284,FALSE),0)</f>
        <v>0</v>
      </c>
      <c r="AC126" s="13">
        <f>_xlfn.IFNA(VLOOKUP($A126,'Tussenbestand individueel'!$F:$AH,AC$284,FALSE),0)</f>
        <v>26</v>
      </c>
    </row>
    <row r="127" spans="1:29" hidden="1" x14ac:dyDescent="0.3">
      <c r="A127" s="17">
        <f>'Alle namen en totalen'!$B127</f>
        <v>503</v>
      </c>
      <c r="B127" t="str">
        <f>VLOOKUP(A127,'Alle namen en totalen'!B:F,5,FALSE)</f>
        <v>W1-B1</v>
      </c>
      <c r="C127" t="str">
        <f>_xlfn.IFNA(VLOOKUP($A127,'Alle namen en totalen'!$B:$F,C$284,FALSE)," ")</f>
        <v>Kee Zwanziger</v>
      </c>
      <c r="D127" t="str">
        <f>_xlfn.IFNA(VLOOKUP($A127,'Alle namen en totalen'!$B:$F,D$284,FALSE)," ")</f>
        <v>MB 4 Pup 2</v>
      </c>
      <c r="E127">
        <f>VLOOKUP($A127,'Tussenbestand individueel'!$F:$AH,E$284,FALSE)</f>
        <v>0</v>
      </c>
      <c r="F127" t="str">
        <f>_xlfn.IFNA(VLOOKUP($A127,'Alle namen en totalen'!$B:$F,F$284,FALSE),"")</f>
        <v>Jahn</v>
      </c>
      <c r="G127" s="15">
        <f>_xlfn.IFNA(VLOOKUP($A127,'Tussenbestand individueel'!$F:$AH,G$284,FALSE),0)</f>
        <v>46.75</v>
      </c>
      <c r="H127" s="25">
        <f>_xlfn.IFNA(VLOOKUP($A127,'Tussenbestand individueel'!$F:$AH,H$284,FALSE),0)</f>
        <v>5</v>
      </c>
      <c r="I127" s="15">
        <f>_xlfn.IFNA(VLOOKUP($A127,'Tussenbestand individueel'!$F:$AH,I$284,FALSE),0)</f>
        <v>3.25</v>
      </c>
      <c r="J127" s="15">
        <f>_xlfn.IFNA(VLOOKUP($A127,'Tussenbestand individueel'!$F:$AH,J$284,FALSE),0)</f>
        <v>8.9499999999999993</v>
      </c>
      <c r="K127" s="15">
        <f>_xlfn.IFNA(VLOOKUP($A127,'Tussenbestand individueel'!$F:$AH,K$284,FALSE),0)</f>
        <v>0</v>
      </c>
      <c r="L127" s="15">
        <f>_xlfn.IFNA(VLOOKUP($A127,'Tussenbestand individueel'!$F:$AH,L$284,FALSE),0)</f>
        <v>0.3</v>
      </c>
      <c r="M127" s="15">
        <f>_xlfn.IFNA(VLOOKUP($A127,'Tussenbestand individueel'!$F:$AH,M$284,FALSE),0)</f>
        <v>12.5</v>
      </c>
      <c r="N127" s="13">
        <f>_xlfn.IFNA(VLOOKUP($A127,'Tussenbestand individueel'!$F:$AH,N$284,FALSE),0)</f>
        <v>5</v>
      </c>
      <c r="O127" s="15">
        <f>_xlfn.IFNA(VLOOKUP($A127,'Tussenbestand individueel'!$F:$AH,O$284,FALSE),0)</f>
        <v>2.4</v>
      </c>
      <c r="P127" s="15">
        <f>_xlfn.IFNA(VLOOKUP($A127,'Tussenbestand individueel'!$F:$AH,P$284,FALSE),0)</f>
        <v>8.0500000000000007</v>
      </c>
      <c r="Q127" s="15">
        <f>_xlfn.IFNA(VLOOKUP($A127,'Tussenbestand individueel'!$F:$AH,Q$284,FALSE),0)</f>
        <v>0</v>
      </c>
      <c r="R127" s="15">
        <f>_xlfn.IFNA(VLOOKUP($A127,'Tussenbestand individueel'!$F:$AH,R$284,FALSE),0)</f>
        <v>10.45</v>
      </c>
      <c r="S127" s="13">
        <f>_xlfn.IFNA(VLOOKUP($A127,'Tussenbestand individueel'!$F:$AH,S$284,FALSE),0)</f>
        <v>12</v>
      </c>
      <c r="T127" s="15">
        <f>_xlfn.IFNA(VLOOKUP($A127,'Tussenbestand individueel'!$F:$AH,T$284,FALSE),0)</f>
        <v>4.2</v>
      </c>
      <c r="U127" s="15">
        <f>_xlfn.IFNA(VLOOKUP($A127,'Tussenbestand individueel'!$F:$AH,U$284,FALSE),0)</f>
        <v>7.9</v>
      </c>
      <c r="V127" s="15">
        <f>_xlfn.IFNA(VLOOKUP($A127,'Tussenbestand individueel'!$F:$AH,V$284,FALSE),0)</f>
        <v>0</v>
      </c>
      <c r="W127" s="15">
        <f>_xlfn.IFNA(VLOOKUP($A127,'Tussenbestand individueel'!$F:$AH,W$284,FALSE),0)</f>
        <v>12.1</v>
      </c>
      <c r="X127" s="13">
        <f>_xlfn.IFNA(VLOOKUP($A127,'Tussenbestand individueel'!$F:$AH,X$284,FALSE),0)</f>
        <v>1</v>
      </c>
      <c r="Y127" s="15">
        <f>_xlfn.IFNA(VLOOKUP($A127,'Tussenbestand individueel'!$F:$AH,Y$284,FALSE),0)</f>
        <v>4.0999999999999996</v>
      </c>
      <c r="Z127" s="15">
        <f>_xlfn.IFNA(VLOOKUP($A127,'Tussenbestand individueel'!$F:$AH,Z$284,FALSE),0)</f>
        <v>7.6</v>
      </c>
      <c r="AA127" s="15">
        <f>_xlfn.IFNA(VLOOKUP($A127,'Tussenbestand individueel'!$F:$AH,AA$284,FALSE),0)</f>
        <v>0</v>
      </c>
      <c r="AB127" s="15">
        <f>_xlfn.IFNA(VLOOKUP($A127,'Tussenbestand individueel'!$F:$AH,AB$284,FALSE),0)</f>
        <v>11.7</v>
      </c>
      <c r="AC127" s="13">
        <f>_xlfn.IFNA(VLOOKUP($A127,'Tussenbestand individueel'!$F:$AH,AC$284,FALSE),0)</f>
        <v>11</v>
      </c>
    </row>
    <row r="128" spans="1:29" hidden="1" x14ac:dyDescent="0.3">
      <c r="A128" s="17">
        <f>'Alle namen en totalen'!$B128</f>
        <v>504</v>
      </c>
      <c r="B128" t="str">
        <f>VLOOKUP(A128,'Alle namen en totalen'!B:F,5,FALSE)</f>
        <v>W1-B1</v>
      </c>
      <c r="C128" t="str">
        <f>_xlfn.IFNA(VLOOKUP($A128,'Alle namen en totalen'!$B:$F,C$284,FALSE)," ")</f>
        <v>Emma Neeft</v>
      </c>
      <c r="D128" t="str">
        <f>_xlfn.IFNA(VLOOKUP($A128,'Alle namen en totalen'!$B:$F,D$284,FALSE)," ")</f>
        <v>MB 4 Pup 2</v>
      </c>
      <c r="E128">
        <f>VLOOKUP($A128,'Tussenbestand individueel'!$F:$AH,E$284,FALSE)</f>
        <v>0</v>
      </c>
      <c r="F128" t="str">
        <f>_xlfn.IFNA(VLOOKUP($A128,'Alle namen en totalen'!$B:$F,F$284,FALSE),"")</f>
        <v>LH</v>
      </c>
      <c r="G128" s="15">
        <f>_xlfn.IFNA(VLOOKUP($A128,'Tussenbestand individueel'!$F:$AH,G$284,FALSE),0)</f>
        <v>45.15</v>
      </c>
      <c r="H128" s="25">
        <f>_xlfn.IFNA(VLOOKUP($A128,'Tussenbestand individueel'!$F:$AH,H$284,FALSE),0)</f>
        <v>8</v>
      </c>
      <c r="I128" s="15">
        <f>_xlfn.IFNA(VLOOKUP($A128,'Tussenbestand individueel'!$F:$AH,I$284,FALSE),0)</f>
        <v>3.5</v>
      </c>
      <c r="J128" s="15">
        <f>_xlfn.IFNA(VLOOKUP($A128,'Tussenbestand individueel'!$F:$AH,J$284,FALSE),0)</f>
        <v>8.8000000000000007</v>
      </c>
      <c r="K128" s="15">
        <f>_xlfn.IFNA(VLOOKUP($A128,'Tussenbestand individueel'!$F:$AH,K$284,FALSE),0)</f>
        <v>0</v>
      </c>
      <c r="L128" s="15">
        <f>_xlfn.IFNA(VLOOKUP($A128,'Tussenbestand individueel'!$F:$AH,L$284,FALSE),0)</f>
        <v>0.3</v>
      </c>
      <c r="M128" s="15">
        <f>_xlfn.IFNA(VLOOKUP($A128,'Tussenbestand individueel'!$F:$AH,M$284,FALSE),0)</f>
        <v>12.6</v>
      </c>
      <c r="N128" s="13">
        <f>_xlfn.IFNA(VLOOKUP($A128,'Tussenbestand individueel'!$F:$AH,N$284,FALSE),0)</f>
        <v>2</v>
      </c>
      <c r="O128" s="15">
        <f>_xlfn.IFNA(VLOOKUP($A128,'Tussenbestand individueel'!$F:$AH,O$284,FALSE),0)</f>
        <v>2.4</v>
      </c>
      <c r="P128" s="15">
        <f>_xlfn.IFNA(VLOOKUP($A128,'Tussenbestand individueel'!$F:$AH,P$284,FALSE),0)</f>
        <v>7.75</v>
      </c>
      <c r="Q128" s="15">
        <f>_xlfn.IFNA(VLOOKUP($A128,'Tussenbestand individueel'!$F:$AH,Q$284,FALSE),0)</f>
        <v>0</v>
      </c>
      <c r="R128" s="15">
        <f>_xlfn.IFNA(VLOOKUP($A128,'Tussenbestand individueel'!$F:$AH,R$284,FALSE),0)</f>
        <v>10.15</v>
      </c>
      <c r="S128" s="13">
        <f>_xlfn.IFNA(VLOOKUP($A128,'Tussenbestand individueel'!$F:$AH,S$284,FALSE),0)</f>
        <v>15</v>
      </c>
      <c r="T128" s="15">
        <f>_xlfn.IFNA(VLOOKUP($A128,'Tussenbestand individueel'!$F:$AH,T$284,FALSE),0)</f>
        <v>3.2</v>
      </c>
      <c r="U128" s="15">
        <f>_xlfn.IFNA(VLOOKUP($A128,'Tussenbestand individueel'!$F:$AH,U$284,FALSE),0)</f>
        <v>6.75</v>
      </c>
      <c r="V128" s="15">
        <f>_xlfn.IFNA(VLOOKUP($A128,'Tussenbestand individueel'!$F:$AH,V$284,FALSE),0)</f>
        <v>0</v>
      </c>
      <c r="W128" s="15">
        <f>_xlfn.IFNA(VLOOKUP($A128,'Tussenbestand individueel'!$F:$AH,W$284,FALSE),0)</f>
        <v>9.9499999999999993</v>
      </c>
      <c r="X128" s="13">
        <f>_xlfn.IFNA(VLOOKUP($A128,'Tussenbestand individueel'!$F:$AH,X$284,FALSE),0)</f>
        <v>15</v>
      </c>
      <c r="Y128" s="15">
        <f>_xlfn.IFNA(VLOOKUP($A128,'Tussenbestand individueel'!$F:$AH,Y$284,FALSE),0)</f>
        <v>4.8</v>
      </c>
      <c r="Z128" s="15">
        <f>_xlfn.IFNA(VLOOKUP($A128,'Tussenbestand individueel'!$F:$AH,Z$284,FALSE),0)</f>
        <v>7.65</v>
      </c>
      <c r="AA128" s="15">
        <f>_xlfn.IFNA(VLOOKUP($A128,'Tussenbestand individueel'!$F:$AH,AA$284,FALSE),0)</f>
        <v>0</v>
      </c>
      <c r="AB128" s="15">
        <f>_xlfn.IFNA(VLOOKUP($A128,'Tussenbestand individueel'!$F:$AH,AB$284,FALSE),0)</f>
        <v>12.45</v>
      </c>
      <c r="AC128" s="13">
        <f>_xlfn.IFNA(VLOOKUP($A128,'Tussenbestand individueel'!$F:$AH,AC$284,FALSE),0)</f>
        <v>3</v>
      </c>
    </row>
    <row r="129" spans="1:29" hidden="1" x14ac:dyDescent="0.3">
      <c r="A129" s="17">
        <f>'Alle namen en totalen'!$B129</f>
        <v>505</v>
      </c>
      <c r="B129" t="str">
        <f>VLOOKUP(A129,'Alle namen en totalen'!B:F,5,FALSE)</f>
        <v>W1-B1</v>
      </c>
      <c r="C129" t="str">
        <f>_xlfn.IFNA(VLOOKUP($A129,'Alle namen en totalen'!$B:$F,C$284,FALSE)," ")</f>
        <v>Ayana Spalburg</v>
      </c>
      <c r="D129" t="str">
        <f>_xlfn.IFNA(VLOOKUP($A129,'Alle namen en totalen'!$B:$F,D$284,FALSE)," ")</f>
        <v>MB 4 Pup 2</v>
      </c>
      <c r="E129">
        <f>VLOOKUP($A129,'Tussenbestand individueel'!$F:$AH,E$284,FALSE)</f>
        <v>0</v>
      </c>
      <c r="F129" t="str">
        <f>_xlfn.IFNA(VLOOKUP($A129,'Alle namen en totalen'!$B:$F,F$284,FALSE),"")</f>
        <v>LH</v>
      </c>
      <c r="G129" s="15">
        <f>_xlfn.IFNA(VLOOKUP($A129,'Tussenbestand individueel'!$F:$AH,G$284,FALSE),0)</f>
        <v>44.475000000000001</v>
      </c>
      <c r="H129" s="25">
        <f>_xlfn.IFNA(VLOOKUP($A129,'Tussenbestand individueel'!$F:$AH,H$284,FALSE),0)</f>
        <v>10</v>
      </c>
      <c r="I129" s="15">
        <f>_xlfn.IFNA(VLOOKUP($A129,'Tussenbestand individueel'!$F:$AH,I$284,FALSE),0)</f>
        <v>3.25</v>
      </c>
      <c r="J129" s="15">
        <f>_xlfn.IFNA(VLOOKUP($A129,'Tussenbestand individueel'!$F:$AH,J$284,FALSE),0)</f>
        <v>8.5749999999999993</v>
      </c>
      <c r="K129" s="15">
        <f>_xlfn.IFNA(VLOOKUP($A129,'Tussenbestand individueel'!$F:$AH,K$284,FALSE),0)</f>
        <v>0</v>
      </c>
      <c r="L129" s="15">
        <f>_xlfn.IFNA(VLOOKUP($A129,'Tussenbestand individueel'!$F:$AH,L$284,FALSE),0)</f>
        <v>0.3</v>
      </c>
      <c r="M129" s="15">
        <f>_xlfn.IFNA(VLOOKUP($A129,'Tussenbestand individueel'!$F:$AH,M$284,FALSE),0)</f>
        <v>12.125</v>
      </c>
      <c r="N129" s="13">
        <f>_xlfn.IFNA(VLOOKUP($A129,'Tussenbestand individueel'!$F:$AH,N$284,FALSE),0)</f>
        <v>15</v>
      </c>
      <c r="O129" s="15">
        <f>_xlfn.IFNA(VLOOKUP($A129,'Tussenbestand individueel'!$F:$AH,O$284,FALSE),0)</f>
        <v>2.4</v>
      </c>
      <c r="P129" s="15">
        <f>_xlfn.IFNA(VLOOKUP($A129,'Tussenbestand individueel'!$F:$AH,P$284,FALSE),0)</f>
        <v>8.5500000000000007</v>
      </c>
      <c r="Q129" s="15">
        <f>_xlfn.IFNA(VLOOKUP($A129,'Tussenbestand individueel'!$F:$AH,Q$284,FALSE),0)</f>
        <v>0</v>
      </c>
      <c r="R129" s="15">
        <f>_xlfn.IFNA(VLOOKUP($A129,'Tussenbestand individueel'!$F:$AH,R$284,FALSE),0)</f>
        <v>10.95</v>
      </c>
      <c r="S129" s="13">
        <f>_xlfn.IFNA(VLOOKUP($A129,'Tussenbestand individueel'!$F:$AH,S$284,FALSE),0)</f>
        <v>9</v>
      </c>
      <c r="T129" s="15">
        <f>_xlfn.IFNA(VLOOKUP($A129,'Tussenbestand individueel'!$F:$AH,T$284,FALSE),0)</f>
        <v>3.5</v>
      </c>
      <c r="U129" s="15">
        <f>_xlfn.IFNA(VLOOKUP($A129,'Tussenbestand individueel'!$F:$AH,U$284,FALSE),0)</f>
        <v>6.45</v>
      </c>
      <c r="V129" s="15">
        <f>_xlfn.IFNA(VLOOKUP($A129,'Tussenbestand individueel'!$F:$AH,V$284,FALSE),0)</f>
        <v>0</v>
      </c>
      <c r="W129" s="15">
        <f>_xlfn.IFNA(VLOOKUP($A129,'Tussenbestand individueel'!$F:$AH,W$284,FALSE),0)</f>
        <v>9.9499999999999993</v>
      </c>
      <c r="X129" s="13">
        <f>_xlfn.IFNA(VLOOKUP($A129,'Tussenbestand individueel'!$F:$AH,X$284,FALSE),0)</f>
        <v>15</v>
      </c>
      <c r="Y129" s="15">
        <f>_xlfn.IFNA(VLOOKUP($A129,'Tussenbestand individueel'!$F:$AH,Y$284,FALSE),0)</f>
        <v>4.0999999999999996</v>
      </c>
      <c r="Z129" s="15">
        <f>_xlfn.IFNA(VLOOKUP($A129,'Tussenbestand individueel'!$F:$AH,Z$284,FALSE),0)</f>
        <v>7.35</v>
      </c>
      <c r="AA129" s="15">
        <f>_xlfn.IFNA(VLOOKUP($A129,'Tussenbestand individueel'!$F:$AH,AA$284,FALSE),0)</f>
        <v>0</v>
      </c>
      <c r="AB129" s="15">
        <f>_xlfn.IFNA(VLOOKUP($A129,'Tussenbestand individueel'!$F:$AH,AB$284,FALSE),0)</f>
        <v>11.45</v>
      </c>
      <c r="AC129" s="13">
        <f>_xlfn.IFNA(VLOOKUP($A129,'Tussenbestand individueel'!$F:$AH,AC$284,FALSE),0)</f>
        <v>14</v>
      </c>
    </row>
    <row r="130" spans="1:29" hidden="1" x14ac:dyDescent="0.3">
      <c r="A130" s="17">
        <f>'Alle namen en totalen'!$B130</f>
        <v>506</v>
      </c>
      <c r="B130" t="str">
        <f>VLOOKUP(A130,'Alle namen en totalen'!B:F,5,FALSE)</f>
        <v>W1-B1</v>
      </c>
      <c r="C130" t="str">
        <f>_xlfn.IFNA(VLOOKUP($A130,'Alle namen en totalen'!$B:$F,C$284,FALSE)," ")</f>
        <v>Zena Burghouts</v>
      </c>
      <c r="D130" t="str">
        <f>_xlfn.IFNA(VLOOKUP($A130,'Alle namen en totalen'!$B:$F,D$284,FALSE)," ")</f>
        <v>MB 4 Pup 2</v>
      </c>
      <c r="E130">
        <f>VLOOKUP($A130,'Tussenbestand individueel'!$F:$AH,E$284,FALSE)</f>
        <v>0</v>
      </c>
      <c r="F130" t="str">
        <f>_xlfn.IFNA(VLOOKUP($A130,'Alle namen en totalen'!$B:$F,F$284,FALSE),"")</f>
        <v>Sint Mauritius</v>
      </c>
      <c r="G130" s="15">
        <f>_xlfn.IFNA(VLOOKUP($A130,'Tussenbestand individueel'!$F:$AH,G$284,FALSE),0)</f>
        <v>48.2</v>
      </c>
      <c r="H130" s="25">
        <f>_xlfn.IFNA(VLOOKUP($A130,'Tussenbestand individueel'!$F:$AH,H$284,FALSE),0)</f>
        <v>2</v>
      </c>
      <c r="I130" s="15">
        <f>_xlfn.IFNA(VLOOKUP($A130,'Tussenbestand individueel'!$F:$AH,I$284,FALSE),0)</f>
        <v>3.5</v>
      </c>
      <c r="J130" s="15">
        <f>_xlfn.IFNA(VLOOKUP($A130,'Tussenbestand individueel'!$F:$AH,J$284,FALSE),0)</f>
        <v>8.8000000000000007</v>
      </c>
      <c r="K130" s="15">
        <f>_xlfn.IFNA(VLOOKUP($A130,'Tussenbestand individueel'!$F:$AH,K$284,FALSE),0)</f>
        <v>0</v>
      </c>
      <c r="L130" s="15">
        <f>_xlfn.IFNA(VLOOKUP($A130,'Tussenbestand individueel'!$F:$AH,L$284,FALSE),0)</f>
        <v>0</v>
      </c>
      <c r="M130" s="15">
        <f>_xlfn.IFNA(VLOOKUP($A130,'Tussenbestand individueel'!$F:$AH,M$284,FALSE),0)</f>
        <v>12.3</v>
      </c>
      <c r="N130" s="13">
        <f>_xlfn.IFNA(VLOOKUP($A130,'Tussenbestand individueel'!$F:$AH,N$284,FALSE),0)</f>
        <v>11</v>
      </c>
      <c r="O130" s="15">
        <f>_xlfn.IFNA(VLOOKUP($A130,'Tussenbestand individueel'!$F:$AH,O$284,FALSE),0)</f>
        <v>3.9</v>
      </c>
      <c r="P130" s="15">
        <f>_xlfn.IFNA(VLOOKUP($A130,'Tussenbestand individueel'!$F:$AH,P$284,FALSE),0)</f>
        <v>8.15</v>
      </c>
      <c r="Q130" s="15">
        <f>_xlfn.IFNA(VLOOKUP($A130,'Tussenbestand individueel'!$F:$AH,Q$284,FALSE),0)</f>
        <v>0</v>
      </c>
      <c r="R130" s="15">
        <f>_xlfn.IFNA(VLOOKUP($A130,'Tussenbestand individueel'!$F:$AH,R$284,FALSE),0)</f>
        <v>12.05</v>
      </c>
      <c r="S130" s="13">
        <f>_xlfn.IFNA(VLOOKUP($A130,'Tussenbestand individueel'!$F:$AH,S$284,FALSE),0)</f>
        <v>4</v>
      </c>
      <c r="T130" s="15">
        <f>_xlfn.IFNA(VLOOKUP($A130,'Tussenbestand individueel'!$F:$AH,T$284,FALSE),0)</f>
        <v>4.4000000000000004</v>
      </c>
      <c r="U130" s="15">
        <f>_xlfn.IFNA(VLOOKUP($A130,'Tussenbestand individueel'!$F:$AH,U$284,FALSE),0)</f>
        <v>6.85</v>
      </c>
      <c r="V130" s="15">
        <f>_xlfn.IFNA(VLOOKUP($A130,'Tussenbestand individueel'!$F:$AH,V$284,FALSE),0)</f>
        <v>0</v>
      </c>
      <c r="W130" s="15">
        <f>_xlfn.IFNA(VLOOKUP($A130,'Tussenbestand individueel'!$F:$AH,W$284,FALSE),0)</f>
        <v>11.25</v>
      </c>
      <c r="X130" s="13">
        <f>_xlfn.IFNA(VLOOKUP($A130,'Tussenbestand individueel'!$F:$AH,X$284,FALSE),0)</f>
        <v>4</v>
      </c>
      <c r="Y130" s="15">
        <f>_xlfn.IFNA(VLOOKUP($A130,'Tussenbestand individueel'!$F:$AH,Y$284,FALSE),0)</f>
        <v>4.4000000000000004</v>
      </c>
      <c r="Z130" s="15">
        <f>_xlfn.IFNA(VLOOKUP($A130,'Tussenbestand individueel'!$F:$AH,Z$284,FALSE),0)</f>
        <v>8.1999999999999993</v>
      </c>
      <c r="AA130" s="15">
        <f>_xlfn.IFNA(VLOOKUP($A130,'Tussenbestand individueel'!$F:$AH,AA$284,FALSE),0)</f>
        <v>0</v>
      </c>
      <c r="AB130" s="15">
        <f>_xlfn.IFNA(VLOOKUP($A130,'Tussenbestand individueel'!$F:$AH,AB$284,FALSE),0)</f>
        <v>12.6</v>
      </c>
      <c r="AC130" s="13">
        <f>_xlfn.IFNA(VLOOKUP($A130,'Tussenbestand individueel'!$F:$AH,AC$284,FALSE),0)</f>
        <v>2</v>
      </c>
    </row>
    <row r="131" spans="1:29" hidden="1" x14ac:dyDescent="0.3">
      <c r="A131" s="17">
        <f>'Alle namen en totalen'!$B131</f>
        <v>507</v>
      </c>
      <c r="B131" t="str">
        <f>VLOOKUP(A131,'Alle namen en totalen'!B:F,5,FALSE)</f>
        <v>W1-B1</v>
      </c>
      <c r="C131" t="str">
        <f>_xlfn.IFNA(VLOOKUP($A131,'Alle namen en totalen'!$B:$F,C$284,FALSE)," ")</f>
        <v>Lize Tol</v>
      </c>
      <c r="D131" t="str">
        <f>_xlfn.IFNA(VLOOKUP($A131,'Alle namen en totalen'!$B:$F,D$284,FALSE)," ")</f>
        <v>MB 4 Pup 2</v>
      </c>
      <c r="E131">
        <f>VLOOKUP($A131,'Tussenbestand individueel'!$F:$AH,E$284,FALSE)</f>
        <v>0</v>
      </c>
      <c r="F131" t="str">
        <f>_xlfn.IFNA(VLOOKUP($A131,'Alle namen en totalen'!$B:$F,F$284,FALSE),"")</f>
        <v>Sint Mauritius</v>
      </c>
      <c r="G131" s="15">
        <f>_xlfn.IFNA(VLOOKUP($A131,'Tussenbestand individueel'!$F:$AH,G$284,FALSE),0)</f>
        <v>48.424999999999997</v>
      </c>
      <c r="H131" s="25">
        <f>_xlfn.IFNA(VLOOKUP($A131,'Tussenbestand individueel'!$F:$AH,H$284,FALSE),0)</f>
        <v>1</v>
      </c>
      <c r="I131" s="15">
        <f>_xlfn.IFNA(VLOOKUP($A131,'Tussenbestand individueel'!$F:$AH,I$284,FALSE),0)</f>
        <v>3.5</v>
      </c>
      <c r="J131" s="15">
        <f>_xlfn.IFNA(VLOOKUP($A131,'Tussenbestand individueel'!$F:$AH,J$284,FALSE),0)</f>
        <v>8.9250000000000007</v>
      </c>
      <c r="K131" s="15">
        <f>_xlfn.IFNA(VLOOKUP($A131,'Tussenbestand individueel'!$F:$AH,K$284,FALSE),0)</f>
        <v>0</v>
      </c>
      <c r="L131" s="15">
        <f>_xlfn.IFNA(VLOOKUP($A131,'Tussenbestand individueel'!$F:$AH,L$284,FALSE),0)</f>
        <v>0</v>
      </c>
      <c r="M131" s="15">
        <f>_xlfn.IFNA(VLOOKUP($A131,'Tussenbestand individueel'!$F:$AH,M$284,FALSE),0)</f>
        <v>12.425000000000001</v>
      </c>
      <c r="N131" s="13">
        <f>_xlfn.IFNA(VLOOKUP($A131,'Tussenbestand individueel'!$F:$AH,N$284,FALSE),0)</f>
        <v>8</v>
      </c>
      <c r="O131" s="15">
        <f>_xlfn.IFNA(VLOOKUP($A131,'Tussenbestand individueel'!$F:$AH,O$284,FALSE),0)</f>
        <v>3.8</v>
      </c>
      <c r="P131" s="15">
        <f>_xlfn.IFNA(VLOOKUP($A131,'Tussenbestand individueel'!$F:$AH,P$284,FALSE),0)</f>
        <v>8.8000000000000007</v>
      </c>
      <c r="Q131" s="15">
        <f>_xlfn.IFNA(VLOOKUP($A131,'Tussenbestand individueel'!$F:$AH,Q$284,FALSE),0)</f>
        <v>0</v>
      </c>
      <c r="R131" s="15">
        <f>_xlfn.IFNA(VLOOKUP($A131,'Tussenbestand individueel'!$F:$AH,R$284,FALSE),0)</f>
        <v>12.6</v>
      </c>
      <c r="S131" s="13">
        <f>_xlfn.IFNA(VLOOKUP($A131,'Tussenbestand individueel'!$F:$AH,S$284,FALSE),0)</f>
        <v>1</v>
      </c>
      <c r="T131" s="15">
        <f>_xlfn.IFNA(VLOOKUP($A131,'Tussenbestand individueel'!$F:$AH,T$284,FALSE),0)</f>
        <v>3.6</v>
      </c>
      <c r="U131" s="15">
        <f>_xlfn.IFNA(VLOOKUP($A131,'Tussenbestand individueel'!$F:$AH,U$284,FALSE),0)</f>
        <v>7.4</v>
      </c>
      <c r="V131" s="15">
        <f>_xlfn.IFNA(VLOOKUP($A131,'Tussenbestand individueel'!$F:$AH,V$284,FALSE),0)</f>
        <v>0</v>
      </c>
      <c r="W131" s="15">
        <f>_xlfn.IFNA(VLOOKUP($A131,'Tussenbestand individueel'!$F:$AH,W$284,FALSE),0)</f>
        <v>11</v>
      </c>
      <c r="X131" s="13">
        <f>_xlfn.IFNA(VLOOKUP($A131,'Tussenbestand individueel'!$F:$AH,X$284,FALSE),0)</f>
        <v>5</v>
      </c>
      <c r="Y131" s="15">
        <f>_xlfn.IFNA(VLOOKUP($A131,'Tussenbestand individueel'!$F:$AH,Y$284,FALSE),0)</f>
        <v>4.7</v>
      </c>
      <c r="Z131" s="15">
        <f>_xlfn.IFNA(VLOOKUP($A131,'Tussenbestand individueel'!$F:$AH,Z$284,FALSE),0)</f>
        <v>7.8</v>
      </c>
      <c r="AA131" s="15">
        <f>_xlfn.IFNA(VLOOKUP($A131,'Tussenbestand individueel'!$F:$AH,AA$284,FALSE),0)</f>
        <v>0.1</v>
      </c>
      <c r="AB131" s="15">
        <f>_xlfn.IFNA(VLOOKUP($A131,'Tussenbestand individueel'!$F:$AH,AB$284,FALSE),0)</f>
        <v>12.4</v>
      </c>
      <c r="AC131" s="13">
        <f>_xlfn.IFNA(VLOOKUP($A131,'Tussenbestand individueel'!$F:$AH,AC$284,FALSE),0)</f>
        <v>4</v>
      </c>
    </row>
    <row r="132" spans="1:29" hidden="1" x14ac:dyDescent="0.3">
      <c r="A132" s="17">
        <f>'Alle namen en totalen'!$B132</f>
        <v>508</v>
      </c>
      <c r="B132" t="str">
        <f>VLOOKUP(A132,'Alle namen en totalen'!B:F,5,FALSE)</f>
        <v>W1-B1</v>
      </c>
      <c r="C132" t="str">
        <f>_xlfn.IFNA(VLOOKUP($A132,'Alle namen en totalen'!$B:$F,C$284,FALSE)," ")</f>
        <v>Lizzy Wildschut</v>
      </c>
      <c r="D132" t="str">
        <f>_xlfn.IFNA(VLOOKUP($A132,'Alle namen en totalen'!$B:$F,D$284,FALSE)," ")</f>
        <v>MB 4 Pup 2</v>
      </c>
      <c r="E132">
        <f>VLOOKUP($A132,'Tussenbestand individueel'!$F:$AH,E$284,FALSE)</f>
        <v>0</v>
      </c>
      <c r="F132" t="str">
        <f>_xlfn.IFNA(VLOOKUP($A132,'Alle namen en totalen'!$B:$F,F$284,FALSE),"")</f>
        <v>Turncademy</v>
      </c>
      <c r="G132" s="15">
        <f>_xlfn.IFNA(VLOOKUP($A132,'Tussenbestand individueel'!$F:$AH,G$284,FALSE),0)</f>
        <v>29.4</v>
      </c>
      <c r="H132" s="25">
        <f>_xlfn.IFNA(VLOOKUP($A132,'Tussenbestand individueel'!$F:$AH,H$284,FALSE),0)</f>
        <v>25</v>
      </c>
      <c r="I132" s="15">
        <f>_xlfn.IFNA(VLOOKUP($A132,'Tussenbestand individueel'!$F:$AH,I$284,FALSE),0)</f>
        <v>0</v>
      </c>
      <c r="J132" s="15">
        <f>_xlfn.IFNA(VLOOKUP($A132,'Tussenbestand individueel'!$F:$AH,J$284,FALSE),0)</f>
        <v>0</v>
      </c>
      <c r="K132" s="15">
        <f>_xlfn.IFNA(VLOOKUP($A132,'Tussenbestand individueel'!$F:$AH,K$284,FALSE),0)</f>
        <v>0</v>
      </c>
      <c r="L132" s="15">
        <f>_xlfn.IFNA(VLOOKUP($A132,'Tussenbestand individueel'!$F:$AH,L$284,FALSE),0)</f>
        <v>0</v>
      </c>
      <c r="M132" s="15">
        <f>_xlfn.IFNA(VLOOKUP($A132,'Tussenbestand individueel'!$F:$AH,M$284,FALSE),0)</f>
        <v>0</v>
      </c>
      <c r="N132" s="13">
        <f>_xlfn.IFNA(VLOOKUP($A132,'Tussenbestand individueel'!$F:$AH,N$284,FALSE),0)</f>
        <v>25</v>
      </c>
      <c r="O132" s="15">
        <f>_xlfn.IFNA(VLOOKUP($A132,'Tussenbestand individueel'!$F:$AH,O$284,FALSE),0)</f>
        <v>4</v>
      </c>
      <c r="P132" s="15">
        <f>_xlfn.IFNA(VLOOKUP($A132,'Tussenbestand individueel'!$F:$AH,P$284,FALSE),0)</f>
        <v>8.5</v>
      </c>
      <c r="Q132" s="15">
        <f>_xlfn.IFNA(VLOOKUP($A132,'Tussenbestand individueel'!$F:$AH,Q$284,FALSE),0)</f>
        <v>0</v>
      </c>
      <c r="R132" s="15">
        <f>_xlfn.IFNA(VLOOKUP($A132,'Tussenbestand individueel'!$F:$AH,R$284,FALSE),0)</f>
        <v>12.5</v>
      </c>
      <c r="S132" s="13">
        <f>_xlfn.IFNA(VLOOKUP($A132,'Tussenbestand individueel'!$F:$AH,S$284,FALSE),0)</f>
        <v>2</v>
      </c>
      <c r="T132" s="15">
        <f>_xlfn.IFNA(VLOOKUP($A132,'Tussenbestand individueel'!$F:$AH,T$284,FALSE),0)</f>
        <v>2.9</v>
      </c>
      <c r="U132" s="15">
        <f>_xlfn.IFNA(VLOOKUP($A132,'Tussenbestand individueel'!$F:$AH,U$284,FALSE),0)</f>
        <v>7.45</v>
      </c>
      <c r="V132" s="15">
        <f>_xlfn.IFNA(VLOOKUP($A132,'Tussenbestand individueel'!$F:$AH,V$284,FALSE),0)</f>
        <v>0</v>
      </c>
      <c r="W132" s="15">
        <f>_xlfn.IFNA(VLOOKUP($A132,'Tussenbestand individueel'!$F:$AH,W$284,FALSE),0)</f>
        <v>10.35</v>
      </c>
      <c r="X132" s="13">
        <f>_xlfn.IFNA(VLOOKUP($A132,'Tussenbestand individueel'!$F:$AH,X$284,FALSE),0)</f>
        <v>11</v>
      </c>
      <c r="Y132" s="15">
        <f>_xlfn.IFNA(VLOOKUP($A132,'Tussenbestand individueel'!$F:$AH,Y$284,FALSE),0)</f>
        <v>1.6</v>
      </c>
      <c r="Z132" s="15">
        <f>_xlfn.IFNA(VLOOKUP($A132,'Tussenbestand individueel'!$F:$AH,Z$284,FALSE),0)</f>
        <v>8.9499999999999993</v>
      </c>
      <c r="AA132" s="15">
        <f>_xlfn.IFNA(VLOOKUP($A132,'Tussenbestand individueel'!$F:$AH,AA$284,FALSE),0)</f>
        <v>4</v>
      </c>
      <c r="AB132" s="15">
        <f>_xlfn.IFNA(VLOOKUP($A132,'Tussenbestand individueel'!$F:$AH,AB$284,FALSE),0)</f>
        <v>6.55</v>
      </c>
      <c r="AC132" s="13">
        <f>_xlfn.IFNA(VLOOKUP($A132,'Tussenbestand individueel'!$F:$AH,AC$284,FALSE),0)</f>
        <v>25</v>
      </c>
    </row>
    <row r="133" spans="1:29" hidden="1" x14ac:dyDescent="0.3">
      <c r="A133" s="17">
        <f>'Alle namen en totalen'!$B133</f>
        <v>509</v>
      </c>
      <c r="B133" t="str">
        <f>VLOOKUP(A133,'Alle namen en totalen'!B:F,5,FALSE)</f>
        <v>W1-B1</v>
      </c>
      <c r="C133" t="str">
        <f>_xlfn.IFNA(VLOOKUP($A133,'Alle namen en totalen'!$B:$F,C$284,FALSE)," ")</f>
        <v>Chloé Willms</v>
      </c>
      <c r="D133" t="str">
        <f>_xlfn.IFNA(VLOOKUP($A133,'Alle namen en totalen'!$B:$F,D$284,FALSE)," ")</f>
        <v>MB 4 Pup 2</v>
      </c>
      <c r="E133">
        <f>VLOOKUP($A133,'Tussenbestand individueel'!$F:$AH,E$284,FALSE)</f>
        <v>0</v>
      </c>
      <c r="F133" t="str">
        <f>_xlfn.IFNA(VLOOKUP($A133,'Alle namen en totalen'!$B:$F,F$284,FALSE),"")</f>
        <v>Turncentrum Waterland</v>
      </c>
      <c r="G133" s="15">
        <f>_xlfn.IFNA(VLOOKUP($A133,'Tussenbestand individueel'!$F:$AH,G$284,FALSE),0)</f>
        <v>41.674999999999997</v>
      </c>
      <c r="H133" s="25">
        <f>_xlfn.IFNA(VLOOKUP($A133,'Tussenbestand individueel'!$F:$AH,H$284,FALSE),0)</f>
        <v>21</v>
      </c>
      <c r="I133" s="15">
        <f>_xlfn.IFNA(VLOOKUP($A133,'Tussenbestand individueel'!$F:$AH,I$284,FALSE),0)</f>
        <v>3</v>
      </c>
      <c r="J133" s="15">
        <f>_xlfn.IFNA(VLOOKUP($A133,'Tussenbestand individueel'!$F:$AH,J$284,FALSE),0)</f>
        <v>8.5250000000000004</v>
      </c>
      <c r="K133" s="15">
        <f>_xlfn.IFNA(VLOOKUP($A133,'Tussenbestand individueel'!$F:$AH,K$284,FALSE),0)</f>
        <v>0.5</v>
      </c>
      <c r="L133" s="15">
        <f>_xlfn.IFNA(VLOOKUP($A133,'Tussenbestand individueel'!$F:$AH,L$284,FALSE),0)</f>
        <v>0.3</v>
      </c>
      <c r="M133" s="15">
        <f>_xlfn.IFNA(VLOOKUP($A133,'Tussenbestand individueel'!$F:$AH,M$284,FALSE),0)</f>
        <v>11.324999999999999</v>
      </c>
      <c r="N133" s="13">
        <f>_xlfn.IFNA(VLOOKUP($A133,'Tussenbestand individueel'!$F:$AH,N$284,FALSE),0)</f>
        <v>22</v>
      </c>
      <c r="O133" s="15">
        <f>_xlfn.IFNA(VLOOKUP($A133,'Tussenbestand individueel'!$F:$AH,O$284,FALSE),0)</f>
        <v>2.1</v>
      </c>
      <c r="P133" s="15">
        <f>_xlfn.IFNA(VLOOKUP($A133,'Tussenbestand individueel'!$F:$AH,P$284,FALSE),0)</f>
        <v>7.3</v>
      </c>
      <c r="Q133" s="15">
        <f>_xlfn.IFNA(VLOOKUP($A133,'Tussenbestand individueel'!$F:$AH,Q$284,FALSE),0)</f>
        <v>0</v>
      </c>
      <c r="R133" s="15">
        <f>_xlfn.IFNA(VLOOKUP($A133,'Tussenbestand individueel'!$F:$AH,R$284,FALSE),0)</f>
        <v>9.4</v>
      </c>
      <c r="S133" s="13">
        <f>_xlfn.IFNA(VLOOKUP($A133,'Tussenbestand individueel'!$F:$AH,S$284,FALSE),0)</f>
        <v>23</v>
      </c>
      <c r="T133" s="15">
        <f>_xlfn.IFNA(VLOOKUP($A133,'Tussenbestand individueel'!$F:$AH,T$284,FALSE),0)</f>
        <v>2.4</v>
      </c>
      <c r="U133" s="15">
        <f>_xlfn.IFNA(VLOOKUP($A133,'Tussenbestand individueel'!$F:$AH,U$284,FALSE),0)</f>
        <v>7.1</v>
      </c>
      <c r="V133" s="15">
        <f>_xlfn.IFNA(VLOOKUP($A133,'Tussenbestand individueel'!$F:$AH,V$284,FALSE),0)</f>
        <v>0</v>
      </c>
      <c r="W133" s="15">
        <f>_xlfn.IFNA(VLOOKUP($A133,'Tussenbestand individueel'!$F:$AH,W$284,FALSE),0)</f>
        <v>9.5</v>
      </c>
      <c r="X133" s="13">
        <f>_xlfn.IFNA(VLOOKUP($A133,'Tussenbestand individueel'!$F:$AH,X$284,FALSE),0)</f>
        <v>20</v>
      </c>
      <c r="Y133" s="15">
        <f>_xlfn.IFNA(VLOOKUP($A133,'Tussenbestand individueel'!$F:$AH,Y$284,FALSE),0)</f>
        <v>4.0999999999999996</v>
      </c>
      <c r="Z133" s="15">
        <f>_xlfn.IFNA(VLOOKUP($A133,'Tussenbestand individueel'!$F:$AH,Z$284,FALSE),0)</f>
        <v>7.35</v>
      </c>
      <c r="AA133" s="15">
        <f>_xlfn.IFNA(VLOOKUP($A133,'Tussenbestand individueel'!$F:$AH,AA$284,FALSE),0)</f>
        <v>0</v>
      </c>
      <c r="AB133" s="15">
        <f>_xlfn.IFNA(VLOOKUP($A133,'Tussenbestand individueel'!$F:$AH,AB$284,FALSE),0)</f>
        <v>11.45</v>
      </c>
      <c r="AC133" s="13">
        <f>_xlfn.IFNA(VLOOKUP($A133,'Tussenbestand individueel'!$F:$AH,AC$284,FALSE),0)</f>
        <v>14</v>
      </c>
    </row>
    <row r="134" spans="1:29" hidden="1" x14ac:dyDescent="0.3">
      <c r="A134" s="17">
        <f>'Alle namen en totalen'!$B134</f>
        <v>510</v>
      </c>
      <c r="B134" t="str">
        <f>VLOOKUP(A134,'Alle namen en totalen'!B:F,5,FALSE)</f>
        <v>W1-B1</v>
      </c>
      <c r="C134" t="str">
        <f>_xlfn.IFNA(VLOOKUP($A134,'Alle namen en totalen'!$B:$F,C$284,FALSE)," ")</f>
        <v>Marley Brunt</v>
      </c>
      <c r="D134" t="str">
        <f>_xlfn.IFNA(VLOOKUP($A134,'Alle namen en totalen'!$B:$F,D$284,FALSE)," ")</f>
        <v>MB 4 Pup 2</v>
      </c>
      <c r="E134">
        <f>VLOOKUP($A134,'Tussenbestand individueel'!$F:$AH,E$284,FALSE)</f>
        <v>0</v>
      </c>
      <c r="F134" t="str">
        <f>_xlfn.IFNA(VLOOKUP($A134,'Alle namen en totalen'!$B:$F,F$284,FALSE),"")</f>
        <v>Turncentrum Waterland</v>
      </c>
      <c r="G134" s="15">
        <f>_xlfn.IFNA(VLOOKUP($A134,'Tussenbestand individueel'!$F:$AH,G$284,FALSE),0)</f>
        <v>40.674999999999997</v>
      </c>
      <c r="H134" s="25">
        <f>_xlfn.IFNA(VLOOKUP($A134,'Tussenbestand individueel'!$F:$AH,H$284,FALSE),0)</f>
        <v>24</v>
      </c>
      <c r="I134" s="15">
        <f>_xlfn.IFNA(VLOOKUP($A134,'Tussenbestand individueel'!$F:$AH,I$284,FALSE),0)</f>
        <v>3.25</v>
      </c>
      <c r="J134" s="15">
        <f>_xlfn.IFNA(VLOOKUP($A134,'Tussenbestand individueel'!$F:$AH,J$284,FALSE),0)</f>
        <v>7.875</v>
      </c>
      <c r="K134" s="15">
        <f>_xlfn.IFNA(VLOOKUP($A134,'Tussenbestand individueel'!$F:$AH,K$284,FALSE),0)</f>
        <v>0</v>
      </c>
      <c r="L134" s="15">
        <f>_xlfn.IFNA(VLOOKUP($A134,'Tussenbestand individueel'!$F:$AH,L$284,FALSE),0)</f>
        <v>0.3</v>
      </c>
      <c r="M134" s="15">
        <f>_xlfn.IFNA(VLOOKUP($A134,'Tussenbestand individueel'!$F:$AH,M$284,FALSE),0)</f>
        <v>11.425000000000001</v>
      </c>
      <c r="N134" s="13">
        <f>_xlfn.IFNA(VLOOKUP($A134,'Tussenbestand individueel'!$F:$AH,N$284,FALSE),0)</f>
        <v>21</v>
      </c>
      <c r="O134" s="15">
        <f>_xlfn.IFNA(VLOOKUP($A134,'Tussenbestand individueel'!$F:$AH,O$284,FALSE),0)</f>
        <v>2.1</v>
      </c>
      <c r="P134" s="15">
        <f>_xlfn.IFNA(VLOOKUP($A134,'Tussenbestand individueel'!$F:$AH,P$284,FALSE),0)</f>
        <v>7.85</v>
      </c>
      <c r="Q134" s="15">
        <f>_xlfn.IFNA(VLOOKUP($A134,'Tussenbestand individueel'!$F:$AH,Q$284,FALSE),0)</f>
        <v>0</v>
      </c>
      <c r="R134" s="15">
        <f>_xlfn.IFNA(VLOOKUP($A134,'Tussenbestand individueel'!$F:$AH,R$284,FALSE),0)</f>
        <v>9.9499999999999993</v>
      </c>
      <c r="S134" s="13">
        <f>_xlfn.IFNA(VLOOKUP($A134,'Tussenbestand individueel'!$F:$AH,S$284,FALSE),0)</f>
        <v>18</v>
      </c>
      <c r="T134" s="15">
        <f>_xlfn.IFNA(VLOOKUP($A134,'Tussenbestand individueel'!$F:$AH,T$284,FALSE),0)</f>
        <v>1.9</v>
      </c>
      <c r="U134" s="15">
        <f>_xlfn.IFNA(VLOOKUP($A134,'Tussenbestand individueel'!$F:$AH,U$284,FALSE),0)</f>
        <v>5.65</v>
      </c>
      <c r="V134" s="15">
        <f>_xlfn.IFNA(VLOOKUP($A134,'Tussenbestand individueel'!$F:$AH,V$284,FALSE),0)</f>
        <v>0</v>
      </c>
      <c r="W134" s="15">
        <f>_xlfn.IFNA(VLOOKUP($A134,'Tussenbestand individueel'!$F:$AH,W$284,FALSE),0)</f>
        <v>7.55</v>
      </c>
      <c r="X134" s="13">
        <f>_xlfn.IFNA(VLOOKUP($A134,'Tussenbestand individueel'!$F:$AH,X$284,FALSE),0)</f>
        <v>25</v>
      </c>
      <c r="Y134" s="15">
        <f>_xlfn.IFNA(VLOOKUP($A134,'Tussenbestand individueel'!$F:$AH,Y$284,FALSE),0)</f>
        <v>4.0999999999999996</v>
      </c>
      <c r="Z134" s="15">
        <f>_xlfn.IFNA(VLOOKUP($A134,'Tussenbestand individueel'!$F:$AH,Z$284,FALSE),0)</f>
        <v>7.65</v>
      </c>
      <c r="AA134" s="15">
        <f>_xlfn.IFNA(VLOOKUP($A134,'Tussenbestand individueel'!$F:$AH,AA$284,FALSE),0)</f>
        <v>0</v>
      </c>
      <c r="AB134" s="15">
        <f>_xlfn.IFNA(VLOOKUP($A134,'Tussenbestand individueel'!$F:$AH,AB$284,FALSE),0)</f>
        <v>11.75</v>
      </c>
      <c r="AC134" s="13">
        <f>_xlfn.IFNA(VLOOKUP($A134,'Tussenbestand individueel'!$F:$AH,AC$284,FALSE),0)</f>
        <v>10</v>
      </c>
    </row>
    <row r="135" spans="1:29" hidden="1" x14ac:dyDescent="0.3">
      <c r="A135" s="17">
        <f>'Alle namen en totalen'!$B135</f>
        <v>511</v>
      </c>
      <c r="B135" t="str">
        <f>VLOOKUP(A135,'Alle namen en totalen'!B:F,5,FALSE)</f>
        <v>W1-B1</v>
      </c>
      <c r="C135" t="str">
        <f>_xlfn.IFNA(VLOOKUP($A135,'Alle namen en totalen'!$B:$F,C$284,FALSE)," ")</f>
        <v>Sara Mohabier</v>
      </c>
      <c r="D135" t="str">
        <f>_xlfn.IFNA(VLOOKUP($A135,'Alle namen en totalen'!$B:$F,D$284,FALSE)," ")</f>
        <v>MB 4 Pup 2</v>
      </c>
      <c r="E135">
        <f>VLOOKUP($A135,'Tussenbestand individueel'!$F:$AH,E$284,FALSE)</f>
        <v>0</v>
      </c>
      <c r="F135" t="str">
        <f>_xlfn.IFNA(VLOOKUP($A135,'Alle namen en totalen'!$B:$F,F$284,FALSE),"")</f>
        <v>Turncentrum Waterland</v>
      </c>
      <c r="G135" s="15">
        <f>_xlfn.IFNA(VLOOKUP($A135,'Tussenbestand individueel'!$F:$AH,G$284,FALSE),0)</f>
        <v>44.2</v>
      </c>
      <c r="H135" s="25">
        <f>_xlfn.IFNA(VLOOKUP($A135,'Tussenbestand individueel'!$F:$AH,H$284,FALSE),0)</f>
        <v>11</v>
      </c>
      <c r="I135" s="15">
        <f>_xlfn.IFNA(VLOOKUP($A135,'Tussenbestand individueel'!$F:$AH,I$284,FALSE),0)</f>
        <v>3.5</v>
      </c>
      <c r="J135" s="15">
        <f>_xlfn.IFNA(VLOOKUP($A135,'Tussenbestand individueel'!$F:$AH,J$284,FALSE),0)</f>
        <v>8.5500000000000007</v>
      </c>
      <c r="K135" s="15">
        <f>_xlfn.IFNA(VLOOKUP($A135,'Tussenbestand individueel'!$F:$AH,K$284,FALSE),0)</f>
        <v>0</v>
      </c>
      <c r="L135" s="15">
        <f>_xlfn.IFNA(VLOOKUP($A135,'Tussenbestand individueel'!$F:$AH,L$284,FALSE),0)</f>
        <v>0.3</v>
      </c>
      <c r="M135" s="15">
        <f>_xlfn.IFNA(VLOOKUP($A135,'Tussenbestand individueel'!$F:$AH,M$284,FALSE),0)</f>
        <v>12.35</v>
      </c>
      <c r="N135" s="13">
        <f>_xlfn.IFNA(VLOOKUP($A135,'Tussenbestand individueel'!$F:$AH,N$284,FALSE),0)</f>
        <v>10</v>
      </c>
      <c r="O135" s="15">
        <f>_xlfn.IFNA(VLOOKUP($A135,'Tussenbestand individueel'!$F:$AH,O$284,FALSE),0)</f>
        <v>2.7</v>
      </c>
      <c r="P135" s="15">
        <f>_xlfn.IFNA(VLOOKUP($A135,'Tussenbestand individueel'!$F:$AH,P$284,FALSE),0)</f>
        <v>6.9</v>
      </c>
      <c r="Q135" s="15">
        <f>_xlfn.IFNA(VLOOKUP($A135,'Tussenbestand individueel'!$F:$AH,Q$284,FALSE),0)</f>
        <v>0</v>
      </c>
      <c r="R135" s="15">
        <f>_xlfn.IFNA(VLOOKUP($A135,'Tussenbestand individueel'!$F:$AH,R$284,FALSE),0)</f>
        <v>9.6</v>
      </c>
      <c r="S135" s="13">
        <f>_xlfn.IFNA(VLOOKUP($A135,'Tussenbestand individueel'!$F:$AH,S$284,FALSE),0)</f>
        <v>22</v>
      </c>
      <c r="T135" s="15">
        <f>_xlfn.IFNA(VLOOKUP($A135,'Tussenbestand individueel'!$F:$AH,T$284,FALSE),0)</f>
        <v>3.8</v>
      </c>
      <c r="U135" s="15">
        <f>_xlfn.IFNA(VLOOKUP($A135,'Tussenbestand individueel'!$F:$AH,U$284,FALSE),0)</f>
        <v>6.65</v>
      </c>
      <c r="V135" s="15">
        <f>_xlfn.IFNA(VLOOKUP($A135,'Tussenbestand individueel'!$F:$AH,V$284,FALSE),0)</f>
        <v>0</v>
      </c>
      <c r="W135" s="15">
        <f>_xlfn.IFNA(VLOOKUP($A135,'Tussenbestand individueel'!$F:$AH,W$284,FALSE),0)</f>
        <v>10.45</v>
      </c>
      <c r="X135" s="13">
        <f>_xlfn.IFNA(VLOOKUP($A135,'Tussenbestand individueel'!$F:$AH,X$284,FALSE),0)</f>
        <v>9</v>
      </c>
      <c r="Y135" s="15">
        <f>_xlfn.IFNA(VLOOKUP($A135,'Tussenbestand individueel'!$F:$AH,Y$284,FALSE),0)</f>
        <v>4.8</v>
      </c>
      <c r="Z135" s="15">
        <f>_xlfn.IFNA(VLOOKUP($A135,'Tussenbestand individueel'!$F:$AH,Z$284,FALSE),0)</f>
        <v>7</v>
      </c>
      <c r="AA135" s="15">
        <f>_xlfn.IFNA(VLOOKUP($A135,'Tussenbestand individueel'!$F:$AH,AA$284,FALSE),0)</f>
        <v>0</v>
      </c>
      <c r="AB135" s="15">
        <f>_xlfn.IFNA(VLOOKUP($A135,'Tussenbestand individueel'!$F:$AH,AB$284,FALSE),0)</f>
        <v>11.8</v>
      </c>
      <c r="AC135" s="13">
        <f>_xlfn.IFNA(VLOOKUP($A135,'Tussenbestand individueel'!$F:$AH,AC$284,FALSE),0)</f>
        <v>8</v>
      </c>
    </row>
    <row r="136" spans="1:29" hidden="1" x14ac:dyDescent="0.3">
      <c r="A136" s="17">
        <f>'Alle namen en totalen'!$B136</f>
        <v>512</v>
      </c>
      <c r="B136" t="str">
        <f>VLOOKUP(A136,'Alle namen en totalen'!B:F,5,FALSE)</f>
        <v>W1-B1</v>
      </c>
      <c r="C136" t="str">
        <f>_xlfn.IFNA(VLOOKUP($A136,'Alle namen en totalen'!$B:$F,C$284,FALSE)," ")</f>
        <v>Elise Roelofsen</v>
      </c>
      <c r="D136" t="str">
        <f>_xlfn.IFNA(VLOOKUP($A136,'Alle namen en totalen'!$B:$F,D$284,FALSE)," ")</f>
        <v>MB 4 Pup 2</v>
      </c>
      <c r="E136">
        <f>VLOOKUP($A136,'Tussenbestand individueel'!$F:$AH,E$284,FALSE)</f>
        <v>0</v>
      </c>
      <c r="F136" t="str">
        <f>_xlfn.IFNA(VLOOKUP($A136,'Alle namen en totalen'!$B:$F,F$284,FALSE),"")</f>
        <v>Turncentrum Waterland</v>
      </c>
      <c r="G136" s="15">
        <f>_xlfn.IFNA(VLOOKUP($A136,'Tussenbestand individueel'!$F:$AH,G$284,FALSE),0)</f>
        <v>44.9</v>
      </c>
      <c r="H136" s="25">
        <f>_xlfn.IFNA(VLOOKUP($A136,'Tussenbestand individueel'!$F:$AH,H$284,FALSE),0)</f>
        <v>9</v>
      </c>
      <c r="I136" s="15">
        <f>_xlfn.IFNA(VLOOKUP($A136,'Tussenbestand individueel'!$F:$AH,I$284,FALSE),0)</f>
        <v>3.5</v>
      </c>
      <c r="J136" s="15">
        <f>_xlfn.IFNA(VLOOKUP($A136,'Tussenbestand individueel'!$F:$AH,J$284,FALSE),0)</f>
        <v>8.4499999999999993</v>
      </c>
      <c r="K136" s="15">
        <f>_xlfn.IFNA(VLOOKUP($A136,'Tussenbestand individueel'!$F:$AH,K$284,FALSE),0)</f>
        <v>0</v>
      </c>
      <c r="L136" s="15">
        <f>_xlfn.IFNA(VLOOKUP($A136,'Tussenbestand individueel'!$F:$AH,L$284,FALSE),0)</f>
        <v>0.3</v>
      </c>
      <c r="M136" s="15">
        <f>_xlfn.IFNA(VLOOKUP($A136,'Tussenbestand individueel'!$F:$AH,M$284,FALSE),0)</f>
        <v>12.25</v>
      </c>
      <c r="N136" s="13">
        <f>_xlfn.IFNA(VLOOKUP($A136,'Tussenbestand individueel'!$F:$AH,N$284,FALSE),0)</f>
        <v>12</v>
      </c>
      <c r="O136" s="15">
        <f>_xlfn.IFNA(VLOOKUP($A136,'Tussenbestand individueel'!$F:$AH,O$284,FALSE),0)</f>
        <v>3.2</v>
      </c>
      <c r="P136" s="15">
        <f>_xlfn.IFNA(VLOOKUP($A136,'Tussenbestand individueel'!$F:$AH,P$284,FALSE),0)</f>
        <v>6.55</v>
      </c>
      <c r="Q136" s="15">
        <f>_xlfn.IFNA(VLOOKUP($A136,'Tussenbestand individueel'!$F:$AH,Q$284,FALSE),0)</f>
        <v>0</v>
      </c>
      <c r="R136" s="15">
        <f>_xlfn.IFNA(VLOOKUP($A136,'Tussenbestand individueel'!$F:$AH,R$284,FALSE),0)</f>
        <v>9.75</v>
      </c>
      <c r="S136" s="13">
        <f>_xlfn.IFNA(VLOOKUP($A136,'Tussenbestand individueel'!$F:$AH,S$284,FALSE),0)</f>
        <v>19</v>
      </c>
      <c r="T136" s="15">
        <f>_xlfn.IFNA(VLOOKUP($A136,'Tussenbestand individueel'!$F:$AH,T$284,FALSE),0)</f>
        <v>3.8</v>
      </c>
      <c r="U136" s="15">
        <f>_xlfn.IFNA(VLOOKUP($A136,'Tussenbestand individueel'!$F:$AH,U$284,FALSE),0)</f>
        <v>8.1</v>
      </c>
      <c r="V136" s="15">
        <f>_xlfn.IFNA(VLOOKUP($A136,'Tussenbestand individueel'!$F:$AH,V$284,FALSE),0)</f>
        <v>0</v>
      </c>
      <c r="W136" s="15">
        <f>_xlfn.IFNA(VLOOKUP($A136,'Tussenbestand individueel'!$F:$AH,W$284,FALSE),0)</f>
        <v>11.9</v>
      </c>
      <c r="X136" s="13">
        <f>_xlfn.IFNA(VLOOKUP($A136,'Tussenbestand individueel'!$F:$AH,X$284,FALSE),0)</f>
        <v>2</v>
      </c>
      <c r="Y136" s="15">
        <f>_xlfn.IFNA(VLOOKUP($A136,'Tussenbestand individueel'!$F:$AH,Y$284,FALSE),0)</f>
        <v>3.7</v>
      </c>
      <c r="Z136" s="15">
        <f>_xlfn.IFNA(VLOOKUP($A136,'Tussenbestand individueel'!$F:$AH,Z$284,FALSE),0)</f>
        <v>7.3</v>
      </c>
      <c r="AA136" s="15">
        <f>_xlfn.IFNA(VLOOKUP($A136,'Tussenbestand individueel'!$F:$AH,AA$284,FALSE),0)</f>
        <v>0</v>
      </c>
      <c r="AB136" s="15">
        <f>_xlfn.IFNA(VLOOKUP($A136,'Tussenbestand individueel'!$F:$AH,AB$284,FALSE),0)</f>
        <v>11</v>
      </c>
      <c r="AC136" s="13">
        <f>_xlfn.IFNA(VLOOKUP($A136,'Tussenbestand individueel'!$F:$AH,AC$284,FALSE),0)</f>
        <v>18</v>
      </c>
    </row>
    <row r="137" spans="1:29" hidden="1" x14ac:dyDescent="0.3">
      <c r="A137" s="17">
        <f>'Alle namen en totalen'!$B137</f>
        <v>513</v>
      </c>
      <c r="B137" t="str">
        <f>VLOOKUP(A137,'Alle namen en totalen'!B:F,5,FALSE)</f>
        <v>W1-B1</v>
      </c>
      <c r="C137" t="str">
        <f>_xlfn.IFNA(VLOOKUP($A137,'Alle namen en totalen'!$B:$F,C$284,FALSE)," ")</f>
        <v>Keanna Nduwayezu</v>
      </c>
      <c r="D137" t="str">
        <f>_xlfn.IFNA(VLOOKUP($A137,'Alle namen en totalen'!$B:$F,D$284,FALSE)," ")</f>
        <v>MB 4 Pup 2</v>
      </c>
      <c r="E137">
        <f>VLOOKUP($A137,'Tussenbestand individueel'!$F:$AH,E$284,FALSE)</f>
        <v>0</v>
      </c>
      <c r="F137" t="str">
        <f>_xlfn.IFNA(VLOOKUP($A137,'Alle namen en totalen'!$B:$F,F$284,FALSE),"")</f>
        <v>Turncentrum Waterland</v>
      </c>
      <c r="G137" s="15">
        <f>_xlfn.IFNA(VLOOKUP($A137,'Tussenbestand individueel'!$F:$AH,G$284,FALSE),0)</f>
        <v>47.357999999999997</v>
      </c>
      <c r="H137" s="25">
        <f>_xlfn.IFNA(VLOOKUP($A137,'Tussenbestand individueel'!$F:$AH,H$284,FALSE),0)</f>
        <v>4</v>
      </c>
      <c r="I137" s="15">
        <f>_xlfn.IFNA(VLOOKUP($A137,'Tussenbestand individueel'!$F:$AH,I$284,FALSE),0)</f>
        <v>3.5</v>
      </c>
      <c r="J137" s="15">
        <f>_xlfn.IFNA(VLOOKUP($A137,'Tussenbestand individueel'!$F:$AH,J$284,FALSE),0)</f>
        <v>8.4250000000000007</v>
      </c>
      <c r="K137" s="15">
        <f>_xlfn.IFNA(VLOOKUP($A137,'Tussenbestand individueel'!$F:$AH,K$284,FALSE),0)</f>
        <v>0</v>
      </c>
      <c r="L137" s="15">
        <f>_xlfn.IFNA(VLOOKUP($A137,'Tussenbestand individueel'!$F:$AH,L$284,FALSE),0)</f>
        <v>0.3</v>
      </c>
      <c r="M137" s="15">
        <f>_xlfn.IFNA(VLOOKUP($A137,'Tussenbestand individueel'!$F:$AH,M$284,FALSE),0)</f>
        <v>12.225</v>
      </c>
      <c r="N137" s="13">
        <f>_xlfn.IFNA(VLOOKUP($A137,'Tussenbestand individueel'!$F:$AH,N$284,FALSE),0)</f>
        <v>13</v>
      </c>
      <c r="O137" s="15">
        <f>_xlfn.IFNA(VLOOKUP($A137,'Tussenbestand individueel'!$F:$AH,O$284,FALSE),0)</f>
        <v>2.2000000000000002</v>
      </c>
      <c r="P137" s="15">
        <f>_xlfn.IFNA(VLOOKUP($A137,'Tussenbestand individueel'!$F:$AH,P$284,FALSE),0)</f>
        <v>8.3000000000000007</v>
      </c>
      <c r="Q137" s="15">
        <f>_xlfn.IFNA(VLOOKUP($A137,'Tussenbestand individueel'!$F:$AH,Q$284,FALSE),0)</f>
        <v>0</v>
      </c>
      <c r="R137" s="15">
        <f>_xlfn.IFNA(VLOOKUP($A137,'Tussenbestand individueel'!$F:$AH,R$284,FALSE),0)</f>
        <v>10.5</v>
      </c>
      <c r="S137" s="13">
        <f>_xlfn.IFNA(VLOOKUP($A137,'Tussenbestand individueel'!$F:$AH,S$284,FALSE),0)</f>
        <v>11</v>
      </c>
      <c r="T137" s="15">
        <f>_xlfn.IFNA(VLOOKUP($A137,'Tussenbestand individueel'!$F:$AH,T$284,FALSE),0)</f>
        <v>3.8</v>
      </c>
      <c r="U137" s="15">
        <f>_xlfn.IFNA(VLOOKUP($A137,'Tussenbestand individueel'!$F:$AH,U$284,FALSE),0)</f>
        <v>7.9</v>
      </c>
      <c r="V137" s="15">
        <f>_xlfn.IFNA(VLOOKUP($A137,'Tussenbestand individueel'!$F:$AH,V$284,FALSE),0)</f>
        <v>0</v>
      </c>
      <c r="W137" s="15">
        <f>_xlfn.IFNA(VLOOKUP($A137,'Tussenbestand individueel'!$F:$AH,W$284,FALSE),0)</f>
        <v>11.7</v>
      </c>
      <c r="X137" s="13">
        <f>_xlfn.IFNA(VLOOKUP($A137,'Tussenbestand individueel'!$F:$AH,X$284,FALSE),0)</f>
        <v>3</v>
      </c>
      <c r="Y137" s="15">
        <f>_xlfn.IFNA(VLOOKUP($A137,'Tussenbestand individueel'!$F:$AH,Y$284,FALSE),0)</f>
        <v>4.4000000000000004</v>
      </c>
      <c r="Z137" s="15">
        <f>_xlfn.IFNA(VLOOKUP($A137,'Tussenbestand individueel'!$F:$AH,Z$284,FALSE),0)</f>
        <v>8.5329999999999995</v>
      </c>
      <c r="AA137" s="15">
        <f>_xlfn.IFNA(VLOOKUP($A137,'Tussenbestand individueel'!$F:$AH,AA$284,FALSE),0)</f>
        <v>0</v>
      </c>
      <c r="AB137" s="15">
        <f>_xlfn.IFNA(VLOOKUP($A137,'Tussenbestand individueel'!$F:$AH,AB$284,FALSE),0)</f>
        <v>12.933</v>
      </c>
      <c r="AC137" s="13">
        <f>_xlfn.IFNA(VLOOKUP($A137,'Tussenbestand individueel'!$F:$AH,AC$284,FALSE),0)</f>
        <v>1</v>
      </c>
    </row>
    <row r="138" spans="1:29" x14ac:dyDescent="0.3">
      <c r="A138" s="17">
        <f>'Alle namen en totalen'!$B138</f>
        <v>521</v>
      </c>
      <c r="B138" t="str">
        <f>VLOOKUP(A138,'Alle namen en totalen'!B:F,5,FALSE)</f>
        <v>W3-B1</v>
      </c>
      <c r="C138" t="str">
        <f>_xlfn.IFNA(VLOOKUP($A138,'Alle namen en totalen'!$B:$F,C$284,FALSE)," ")</f>
        <v>Lindsey Boonekamp</v>
      </c>
      <c r="D138" t="str">
        <f>_xlfn.IFNA(VLOOKUP($A138,'Alle namen en totalen'!$B:$F,D$284,FALSE)," ")</f>
        <v>MB 5 Pup 2</v>
      </c>
      <c r="E138">
        <f>VLOOKUP($A138,'Tussenbestand individueel'!$F:$AH,E$284,FALSE)</f>
        <v>0</v>
      </c>
      <c r="F138" t="str">
        <f>_xlfn.IFNA(VLOOKUP($A138,'Alle namen en totalen'!$B:$F,F$284,FALSE),"")</f>
        <v>K&amp;V</v>
      </c>
      <c r="G138" s="15">
        <f>_xlfn.IFNA(VLOOKUP($A138,'Tussenbestand individueel'!$F:$AH,G$284,FALSE),0)</f>
        <v>49</v>
      </c>
      <c r="H138" s="25">
        <f>_xlfn.IFNA(VLOOKUP($A138,'Tussenbestand individueel'!$F:$AH,H$284,FALSE),0)</f>
        <v>1</v>
      </c>
      <c r="I138" s="15">
        <f>_xlfn.IFNA(VLOOKUP($A138,'Tussenbestand individueel'!$F:$AH,I$284,FALSE),0)</f>
        <v>3</v>
      </c>
      <c r="J138" s="15">
        <f>_xlfn.IFNA(VLOOKUP($A138,'Tussenbestand individueel'!$F:$AH,J$284,FALSE),0)</f>
        <v>9.1000000000000014</v>
      </c>
      <c r="K138" s="15">
        <f>_xlfn.IFNA(VLOOKUP($A138,'Tussenbestand individueel'!$F:$AH,K$284,FALSE),0)</f>
        <v>0</v>
      </c>
      <c r="L138" s="15">
        <f>_xlfn.IFNA(VLOOKUP($A138,'Tussenbestand individueel'!$F:$AH,L$284,FALSE),0)</f>
        <v>0.3</v>
      </c>
      <c r="M138" s="15">
        <f>_xlfn.IFNA(VLOOKUP($A138,'Tussenbestand individueel'!$F:$AH,M$284,FALSE),0)</f>
        <v>12.4</v>
      </c>
      <c r="N138" s="13">
        <f>_xlfn.IFNA(VLOOKUP($A138,'Tussenbestand individueel'!$F:$AH,N$284,FALSE),0)</f>
        <v>2</v>
      </c>
      <c r="O138" s="15">
        <f>_xlfn.IFNA(VLOOKUP($A138,'Tussenbestand individueel'!$F:$AH,O$284,FALSE),0)</f>
        <v>4</v>
      </c>
      <c r="P138" s="15">
        <f>_xlfn.IFNA(VLOOKUP($A138,'Tussenbestand individueel'!$F:$AH,P$284,FALSE),0)</f>
        <v>8.8000000000000007</v>
      </c>
      <c r="Q138" s="15">
        <f>_xlfn.IFNA(VLOOKUP($A138,'Tussenbestand individueel'!$F:$AH,Q$284,FALSE),0)</f>
        <v>0</v>
      </c>
      <c r="R138" s="15">
        <f>_xlfn.IFNA(VLOOKUP($A138,'Tussenbestand individueel'!$F:$AH,R$284,FALSE),0)</f>
        <v>12.8</v>
      </c>
      <c r="S138" s="13">
        <f>_xlfn.IFNA(VLOOKUP($A138,'Tussenbestand individueel'!$F:$AH,S$284,FALSE),0)</f>
        <v>2</v>
      </c>
      <c r="T138" s="15">
        <f>_xlfn.IFNA(VLOOKUP($A138,'Tussenbestand individueel'!$F:$AH,T$284,FALSE),0)</f>
        <v>3.2</v>
      </c>
      <c r="U138" s="15">
        <f>_xlfn.IFNA(VLOOKUP($A138,'Tussenbestand individueel'!$F:$AH,U$284,FALSE),0)</f>
        <v>8.6999999999999993</v>
      </c>
      <c r="V138" s="15">
        <f>_xlfn.IFNA(VLOOKUP($A138,'Tussenbestand individueel'!$F:$AH,V$284,FALSE),0)</f>
        <v>0</v>
      </c>
      <c r="W138" s="15">
        <f>_xlfn.IFNA(VLOOKUP($A138,'Tussenbestand individueel'!$F:$AH,W$284,FALSE),0)</f>
        <v>11.9</v>
      </c>
      <c r="X138" s="13">
        <f>_xlfn.IFNA(VLOOKUP($A138,'Tussenbestand individueel'!$F:$AH,X$284,FALSE),0)</f>
        <v>2</v>
      </c>
      <c r="Y138" s="15">
        <f>_xlfn.IFNA(VLOOKUP($A138,'Tussenbestand individueel'!$F:$AH,Y$284,FALSE),0)</f>
        <v>3.5</v>
      </c>
      <c r="Z138" s="15">
        <f>_xlfn.IFNA(VLOOKUP($A138,'Tussenbestand individueel'!$F:$AH,Z$284,FALSE),0)</f>
        <v>8.4</v>
      </c>
      <c r="AA138" s="15">
        <f>_xlfn.IFNA(VLOOKUP($A138,'Tussenbestand individueel'!$F:$AH,AA$284,FALSE),0)</f>
        <v>0</v>
      </c>
      <c r="AB138" s="15">
        <f>_xlfn.IFNA(VLOOKUP($A138,'Tussenbestand individueel'!$F:$AH,AB$284,FALSE),0)</f>
        <v>11.9</v>
      </c>
      <c r="AC138" s="13">
        <f>_xlfn.IFNA(VLOOKUP($A138,'Tussenbestand individueel'!$F:$AH,AC$284,FALSE),0)</f>
        <v>7</v>
      </c>
    </row>
    <row r="139" spans="1:29" x14ac:dyDescent="0.3">
      <c r="A139" s="17">
        <f>'Alle namen en totalen'!$B139</f>
        <v>522</v>
      </c>
      <c r="B139" t="str">
        <f>VLOOKUP(A139,'Alle namen en totalen'!B:F,5,FALSE)</f>
        <v>W4-B1</v>
      </c>
      <c r="C139" t="str">
        <f>_xlfn.IFNA(VLOOKUP($A139,'Alle namen en totalen'!$B:$F,C$284,FALSE)," ")</f>
        <v>Puck Verstappen</v>
      </c>
      <c r="D139" t="str">
        <f>_xlfn.IFNA(VLOOKUP($A139,'Alle namen en totalen'!$B:$F,D$284,FALSE)," ")</f>
        <v>MB 5 Pup 2</v>
      </c>
      <c r="E139">
        <f>VLOOKUP($A139,'Tussenbestand individueel'!$F:$AH,E$284,FALSE)</f>
        <v>0</v>
      </c>
      <c r="F139" t="str">
        <f>_xlfn.IFNA(VLOOKUP($A139,'Alle namen en totalen'!$B:$F,F$284,FALSE),"")</f>
        <v>K&amp;V</v>
      </c>
      <c r="G139" s="15">
        <f>_xlfn.IFNA(VLOOKUP($A139,'Tussenbestand individueel'!$F:$AH,G$284,FALSE),0)</f>
        <v>50.25</v>
      </c>
      <c r="H139" s="25">
        <f>_xlfn.IFNA(VLOOKUP($A139,'Tussenbestand individueel'!$F:$AH,H$284,FALSE),0)</f>
        <v>3</v>
      </c>
      <c r="I139" s="15">
        <f>_xlfn.IFNA(VLOOKUP($A139,'Tussenbestand individueel'!$F:$AH,I$284,FALSE),0)</f>
        <v>3.25</v>
      </c>
      <c r="J139" s="15">
        <f>_xlfn.IFNA(VLOOKUP($A139,'Tussenbestand individueel'!$F:$AH,J$284,FALSE),0)</f>
        <v>9.0500000000000007</v>
      </c>
      <c r="K139" s="15">
        <f>_xlfn.IFNA(VLOOKUP($A139,'Tussenbestand individueel'!$F:$AH,K$284,FALSE),0)</f>
        <v>0</v>
      </c>
      <c r="L139" s="15">
        <f>_xlfn.IFNA(VLOOKUP($A139,'Tussenbestand individueel'!$F:$AH,L$284,FALSE),0)</f>
        <v>0.3</v>
      </c>
      <c r="M139" s="15">
        <f>_xlfn.IFNA(VLOOKUP($A139,'Tussenbestand individueel'!$F:$AH,M$284,FALSE),0)</f>
        <v>12.6</v>
      </c>
      <c r="N139" s="13">
        <f>_xlfn.IFNA(VLOOKUP($A139,'Tussenbestand individueel'!$F:$AH,N$284,FALSE),0)</f>
        <v>3</v>
      </c>
      <c r="O139" s="15">
        <f>_xlfn.IFNA(VLOOKUP($A139,'Tussenbestand individueel'!$F:$AH,O$284,FALSE),0)</f>
        <v>4.3</v>
      </c>
      <c r="P139" s="15">
        <f>_xlfn.IFNA(VLOOKUP($A139,'Tussenbestand individueel'!$F:$AH,P$284,FALSE),0)</f>
        <v>9.1999999999999993</v>
      </c>
      <c r="Q139" s="15">
        <f>_xlfn.IFNA(VLOOKUP($A139,'Tussenbestand individueel'!$F:$AH,Q$284,FALSE),0)</f>
        <v>0</v>
      </c>
      <c r="R139" s="15">
        <f>_xlfn.IFNA(VLOOKUP($A139,'Tussenbestand individueel'!$F:$AH,R$284,FALSE),0)</f>
        <v>13.5</v>
      </c>
      <c r="S139" s="13">
        <f>_xlfn.IFNA(VLOOKUP($A139,'Tussenbestand individueel'!$F:$AH,S$284,FALSE),0)</f>
        <v>2</v>
      </c>
      <c r="T139" s="15">
        <f>_xlfn.IFNA(VLOOKUP($A139,'Tussenbestand individueel'!$F:$AH,T$284,FALSE),0)</f>
        <v>4.3</v>
      </c>
      <c r="U139" s="15">
        <f>_xlfn.IFNA(VLOOKUP($A139,'Tussenbestand individueel'!$F:$AH,U$284,FALSE),0)</f>
        <v>7.6</v>
      </c>
      <c r="V139" s="15">
        <f>_xlfn.IFNA(VLOOKUP($A139,'Tussenbestand individueel'!$F:$AH,V$284,FALSE),0)</f>
        <v>0</v>
      </c>
      <c r="W139" s="15">
        <f>_xlfn.IFNA(VLOOKUP($A139,'Tussenbestand individueel'!$F:$AH,W$284,FALSE),0)</f>
        <v>11.9</v>
      </c>
      <c r="X139" s="13">
        <f>_xlfn.IFNA(VLOOKUP($A139,'Tussenbestand individueel'!$F:$AH,X$284,FALSE),0)</f>
        <v>5</v>
      </c>
      <c r="Y139" s="15">
        <f>_xlfn.IFNA(VLOOKUP($A139,'Tussenbestand individueel'!$F:$AH,Y$284,FALSE),0)</f>
        <v>4</v>
      </c>
      <c r="Z139" s="15">
        <f>_xlfn.IFNA(VLOOKUP($A139,'Tussenbestand individueel'!$F:$AH,Z$284,FALSE),0)</f>
        <v>8.25</v>
      </c>
      <c r="AA139" s="15">
        <f>_xlfn.IFNA(VLOOKUP($A139,'Tussenbestand individueel'!$F:$AH,AA$284,FALSE),0)</f>
        <v>0</v>
      </c>
      <c r="AB139" s="15">
        <f>_xlfn.IFNA(VLOOKUP($A139,'Tussenbestand individueel'!$F:$AH,AB$284,FALSE),0)</f>
        <v>12.25</v>
      </c>
      <c r="AC139" s="13">
        <f>_xlfn.IFNA(VLOOKUP($A139,'Tussenbestand individueel'!$F:$AH,AC$284,FALSE),0)</f>
        <v>8</v>
      </c>
    </row>
    <row r="140" spans="1:29" hidden="1" x14ac:dyDescent="0.3">
      <c r="A140" s="17">
        <f>'Alle namen en totalen'!$B140</f>
        <v>523</v>
      </c>
      <c r="B140" t="str">
        <f>VLOOKUP(A140,'Alle namen en totalen'!B:F,5,FALSE)</f>
        <v>W4-B1</v>
      </c>
      <c r="C140" t="str">
        <f>_xlfn.IFNA(VLOOKUP($A140,'Alle namen en totalen'!$B:$F,C$284,FALSE)," ")</f>
        <v>Saly Hermans</v>
      </c>
      <c r="D140" t="str">
        <f>_xlfn.IFNA(VLOOKUP($A140,'Alle namen en totalen'!$B:$F,D$284,FALSE)," ")</f>
        <v>MB 5 Pup 2</v>
      </c>
      <c r="E140">
        <f>VLOOKUP($A140,'Tussenbestand individueel'!$F:$AH,E$284,FALSE)</f>
        <v>0</v>
      </c>
      <c r="F140" t="str">
        <f>_xlfn.IFNA(VLOOKUP($A140,'Alle namen en totalen'!$B:$F,F$284,FALSE),"")</f>
        <v>DEV</v>
      </c>
      <c r="G140" s="15">
        <f>_xlfn.IFNA(VLOOKUP($A140,'Tussenbestand individueel'!$F:$AH,G$284,FALSE),0)</f>
        <v>9.9499999999999993</v>
      </c>
      <c r="H140" s="25">
        <f>_xlfn.IFNA(VLOOKUP($A140,'Tussenbestand individueel'!$F:$AH,H$284,FALSE),0)</f>
        <v>21</v>
      </c>
      <c r="I140" s="15">
        <f>_xlfn.IFNA(VLOOKUP($A140,'Tussenbestand individueel'!$F:$AH,I$284,FALSE),0)</f>
        <v>0</v>
      </c>
      <c r="J140" s="15">
        <f>_xlfn.IFNA(VLOOKUP($A140,'Tussenbestand individueel'!$F:$AH,J$284,FALSE),0)</f>
        <v>0</v>
      </c>
      <c r="K140" s="15">
        <f>_xlfn.IFNA(VLOOKUP($A140,'Tussenbestand individueel'!$F:$AH,K$284,FALSE),0)</f>
        <v>0</v>
      </c>
      <c r="L140" s="15">
        <f>_xlfn.IFNA(VLOOKUP($A140,'Tussenbestand individueel'!$F:$AH,L$284,FALSE),0)</f>
        <v>0</v>
      </c>
      <c r="M140" s="15">
        <f>_xlfn.IFNA(VLOOKUP($A140,'Tussenbestand individueel'!$F:$AH,M$284,FALSE),0)</f>
        <v>0</v>
      </c>
      <c r="N140" s="13">
        <f>_xlfn.IFNA(VLOOKUP($A140,'Tussenbestand individueel'!$F:$AH,N$284,FALSE),0)</f>
        <v>21</v>
      </c>
      <c r="O140" s="15">
        <f>_xlfn.IFNA(VLOOKUP($A140,'Tussenbestand individueel'!$F:$AH,O$284,FALSE),0)</f>
        <v>3.5</v>
      </c>
      <c r="P140" s="15">
        <f>_xlfn.IFNA(VLOOKUP($A140,'Tussenbestand individueel'!$F:$AH,P$284,FALSE),0)</f>
        <v>6.45</v>
      </c>
      <c r="Q140" s="15">
        <f>_xlfn.IFNA(VLOOKUP($A140,'Tussenbestand individueel'!$F:$AH,Q$284,FALSE),0)</f>
        <v>0</v>
      </c>
      <c r="R140" s="15">
        <f>_xlfn.IFNA(VLOOKUP($A140,'Tussenbestand individueel'!$F:$AH,R$284,FALSE),0)</f>
        <v>9.9499999999999993</v>
      </c>
      <c r="S140" s="13">
        <f>_xlfn.IFNA(VLOOKUP($A140,'Tussenbestand individueel'!$F:$AH,S$284,FALSE),0)</f>
        <v>18</v>
      </c>
      <c r="T140" s="15">
        <f>_xlfn.IFNA(VLOOKUP($A140,'Tussenbestand individueel'!$F:$AH,T$284,FALSE),0)</f>
        <v>0</v>
      </c>
      <c r="U140" s="15">
        <f>_xlfn.IFNA(VLOOKUP($A140,'Tussenbestand individueel'!$F:$AH,U$284,FALSE),0)</f>
        <v>0</v>
      </c>
      <c r="V140" s="15">
        <f>_xlfn.IFNA(VLOOKUP($A140,'Tussenbestand individueel'!$F:$AH,V$284,FALSE),0)</f>
        <v>0</v>
      </c>
      <c r="W140" s="15">
        <f>_xlfn.IFNA(VLOOKUP($A140,'Tussenbestand individueel'!$F:$AH,W$284,FALSE),0)</f>
        <v>0</v>
      </c>
      <c r="X140" s="13">
        <f>_xlfn.IFNA(VLOOKUP($A140,'Tussenbestand individueel'!$F:$AH,X$284,FALSE),0)</f>
        <v>21</v>
      </c>
      <c r="Y140" s="15">
        <f>_xlfn.IFNA(VLOOKUP($A140,'Tussenbestand individueel'!$F:$AH,Y$284,FALSE),0)</f>
        <v>0</v>
      </c>
      <c r="Z140" s="15">
        <f>_xlfn.IFNA(VLOOKUP($A140,'Tussenbestand individueel'!$F:$AH,Z$284,FALSE),0)</f>
        <v>0</v>
      </c>
      <c r="AA140" s="15">
        <f>_xlfn.IFNA(VLOOKUP($A140,'Tussenbestand individueel'!$F:$AH,AA$284,FALSE),0)</f>
        <v>0</v>
      </c>
      <c r="AB140" s="15">
        <f>_xlfn.IFNA(VLOOKUP($A140,'Tussenbestand individueel'!$F:$AH,AB$284,FALSE),0)</f>
        <v>0</v>
      </c>
      <c r="AC140" s="13">
        <f>_xlfn.IFNA(VLOOKUP($A140,'Tussenbestand individueel'!$F:$AH,AC$284,FALSE),0)</f>
        <v>21</v>
      </c>
    </row>
    <row r="141" spans="1:29" hidden="1" x14ac:dyDescent="0.3">
      <c r="A141" s="17">
        <f>'Alle namen en totalen'!$B141</f>
        <v>524</v>
      </c>
      <c r="B141" t="str">
        <f>VLOOKUP(A141,'Alle namen en totalen'!B:F,5,FALSE)</f>
        <v>W4-B1</v>
      </c>
      <c r="C141" t="str">
        <f>_xlfn.IFNA(VLOOKUP($A141,'Alle namen en totalen'!$B:$F,C$284,FALSE)," ")</f>
        <v>Stacey Hut</v>
      </c>
      <c r="D141" t="str">
        <f>_xlfn.IFNA(VLOOKUP($A141,'Alle namen en totalen'!$B:$F,D$284,FALSE)," ")</f>
        <v>MB 5 Pup 2</v>
      </c>
      <c r="E141">
        <f>VLOOKUP($A141,'Tussenbestand individueel'!$F:$AH,E$284,FALSE)</f>
        <v>0</v>
      </c>
      <c r="F141" t="str">
        <f>_xlfn.IFNA(VLOOKUP($A141,'Alle namen en totalen'!$B:$F,F$284,FALSE),"")</f>
        <v>DEV</v>
      </c>
      <c r="G141" s="15">
        <f>_xlfn.IFNA(VLOOKUP($A141,'Tussenbestand individueel'!$F:$AH,G$284,FALSE),0)</f>
        <v>47.3</v>
      </c>
      <c r="H141" s="25">
        <f>_xlfn.IFNA(VLOOKUP($A141,'Tussenbestand individueel'!$F:$AH,H$284,FALSE),0)</f>
        <v>9</v>
      </c>
      <c r="I141" s="15">
        <f>_xlfn.IFNA(VLOOKUP($A141,'Tussenbestand individueel'!$F:$AH,I$284,FALSE),0)</f>
        <v>3.25</v>
      </c>
      <c r="J141" s="15">
        <f>_xlfn.IFNA(VLOOKUP($A141,'Tussenbestand individueel'!$F:$AH,J$284,FALSE),0)</f>
        <v>8.35</v>
      </c>
      <c r="K141" s="15">
        <f>_xlfn.IFNA(VLOOKUP($A141,'Tussenbestand individueel'!$F:$AH,K$284,FALSE),0)</f>
        <v>0</v>
      </c>
      <c r="L141" s="15">
        <f>_xlfn.IFNA(VLOOKUP($A141,'Tussenbestand individueel'!$F:$AH,L$284,FALSE),0)</f>
        <v>0.3</v>
      </c>
      <c r="M141" s="15">
        <f>_xlfn.IFNA(VLOOKUP($A141,'Tussenbestand individueel'!$F:$AH,M$284,FALSE),0)</f>
        <v>11.9</v>
      </c>
      <c r="N141" s="13">
        <f>_xlfn.IFNA(VLOOKUP($A141,'Tussenbestand individueel'!$F:$AH,N$284,FALSE),0)</f>
        <v>16</v>
      </c>
      <c r="O141" s="15">
        <f>_xlfn.IFNA(VLOOKUP($A141,'Tussenbestand individueel'!$F:$AH,O$284,FALSE),0)</f>
        <v>3.5</v>
      </c>
      <c r="P141" s="15">
        <f>_xlfn.IFNA(VLOOKUP($A141,'Tussenbestand individueel'!$F:$AH,P$284,FALSE),0)</f>
        <v>8.15</v>
      </c>
      <c r="Q141" s="15">
        <f>_xlfn.IFNA(VLOOKUP($A141,'Tussenbestand individueel'!$F:$AH,Q$284,FALSE),0)</f>
        <v>0</v>
      </c>
      <c r="R141" s="15">
        <f>_xlfn.IFNA(VLOOKUP($A141,'Tussenbestand individueel'!$F:$AH,R$284,FALSE),0)</f>
        <v>11.65</v>
      </c>
      <c r="S141" s="13">
        <f>_xlfn.IFNA(VLOOKUP($A141,'Tussenbestand individueel'!$F:$AH,S$284,FALSE),0)</f>
        <v>10</v>
      </c>
      <c r="T141" s="15">
        <f>_xlfn.IFNA(VLOOKUP($A141,'Tussenbestand individueel'!$F:$AH,T$284,FALSE),0)</f>
        <v>3.7</v>
      </c>
      <c r="U141" s="15">
        <f>_xlfn.IFNA(VLOOKUP($A141,'Tussenbestand individueel'!$F:$AH,U$284,FALSE),0)</f>
        <v>7.6</v>
      </c>
      <c r="V141" s="15">
        <f>_xlfn.IFNA(VLOOKUP($A141,'Tussenbestand individueel'!$F:$AH,V$284,FALSE),0)</f>
        <v>0</v>
      </c>
      <c r="W141" s="15">
        <f>_xlfn.IFNA(VLOOKUP($A141,'Tussenbestand individueel'!$F:$AH,W$284,FALSE),0)</f>
        <v>11.3</v>
      </c>
      <c r="X141" s="13">
        <f>_xlfn.IFNA(VLOOKUP($A141,'Tussenbestand individueel'!$F:$AH,X$284,FALSE),0)</f>
        <v>10</v>
      </c>
      <c r="Y141" s="15">
        <f>_xlfn.IFNA(VLOOKUP($A141,'Tussenbestand individueel'!$F:$AH,Y$284,FALSE),0)</f>
        <v>4.3</v>
      </c>
      <c r="Z141" s="15">
        <f>_xlfn.IFNA(VLOOKUP($A141,'Tussenbestand individueel'!$F:$AH,Z$284,FALSE),0)</f>
        <v>8.15</v>
      </c>
      <c r="AA141" s="15">
        <f>_xlfn.IFNA(VLOOKUP($A141,'Tussenbestand individueel'!$F:$AH,AA$284,FALSE),0)</f>
        <v>0</v>
      </c>
      <c r="AB141" s="15">
        <f>_xlfn.IFNA(VLOOKUP($A141,'Tussenbestand individueel'!$F:$AH,AB$284,FALSE),0)</f>
        <v>12.45</v>
      </c>
      <c r="AC141" s="13">
        <f>_xlfn.IFNA(VLOOKUP($A141,'Tussenbestand individueel'!$F:$AH,AC$284,FALSE),0)</f>
        <v>7</v>
      </c>
    </row>
    <row r="142" spans="1:29" hidden="1" x14ac:dyDescent="0.3">
      <c r="A142" s="17">
        <f>'Alle namen en totalen'!$B142</f>
        <v>525</v>
      </c>
      <c r="B142" t="str">
        <f>VLOOKUP(A142,'Alle namen en totalen'!B:F,5,FALSE)</f>
        <v>W4-B1</v>
      </c>
      <c r="C142" t="str">
        <f>_xlfn.IFNA(VLOOKUP($A142,'Alle namen en totalen'!$B:$F,C$284,FALSE)," ")</f>
        <v>Lize Hamburg</v>
      </c>
      <c r="D142" t="str">
        <f>_xlfn.IFNA(VLOOKUP($A142,'Alle namen en totalen'!$B:$F,D$284,FALSE)," ")</f>
        <v>MB 5 Pup 2</v>
      </c>
      <c r="E142">
        <f>VLOOKUP($A142,'Tussenbestand individueel'!$F:$AH,E$284,FALSE)</f>
        <v>0</v>
      </c>
      <c r="F142" t="str">
        <f>_xlfn.IFNA(VLOOKUP($A142,'Alle namen en totalen'!$B:$F,F$284,FALSE),"")</f>
        <v>DEV</v>
      </c>
      <c r="G142" s="15">
        <f>_xlfn.IFNA(VLOOKUP($A142,'Tussenbestand individueel'!$F:$AH,G$284,FALSE),0)</f>
        <v>44.125</v>
      </c>
      <c r="H142" s="25">
        <f>_xlfn.IFNA(VLOOKUP($A142,'Tussenbestand individueel'!$F:$AH,H$284,FALSE),0)</f>
        <v>18</v>
      </c>
      <c r="I142" s="15">
        <f>_xlfn.IFNA(VLOOKUP($A142,'Tussenbestand individueel'!$F:$AH,I$284,FALSE),0)</f>
        <v>3</v>
      </c>
      <c r="J142" s="15">
        <f>_xlfn.IFNA(VLOOKUP($A142,'Tussenbestand individueel'!$F:$AH,J$284,FALSE),0)</f>
        <v>8.625</v>
      </c>
      <c r="K142" s="15">
        <f>_xlfn.IFNA(VLOOKUP($A142,'Tussenbestand individueel'!$F:$AH,K$284,FALSE),0)</f>
        <v>0</v>
      </c>
      <c r="L142" s="15">
        <f>_xlfn.IFNA(VLOOKUP($A142,'Tussenbestand individueel'!$F:$AH,L$284,FALSE),0)</f>
        <v>0</v>
      </c>
      <c r="M142" s="15">
        <f>_xlfn.IFNA(VLOOKUP($A142,'Tussenbestand individueel'!$F:$AH,M$284,FALSE),0)</f>
        <v>11.625</v>
      </c>
      <c r="N142" s="13">
        <f>_xlfn.IFNA(VLOOKUP($A142,'Tussenbestand individueel'!$F:$AH,N$284,FALSE),0)</f>
        <v>18</v>
      </c>
      <c r="O142" s="15">
        <f>_xlfn.IFNA(VLOOKUP($A142,'Tussenbestand individueel'!$F:$AH,O$284,FALSE),0)</f>
        <v>3</v>
      </c>
      <c r="P142" s="15">
        <f>_xlfn.IFNA(VLOOKUP($A142,'Tussenbestand individueel'!$F:$AH,P$284,FALSE),0)</f>
        <v>7.9</v>
      </c>
      <c r="Q142" s="15">
        <f>_xlfn.IFNA(VLOOKUP($A142,'Tussenbestand individueel'!$F:$AH,Q$284,FALSE),0)</f>
        <v>0</v>
      </c>
      <c r="R142" s="15">
        <f>_xlfn.IFNA(VLOOKUP($A142,'Tussenbestand individueel'!$F:$AH,R$284,FALSE),0)</f>
        <v>10.9</v>
      </c>
      <c r="S142" s="13">
        <f>_xlfn.IFNA(VLOOKUP($A142,'Tussenbestand individueel'!$F:$AH,S$284,FALSE),0)</f>
        <v>14</v>
      </c>
      <c r="T142" s="15">
        <f>_xlfn.IFNA(VLOOKUP($A142,'Tussenbestand individueel'!$F:$AH,T$284,FALSE),0)</f>
        <v>3.4</v>
      </c>
      <c r="U142" s="15">
        <f>_xlfn.IFNA(VLOOKUP($A142,'Tussenbestand individueel'!$F:$AH,U$284,FALSE),0)</f>
        <v>7.15</v>
      </c>
      <c r="V142" s="15">
        <f>_xlfn.IFNA(VLOOKUP($A142,'Tussenbestand individueel'!$F:$AH,V$284,FALSE),0)</f>
        <v>0</v>
      </c>
      <c r="W142" s="15">
        <f>_xlfn.IFNA(VLOOKUP($A142,'Tussenbestand individueel'!$F:$AH,W$284,FALSE),0)</f>
        <v>10.55</v>
      </c>
      <c r="X142" s="13">
        <f>_xlfn.IFNA(VLOOKUP($A142,'Tussenbestand individueel'!$F:$AH,X$284,FALSE),0)</f>
        <v>14</v>
      </c>
      <c r="Y142" s="15">
        <f>_xlfn.IFNA(VLOOKUP($A142,'Tussenbestand individueel'!$F:$AH,Y$284,FALSE),0)</f>
        <v>2.9</v>
      </c>
      <c r="Z142" s="15">
        <f>_xlfn.IFNA(VLOOKUP($A142,'Tussenbestand individueel'!$F:$AH,Z$284,FALSE),0)</f>
        <v>8.15</v>
      </c>
      <c r="AA142" s="15">
        <f>_xlfn.IFNA(VLOOKUP($A142,'Tussenbestand individueel'!$F:$AH,AA$284,FALSE),0)</f>
        <v>0</v>
      </c>
      <c r="AB142" s="15">
        <f>_xlfn.IFNA(VLOOKUP($A142,'Tussenbestand individueel'!$F:$AH,AB$284,FALSE),0)</f>
        <v>11.05</v>
      </c>
      <c r="AC142" s="13">
        <f>_xlfn.IFNA(VLOOKUP($A142,'Tussenbestand individueel'!$F:$AH,AC$284,FALSE),0)</f>
        <v>17</v>
      </c>
    </row>
    <row r="143" spans="1:29" hidden="1" x14ac:dyDescent="0.3">
      <c r="A143" s="17">
        <f>'Alle namen en totalen'!$B143</f>
        <v>526</v>
      </c>
      <c r="B143" t="str">
        <f>VLOOKUP(A143,'Alle namen en totalen'!B:F,5,FALSE)</f>
        <v>W4-B1</v>
      </c>
      <c r="C143" t="str">
        <f>_xlfn.IFNA(VLOOKUP($A143,'Alle namen en totalen'!$B:$F,C$284,FALSE)," ")</f>
        <v>Sara Raaphorst</v>
      </c>
      <c r="D143" t="str">
        <f>_xlfn.IFNA(VLOOKUP($A143,'Alle namen en totalen'!$B:$F,D$284,FALSE)," ")</f>
        <v>MB 5 Pup 2</v>
      </c>
      <c r="E143">
        <f>VLOOKUP($A143,'Tussenbestand individueel'!$F:$AH,E$284,FALSE)</f>
        <v>0</v>
      </c>
      <c r="F143" t="str">
        <f>_xlfn.IFNA(VLOOKUP($A143,'Alle namen en totalen'!$B:$F,F$284,FALSE),"")</f>
        <v>Jahn</v>
      </c>
      <c r="G143" s="15">
        <f>_xlfn.IFNA(VLOOKUP($A143,'Tussenbestand individueel'!$F:$AH,G$284,FALSE),0)</f>
        <v>44.975000000000001</v>
      </c>
      <c r="H143" s="25">
        <f>_xlfn.IFNA(VLOOKUP($A143,'Tussenbestand individueel'!$F:$AH,H$284,FALSE),0)</f>
        <v>17</v>
      </c>
      <c r="I143" s="15">
        <f>_xlfn.IFNA(VLOOKUP($A143,'Tussenbestand individueel'!$F:$AH,I$284,FALSE),0)</f>
        <v>3</v>
      </c>
      <c r="J143" s="15">
        <f>_xlfn.IFNA(VLOOKUP($A143,'Tussenbestand individueel'!$F:$AH,J$284,FALSE),0)</f>
        <v>8.6750000000000007</v>
      </c>
      <c r="K143" s="15">
        <f>_xlfn.IFNA(VLOOKUP($A143,'Tussenbestand individueel'!$F:$AH,K$284,FALSE),0)</f>
        <v>0</v>
      </c>
      <c r="L143" s="15">
        <f>_xlfn.IFNA(VLOOKUP($A143,'Tussenbestand individueel'!$F:$AH,L$284,FALSE),0)</f>
        <v>0.3</v>
      </c>
      <c r="M143" s="15">
        <f>_xlfn.IFNA(VLOOKUP($A143,'Tussenbestand individueel'!$F:$AH,M$284,FALSE),0)</f>
        <v>11.975</v>
      </c>
      <c r="N143" s="13">
        <f>_xlfn.IFNA(VLOOKUP($A143,'Tussenbestand individueel'!$F:$AH,N$284,FALSE),0)</f>
        <v>14</v>
      </c>
      <c r="O143" s="15">
        <f>_xlfn.IFNA(VLOOKUP($A143,'Tussenbestand individueel'!$F:$AH,O$284,FALSE),0)</f>
        <v>3</v>
      </c>
      <c r="P143" s="15">
        <f>_xlfn.IFNA(VLOOKUP($A143,'Tussenbestand individueel'!$F:$AH,P$284,FALSE),0)</f>
        <v>7.55</v>
      </c>
      <c r="Q143" s="15">
        <f>_xlfn.IFNA(VLOOKUP($A143,'Tussenbestand individueel'!$F:$AH,Q$284,FALSE),0)</f>
        <v>0</v>
      </c>
      <c r="R143" s="15">
        <f>_xlfn.IFNA(VLOOKUP($A143,'Tussenbestand individueel'!$F:$AH,R$284,FALSE),0)</f>
        <v>10.55</v>
      </c>
      <c r="S143" s="13">
        <f>_xlfn.IFNA(VLOOKUP($A143,'Tussenbestand individueel'!$F:$AH,S$284,FALSE),0)</f>
        <v>16</v>
      </c>
      <c r="T143" s="15">
        <f>_xlfn.IFNA(VLOOKUP($A143,'Tussenbestand individueel'!$F:$AH,T$284,FALSE),0)</f>
        <v>3.4</v>
      </c>
      <c r="U143" s="15">
        <f>_xlfn.IFNA(VLOOKUP($A143,'Tussenbestand individueel'!$F:$AH,U$284,FALSE),0)</f>
        <v>7.05</v>
      </c>
      <c r="V143" s="15">
        <f>_xlfn.IFNA(VLOOKUP($A143,'Tussenbestand individueel'!$F:$AH,V$284,FALSE),0)</f>
        <v>0</v>
      </c>
      <c r="W143" s="15">
        <f>_xlfn.IFNA(VLOOKUP($A143,'Tussenbestand individueel'!$F:$AH,W$284,FALSE),0)</f>
        <v>10.45</v>
      </c>
      <c r="X143" s="13">
        <f>_xlfn.IFNA(VLOOKUP($A143,'Tussenbestand individueel'!$F:$AH,X$284,FALSE),0)</f>
        <v>15</v>
      </c>
      <c r="Y143" s="15">
        <f>_xlfn.IFNA(VLOOKUP($A143,'Tussenbestand individueel'!$F:$AH,Y$284,FALSE),0)</f>
        <v>3.7</v>
      </c>
      <c r="Z143" s="15">
        <f>_xlfn.IFNA(VLOOKUP($A143,'Tussenbestand individueel'!$F:$AH,Z$284,FALSE),0)</f>
        <v>8.3000000000000007</v>
      </c>
      <c r="AA143" s="15">
        <f>_xlfn.IFNA(VLOOKUP($A143,'Tussenbestand individueel'!$F:$AH,AA$284,FALSE),0)</f>
        <v>0</v>
      </c>
      <c r="AB143" s="15">
        <f>_xlfn.IFNA(VLOOKUP($A143,'Tussenbestand individueel'!$F:$AH,AB$284,FALSE),0)</f>
        <v>12</v>
      </c>
      <c r="AC143" s="13">
        <f>_xlfn.IFNA(VLOOKUP($A143,'Tussenbestand individueel'!$F:$AH,AC$284,FALSE),0)</f>
        <v>9</v>
      </c>
    </row>
    <row r="144" spans="1:29" hidden="1" x14ac:dyDescent="0.3">
      <c r="A144" s="17">
        <f>'Alle namen en totalen'!$B144</f>
        <v>527</v>
      </c>
      <c r="B144" t="str">
        <f>VLOOKUP(A144,'Alle namen en totalen'!B:F,5,FALSE)</f>
        <v>W4-B1</v>
      </c>
      <c r="C144" t="str">
        <f>_xlfn.IFNA(VLOOKUP($A144,'Alle namen en totalen'!$B:$F,C$284,FALSE)," ")</f>
        <v>Amy Semak</v>
      </c>
      <c r="D144" t="str">
        <f>_xlfn.IFNA(VLOOKUP($A144,'Alle namen en totalen'!$B:$F,D$284,FALSE)," ")</f>
        <v>MB 5 Pup 2</v>
      </c>
      <c r="E144">
        <f>VLOOKUP($A144,'Tussenbestand individueel'!$F:$AH,E$284,FALSE)</f>
        <v>0</v>
      </c>
      <c r="F144" t="str">
        <f>_xlfn.IFNA(VLOOKUP($A144,'Alle namen en totalen'!$B:$F,F$284,FALSE),"")</f>
        <v>Jahn</v>
      </c>
      <c r="G144" s="15">
        <f>_xlfn.IFNA(VLOOKUP($A144,'Tussenbestand individueel'!$F:$AH,G$284,FALSE),0)</f>
        <v>51.45</v>
      </c>
      <c r="H144" s="25">
        <f>_xlfn.IFNA(VLOOKUP($A144,'Tussenbestand individueel'!$F:$AH,H$284,FALSE),0)</f>
        <v>1</v>
      </c>
      <c r="I144" s="15">
        <f>_xlfn.IFNA(VLOOKUP($A144,'Tussenbestand individueel'!$F:$AH,I$284,FALSE),0)</f>
        <v>3</v>
      </c>
      <c r="J144" s="15">
        <f>_xlfn.IFNA(VLOOKUP($A144,'Tussenbestand individueel'!$F:$AH,J$284,FALSE),0)</f>
        <v>8.8000000000000007</v>
      </c>
      <c r="K144" s="15">
        <f>_xlfn.IFNA(VLOOKUP($A144,'Tussenbestand individueel'!$F:$AH,K$284,FALSE),0)</f>
        <v>0</v>
      </c>
      <c r="L144" s="15">
        <f>_xlfn.IFNA(VLOOKUP($A144,'Tussenbestand individueel'!$F:$AH,L$284,FALSE),0)</f>
        <v>0.3</v>
      </c>
      <c r="M144" s="15">
        <f>_xlfn.IFNA(VLOOKUP($A144,'Tussenbestand individueel'!$F:$AH,M$284,FALSE),0)</f>
        <v>12.1</v>
      </c>
      <c r="N144" s="13">
        <f>_xlfn.IFNA(VLOOKUP($A144,'Tussenbestand individueel'!$F:$AH,N$284,FALSE),0)</f>
        <v>12</v>
      </c>
      <c r="O144" s="15">
        <f>_xlfn.IFNA(VLOOKUP($A144,'Tussenbestand individueel'!$F:$AH,O$284,FALSE),0)</f>
        <v>4.3</v>
      </c>
      <c r="P144" s="15">
        <f>_xlfn.IFNA(VLOOKUP($A144,'Tussenbestand individueel'!$F:$AH,P$284,FALSE),0)</f>
        <v>9.1999999999999993</v>
      </c>
      <c r="Q144" s="15">
        <f>_xlfn.IFNA(VLOOKUP($A144,'Tussenbestand individueel'!$F:$AH,Q$284,FALSE),0)</f>
        <v>0</v>
      </c>
      <c r="R144" s="15">
        <f>_xlfn.IFNA(VLOOKUP($A144,'Tussenbestand individueel'!$F:$AH,R$284,FALSE),0)</f>
        <v>13.5</v>
      </c>
      <c r="S144" s="13">
        <f>_xlfn.IFNA(VLOOKUP($A144,'Tussenbestand individueel'!$F:$AH,S$284,FALSE),0)</f>
        <v>2</v>
      </c>
      <c r="T144" s="15">
        <f>_xlfn.IFNA(VLOOKUP($A144,'Tussenbestand individueel'!$F:$AH,T$284,FALSE),0)</f>
        <v>4.3</v>
      </c>
      <c r="U144" s="15">
        <f>_xlfn.IFNA(VLOOKUP($A144,'Tussenbestand individueel'!$F:$AH,U$284,FALSE),0)</f>
        <v>8.65</v>
      </c>
      <c r="V144" s="15">
        <f>_xlfn.IFNA(VLOOKUP($A144,'Tussenbestand individueel'!$F:$AH,V$284,FALSE),0)</f>
        <v>0</v>
      </c>
      <c r="W144" s="15">
        <f>_xlfn.IFNA(VLOOKUP($A144,'Tussenbestand individueel'!$F:$AH,W$284,FALSE),0)</f>
        <v>12.95</v>
      </c>
      <c r="X144" s="13">
        <f>_xlfn.IFNA(VLOOKUP($A144,'Tussenbestand individueel'!$F:$AH,X$284,FALSE),0)</f>
        <v>2</v>
      </c>
      <c r="Y144" s="15">
        <f>_xlfn.IFNA(VLOOKUP($A144,'Tussenbestand individueel'!$F:$AH,Y$284,FALSE),0)</f>
        <v>4.3</v>
      </c>
      <c r="Z144" s="15">
        <f>_xlfn.IFNA(VLOOKUP($A144,'Tussenbestand individueel'!$F:$AH,Z$284,FALSE),0)</f>
        <v>8.6</v>
      </c>
      <c r="AA144" s="15">
        <f>_xlfn.IFNA(VLOOKUP($A144,'Tussenbestand individueel'!$F:$AH,AA$284,FALSE),0)</f>
        <v>0</v>
      </c>
      <c r="AB144" s="15">
        <f>_xlfn.IFNA(VLOOKUP($A144,'Tussenbestand individueel'!$F:$AH,AB$284,FALSE),0)</f>
        <v>12.9</v>
      </c>
      <c r="AC144" s="13">
        <f>_xlfn.IFNA(VLOOKUP($A144,'Tussenbestand individueel'!$F:$AH,AC$284,FALSE),0)</f>
        <v>2</v>
      </c>
    </row>
    <row r="145" spans="1:29" hidden="1" x14ac:dyDescent="0.3">
      <c r="A145" s="17">
        <f>'Alle namen en totalen'!$B145</f>
        <v>528</v>
      </c>
      <c r="B145" t="str">
        <f>VLOOKUP(A145,'Alle namen en totalen'!B:F,5,FALSE)</f>
        <v>W4-B1</v>
      </c>
      <c r="C145" t="str">
        <f>_xlfn.IFNA(VLOOKUP($A145,'Alle namen en totalen'!$B:$F,C$284,FALSE)," ")</f>
        <v>Jennifer De Smit</v>
      </c>
      <c r="D145" t="str">
        <f>_xlfn.IFNA(VLOOKUP($A145,'Alle namen en totalen'!$B:$F,D$284,FALSE)," ")</f>
        <v>MB 5 Pup 2</v>
      </c>
      <c r="E145">
        <f>VLOOKUP($A145,'Tussenbestand individueel'!$F:$AH,E$284,FALSE)</f>
        <v>0</v>
      </c>
      <c r="F145" t="str">
        <f>_xlfn.IFNA(VLOOKUP($A145,'Alle namen en totalen'!$B:$F,F$284,FALSE),"")</f>
        <v>Jahn</v>
      </c>
      <c r="G145" s="15">
        <f>_xlfn.IFNA(VLOOKUP($A145,'Tussenbestand individueel'!$F:$AH,G$284,FALSE),0)</f>
        <v>48.975000000000001</v>
      </c>
      <c r="H145" s="25">
        <f>_xlfn.IFNA(VLOOKUP($A145,'Tussenbestand individueel'!$F:$AH,H$284,FALSE),0)</f>
        <v>6</v>
      </c>
      <c r="I145" s="15">
        <f>_xlfn.IFNA(VLOOKUP($A145,'Tussenbestand individueel'!$F:$AH,I$284,FALSE),0)</f>
        <v>3</v>
      </c>
      <c r="J145" s="15">
        <f>_xlfn.IFNA(VLOOKUP($A145,'Tussenbestand individueel'!$F:$AH,J$284,FALSE),0)</f>
        <v>9.0250000000000004</v>
      </c>
      <c r="K145" s="15">
        <f>_xlfn.IFNA(VLOOKUP($A145,'Tussenbestand individueel'!$F:$AH,K$284,FALSE),0)</f>
        <v>0</v>
      </c>
      <c r="L145" s="15">
        <f>_xlfn.IFNA(VLOOKUP($A145,'Tussenbestand individueel'!$F:$AH,L$284,FALSE),0)</f>
        <v>0.3</v>
      </c>
      <c r="M145" s="15">
        <f>_xlfn.IFNA(VLOOKUP($A145,'Tussenbestand individueel'!$F:$AH,M$284,FALSE),0)</f>
        <v>12.324999999999999</v>
      </c>
      <c r="N145" s="13">
        <f>_xlfn.IFNA(VLOOKUP($A145,'Tussenbestand individueel'!$F:$AH,N$284,FALSE),0)</f>
        <v>7</v>
      </c>
      <c r="O145" s="15">
        <f>_xlfn.IFNA(VLOOKUP($A145,'Tussenbestand individueel'!$F:$AH,O$284,FALSE),0)</f>
        <v>4.3</v>
      </c>
      <c r="P145" s="15">
        <f>_xlfn.IFNA(VLOOKUP($A145,'Tussenbestand individueel'!$F:$AH,P$284,FALSE),0)</f>
        <v>8.65</v>
      </c>
      <c r="Q145" s="15">
        <f>_xlfn.IFNA(VLOOKUP($A145,'Tussenbestand individueel'!$F:$AH,Q$284,FALSE),0)</f>
        <v>0</v>
      </c>
      <c r="R145" s="15">
        <f>_xlfn.IFNA(VLOOKUP($A145,'Tussenbestand individueel'!$F:$AH,R$284,FALSE),0)</f>
        <v>12.95</v>
      </c>
      <c r="S145" s="13">
        <f>_xlfn.IFNA(VLOOKUP($A145,'Tussenbestand individueel'!$F:$AH,S$284,FALSE),0)</f>
        <v>6</v>
      </c>
      <c r="T145" s="15">
        <f>_xlfn.IFNA(VLOOKUP($A145,'Tussenbestand individueel'!$F:$AH,T$284,FALSE),0)</f>
        <v>3.4</v>
      </c>
      <c r="U145" s="15">
        <f>_xlfn.IFNA(VLOOKUP($A145,'Tussenbestand individueel'!$F:$AH,U$284,FALSE),0)</f>
        <v>8.4499999999999993</v>
      </c>
      <c r="V145" s="15">
        <f>_xlfn.IFNA(VLOOKUP($A145,'Tussenbestand individueel'!$F:$AH,V$284,FALSE),0)</f>
        <v>0</v>
      </c>
      <c r="W145" s="15">
        <f>_xlfn.IFNA(VLOOKUP($A145,'Tussenbestand individueel'!$F:$AH,W$284,FALSE),0)</f>
        <v>11.85</v>
      </c>
      <c r="X145" s="13">
        <f>_xlfn.IFNA(VLOOKUP($A145,'Tussenbestand individueel'!$F:$AH,X$284,FALSE),0)</f>
        <v>6</v>
      </c>
      <c r="Y145" s="15">
        <f>_xlfn.IFNA(VLOOKUP($A145,'Tussenbestand individueel'!$F:$AH,Y$284,FALSE),0)</f>
        <v>4</v>
      </c>
      <c r="Z145" s="15">
        <f>_xlfn.IFNA(VLOOKUP($A145,'Tussenbestand individueel'!$F:$AH,Z$284,FALSE),0)</f>
        <v>7.85</v>
      </c>
      <c r="AA145" s="15">
        <f>_xlfn.IFNA(VLOOKUP($A145,'Tussenbestand individueel'!$F:$AH,AA$284,FALSE),0)</f>
        <v>0</v>
      </c>
      <c r="AB145" s="15">
        <f>_xlfn.IFNA(VLOOKUP($A145,'Tussenbestand individueel'!$F:$AH,AB$284,FALSE),0)</f>
        <v>11.85</v>
      </c>
      <c r="AC145" s="13">
        <f>_xlfn.IFNA(VLOOKUP($A145,'Tussenbestand individueel'!$F:$AH,AC$284,FALSE),0)</f>
        <v>11</v>
      </c>
    </row>
    <row r="146" spans="1:29" hidden="1" x14ac:dyDescent="0.3">
      <c r="A146" s="17">
        <f>'Alle namen en totalen'!$B146</f>
        <v>529</v>
      </c>
      <c r="B146" t="str">
        <f>VLOOKUP(A146,'Alle namen en totalen'!B:F,5,FALSE)</f>
        <v>W2-B1</v>
      </c>
      <c r="C146" t="str">
        <f>_xlfn.IFNA(VLOOKUP($A146,'Alle namen en totalen'!$B:$F,C$284,FALSE)," ")</f>
        <v>Esmée Heijne</v>
      </c>
      <c r="D146" t="str">
        <f>_xlfn.IFNA(VLOOKUP($A146,'Alle namen en totalen'!$B:$F,D$284,FALSE)," ")</f>
        <v>MB 5 Pup 2</v>
      </c>
      <c r="E146">
        <f>VLOOKUP($A146,'Tussenbestand individueel'!$F:$AH,E$284,FALSE)</f>
        <v>0</v>
      </c>
      <c r="F146" t="str">
        <f>_xlfn.IFNA(VLOOKUP($A146,'Alle namen en totalen'!$B:$F,F$284,FALSE),"")</f>
        <v>LH</v>
      </c>
      <c r="G146" s="15">
        <f>_xlfn.IFNA(VLOOKUP($A146,'Tussenbestand individueel'!$F:$AH,G$284,FALSE),0)</f>
        <v>48.75</v>
      </c>
      <c r="H146" s="25">
        <f>_xlfn.IFNA(VLOOKUP($A146,'Tussenbestand individueel'!$F:$AH,H$284,FALSE),0)</f>
        <v>1</v>
      </c>
      <c r="I146" s="15">
        <f>_xlfn.IFNA(VLOOKUP($A146,'Tussenbestand individueel'!$F:$AH,I$284,FALSE),0)</f>
        <v>3.25</v>
      </c>
      <c r="J146" s="15">
        <f>_xlfn.IFNA(VLOOKUP($A146,'Tussenbestand individueel'!$F:$AH,J$284,FALSE),0)</f>
        <v>8.6999999999999993</v>
      </c>
      <c r="K146" s="15">
        <f>_xlfn.IFNA(VLOOKUP($A146,'Tussenbestand individueel'!$F:$AH,K$284,FALSE),0)</f>
        <v>0</v>
      </c>
      <c r="L146" s="15">
        <f>_xlfn.IFNA(VLOOKUP($A146,'Tussenbestand individueel'!$F:$AH,L$284,FALSE),0)</f>
        <v>0.3</v>
      </c>
      <c r="M146" s="15">
        <f>_xlfn.IFNA(VLOOKUP($A146,'Tussenbestand individueel'!$F:$AH,M$284,FALSE),0)</f>
        <v>12.25</v>
      </c>
      <c r="N146" s="13">
        <f>_xlfn.IFNA(VLOOKUP($A146,'Tussenbestand individueel'!$F:$AH,N$284,FALSE),0)</f>
        <v>2</v>
      </c>
      <c r="O146" s="15">
        <f>_xlfn.IFNA(VLOOKUP($A146,'Tussenbestand individueel'!$F:$AH,O$284,FALSE),0)</f>
        <v>4</v>
      </c>
      <c r="P146" s="15">
        <f>_xlfn.IFNA(VLOOKUP($A146,'Tussenbestand individueel'!$F:$AH,P$284,FALSE),0)</f>
        <v>8.8000000000000007</v>
      </c>
      <c r="Q146" s="15">
        <f>_xlfn.IFNA(VLOOKUP($A146,'Tussenbestand individueel'!$F:$AH,Q$284,FALSE),0)</f>
        <v>0</v>
      </c>
      <c r="R146" s="15">
        <f>_xlfn.IFNA(VLOOKUP($A146,'Tussenbestand individueel'!$F:$AH,R$284,FALSE),0)</f>
        <v>12.8</v>
      </c>
      <c r="S146" s="13">
        <f>_xlfn.IFNA(VLOOKUP($A146,'Tussenbestand individueel'!$F:$AH,S$284,FALSE),0)</f>
        <v>1</v>
      </c>
      <c r="T146" s="15">
        <f>_xlfn.IFNA(VLOOKUP($A146,'Tussenbestand individueel'!$F:$AH,T$284,FALSE),0)</f>
        <v>4.3</v>
      </c>
      <c r="U146" s="15">
        <f>_xlfn.IFNA(VLOOKUP($A146,'Tussenbestand individueel'!$F:$AH,U$284,FALSE),0)</f>
        <v>6.6</v>
      </c>
      <c r="V146" s="15">
        <f>_xlfn.IFNA(VLOOKUP($A146,'Tussenbestand individueel'!$F:$AH,V$284,FALSE),0)</f>
        <v>0</v>
      </c>
      <c r="W146" s="15">
        <f>_xlfn.IFNA(VLOOKUP($A146,'Tussenbestand individueel'!$F:$AH,W$284,FALSE),0)</f>
        <v>10.9</v>
      </c>
      <c r="X146" s="13">
        <f>_xlfn.IFNA(VLOOKUP($A146,'Tussenbestand individueel'!$F:$AH,X$284,FALSE),0)</f>
        <v>3</v>
      </c>
      <c r="Y146" s="15">
        <f>_xlfn.IFNA(VLOOKUP($A146,'Tussenbestand individueel'!$F:$AH,Y$284,FALSE),0)</f>
        <v>4.3</v>
      </c>
      <c r="Z146" s="15">
        <f>_xlfn.IFNA(VLOOKUP($A146,'Tussenbestand individueel'!$F:$AH,Z$284,FALSE),0)</f>
        <v>8.5</v>
      </c>
      <c r="AA146" s="15">
        <f>_xlfn.IFNA(VLOOKUP($A146,'Tussenbestand individueel'!$F:$AH,AA$284,FALSE),0)</f>
        <v>0</v>
      </c>
      <c r="AB146" s="15">
        <f>_xlfn.IFNA(VLOOKUP($A146,'Tussenbestand individueel'!$F:$AH,AB$284,FALSE),0)</f>
        <v>12.8</v>
      </c>
      <c r="AC146" s="13">
        <f>_xlfn.IFNA(VLOOKUP($A146,'Tussenbestand individueel'!$F:$AH,AC$284,FALSE),0)</f>
        <v>1</v>
      </c>
    </row>
    <row r="147" spans="1:29" hidden="1" x14ac:dyDescent="0.3">
      <c r="A147" s="17">
        <f>'Alle namen en totalen'!$B147</f>
        <v>530</v>
      </c>
      <c r="B147" t="str">
        <f>VLOOKUP(A147,'Alle namen en totalen'!B:F,5,FALSE)</f>
        <v>W2-B1</v>
      </c>
      <c r="C147" t="str">
        <f>_xlfn.IFNA(VLOOKUP($A147,'Alle namen en totalen'!$B:$F,C$284,FALSE)," ")</f>
        <v>Julia Prijs</v>
      </c>
      <c r="D147" t="str">
        <f>_xlfn.IFNA(VLOOKUP($A147,'Alle namen en totalen'!$B:$F,D$284,FALSE)," ")</f>
        <v>MB 5 Pup 2</v>
      </c>
      <c r="E147">
        <f>VLOOKUP($A147,'Tussenbestand individueel'!$F:$AH,E$284,FALSE)</f>
        <v>0</v>
      </c>
      <c r="F147" t="str">
        <f>_xlfn.IFNA(VLOOKUP($A147,'Alle namen en totalen'!$B:$F,F$284,FALSE),"")</f>
        <v>LH</v>
      </c>
      <c r="G147" s="15">
        <f>_xlfn.IFNA(VLOOKUP($A147,'Tussenbestand individueel'!$F:$AH,G$284,FALSE),0)</f>
        <v>0</v>
      </c>
      <c r="H147" s="25">
        <f>_xlfn.IFNA(VLOOKUP($A147,'Tussenbestand individueel'!$F:$AH,H$284,FALSE),0)</f>
        <v>99</v>
      </c>
      <c r="I147" s="15">
        <f>_xlfn.IFNA(VLOOKUP($A147,'Tussenbestand individueel'!$F:$AH,I$284,FALSE),0)</f>
        <v>0</v>
      </c>
      <c r="J147" s="15">
        <f>_xlfn.IFNA(VLOOKUP($A147,'Tussenbestand individueel'!$F:$AH,J$284,FALSE),0)</f>
        <v>0</v>
      </c>
      <c r="K147" s="15">
        <f>_xlfn.IFNA(VLOOKUP($A147,'Tussenbestand individueel'!$F:$AH,K$284,FALSE),0)</f>
        <v>0</v>
      </c>
      <c r="L147" s="15">
        <f>_xlfn.IFNA(VLOOKUP($A147,'Tussenbestand individueel'!$F:$AH,L$284,FALSE),0)</f>
        <v>0</v>
      </c>
      <c r="M147" s="15">
        <f>_xlfn.IFNA(VLOOKUP($A147,'Tussenbestand individueel'!$F:$AH,M$284,FALSE),0)</f>
        <v>0</v>
      </c>
      <c r="N147" s="13">
        <f>_xlfn.IFNA(VLOOKUP($A147,'Tussenbestand individueel'!$F:$AH,N$284,FALSE),0)</f>
        <v>11</v>
      </c>
      <c r="O147" s="15">
        <f>_xlfn.IFNA(VLOOKUP($A147,'Tussenbestand individueel'!$F:$AH,O$284,FALSE),0)</f>
        <v>0</v>
      </c>
      <c r="P147" s="15">
        <f>_xlfn.IFNA(VLOOKUP($A147,'Tussenbestand individueel'!$F:$AH,P$284,FALSE),0)</f>
        <v>0</v>
      </c>
      <c r="Q147" s="15">
        <f>_xlfn.IFNA(VLOOKUP($A147,'Tussenbestand individueel'!$F:$AH,Q$284,FALSE),0)</f>
        <v>0</v>
      </c>
      <c r="R147" s="15">
        <f>_xlfn.IFNA(VLOOKUP($A147,'Tussenbestand individueel'!$F:$AH,R$284,FALSE),0)</f>
        <v>0</v>
      </c>
      <c r="S147" s="13">
        <f>_xlfn.IFNA(VLOOKUP($A147,'Tussenbestand individueel'!$F:$AH,S$284,FALSE),0)</f>
        <v>11</v>
      </c>
      <c r="T147" s="15">
        <f>_xlfn.IFNA(VLOOKUP($A147,'Tussenbestand individueel'!$F:$AH,T$284,FALSE),0)</f>
        <v>0</v>
      </c>
      <c r="U147" s="15">
        <f>_xlfn.IFNA(VLOOKUP($A147,'Tussenbestand individueel'!$F:$AH,U$284,FALSE),0)</f>
        <v>0</v>
      </c>
      <c r="V147" s="15">
        <f>_xlfn.IFNA(VLOOKUP($A147,'Tussenbestand individueel'!$F:$AH,V$284,FALSE),0)</f>
        <v>0</v>
      </c>
      <c r="W147" s="15">
        <f>_xlfn.IFNA(VLOOKUP($A147,'Tussenbestand individueel'!$F:$AH,W$284,FALSE),0)</f>
        <v>0</v>
      </c>
      <c r="X147" s="13">
        <f>_xlfn.IFNA(VLOOKUP($A147,'Tussenbestand individueel'!$F:$AH,X$284,FALSE),0)</f>
        <v>11</v>
      </c>
      <c r="Y147" s="15">
        <f>_xlfn.IFNA(VLOOKUP($A147,'Tussenbestand individueel'!$F:$AH,Y$284,FALSE),0)</f>
        <v>0</v>
      </c>
      <c r="Z147" s="15">
        <f>_xlfn.IFNA(VLOOKUP($A147,'Tussenbestand individueel'!$F:$AH,Z$284,FALSE),0)</f>
        <v>0</v>
      </c>
      <c r="AA147" s="15">
        <f>_xlfn.IFNA(VLOOKUP($A147,'Tussenbestand individueel'!$F:$AH,AA$284,FALSE),0)</f>
        <v>0</v>
      </c>
      <c r="AB147" s="15">
        <f>_xlfn.IFNA(VLOOKUP($A147,'Tussenbestand individueel'!$F:$AH,AB$284,FALSE),0)</f>
        <v>0</v>
      </c>
      <c r="AC147" s="13">
        <f>_xlfn.IFNA(VLOOKUP($A147,'Tussenbestand individueel'!$F:$AH,AC$284,FALSE),0)</f>
        <v>11</v>
      </c>
    </row>
    <row r="148" spans="1:29" hidden="1" x14ac:dyDescent="0.3">
      <c r="A148" s="17">
        <f>'Alle namen en totalen'!$B148</f>
        <v>531</v>
      </c>
      <c r="B148" t="str">
        <f>VLOOKUP(A148,'Alle namen en totalen'!B:F,5,FALSE)</f>
        <v>W4-B1</v>
      </c>
      <c r="C148" t="str">
        <f>_xlfn.IFNA(VLOOKUP($A148,'Alle namen en totalen'!$B:$F,C$284,FALSE)," ")</f>
        <v>Fenna de Boer</v>
      </c>
      <c r="D148" t="str">
        <f>_xlfn.IFNA(VLOOKUP($A148,'Alle namen en totalen'!$B:$F,D$284,FALSE)," ")</f>
        <v>MB 5 Pup 2</v>
      </c>
      <c r="E148">
        <f>VLOOKUP($A148,'Tussenbestand individueel'!$F:$AH,E$284,FALSE)</f>
        <v>0</v>
      </c>
      <c r="F148" t="str">
        <f>_xlfn.IFNA(VLOOKUP($A148,'Alle namen en totalen'!$B:$F,F$284,FALSE),"")</f>
        <v>Turncademy</v>
      </c>
      <c r="G148" s="15">
        <f>_xlfn.IFNA(VLOOKUP($A148,'Tussenbestand individueel'!$F:$AH,G$284,FALSE),0)</f>
        <v>49.5</v>
      </c>
      <c r="H148" s="25">
        <f>_xlfn.IFNA(VLOOKUP($A148,'Tussenbestand individueel'!$F:$AH,H$284,FALSE),0)</f>
        <v>4</v>
      </c>
      <c r="I148" s="15">
        <f>_xlfn.IFNA(VLOOKUP($A148,'Tussenbestand individueel'!$F:$AH,I$284,FALSE),0)</f>
        <v>3.25</v>
      </c>
      <c r="J148" s="15">
        <f>_xlfn.IFNA(VLOOKUP($A148,'Tussenbestand individueel'!$F:$AH,J$284,FALSE),0)</f>
        <v>9.25</v>
      </c>
      <c r="K148" s="15">
        <f>_xlfn.IFNA(VLOOKUP($A148,'Tussenbestand individueel'!$F:$AH,K$284,FALSE),0)</f>
        <v>0</v>
      </c>
      <c r="L148" s="15">
        <f>_xlfn.IFNA(VLOOKUP($A148,'Tussenbestand individueel'!$F:$AH,L$284,FALSE),0)</f>
        <v>0.3</v>
      </c>
      <c r="M148" s="15">
        <f>_xlfn.IFNA(VLOOKUP($A148,'Tussenbestand individueel'!$F:$AH,M$284,FALSE),0)</f>
        <v>12.8</v>
      </c>
      <c r="N148" s="13">
        <f>_xlfn.IFNA(VLOOKUP($A148,'Tussenbestand individueel'!$F:$AH,N$284,FALSE),0)</f>
        <v>1</v>
      </c>
      <c r="O148" s="15">
        <f>_xlfn.IFNA(VLOOKUP($A148,'Tussenbestand individueel'!$F:$AH,O$284,FALSE),0)</f>
        <v>4.3</v>
      </c>
      <c r="P148" s="15">
        <f>_xlfn.IFNA(VLOOKUP($A148,'Tussenbestand individueel'!$F:$AH,P$284,FALSE),0)</f>
        <v>9.3000000000000007</v>
      </c>
      <c r="Q148" s="15">
        <f>_xlfn.IFNA(VLOOKUP($A148,'Tussenbestand individueel'!$F:$AH,Q$284,FALSE),0)</f>
        <v>0</v>
      </c>
      <c r="R148" s="15">
        <f>_xlfn.IFNA(VLOOKUP($A148,'Tussenbestand individueel'!$F:$AH,R$284,FALSE),0)</f>
        <v>13.6</v>
      </c>
      <c r="S148" s="13">
        <f>_xlfn.IFNA(VLOOKUP($A148,'Tussenbestand individueel'!$F:$AH,S$284,FALSE),0)</f>
        <v>1</v>
      </c>
      <c r="T148" s="15">
        <f>_xlfn.IFNA(VLOOKUP($A148,'Tussenbestand individueel'!$F:$AH,T$284,FALSE),0)</f>
        <v>3.7</v>
      </c>
      <c r="U148" s="15">
        <f>_xlfn.IFNA(VLOOKUP($A148,'Tussenbestand individueel'!$F:$AH,U$284,FALSE),0)</f>
        <v>8</v>
      </c>
      <c r="V148" s="15">
        <f>_xlfn.IFNA(VLOOKUP($A148,'Tussenbestand individueel'!$F:$AH,V$284,FALSE),0)</f>
        <v>0</v>
      </c>
      <c r="W148" s="15">
        <f>_xlfn.IFNA(VLOOKUP($A148,'Tussenbestand individueel'!$F:$AH,W$284,FALSE),0)</f>
        <v>11.7</v>
      </c>
      <c r="X148" s="13">
        <f>_xlfn.IFNA(VLOOKUP($A148,'Tussenbestand individueel'!$F:$AH,X$284,FALSE),0)</f>
        <v>8</v>
      </c>
      <c r="Y148" s="15">
        <f>_xlfn.IFNA(VLOOKUP($A148,'Tussenbestand individueel'!$F:$AH,Y$284,FALSE),0)</f>
        <v>4</v>
      </c>
      <c r="Z148" s="15">
        <f>_xlfn.IFNA(VLOOKUP($A148,'Tussenbestand individueel'!$F:$AH,Z$284,FALSE),0)</f>
        <v>7.4</v>
      </c>
      <c r="AA148" s="15">
        <f>_xlfn.IFNA(VLOOKUP($A148,'Tussenbestand individueel'!$F:$AH,AA$284,FALSE),0)</f>
        <v>0</v>
      </c>
      <c r="AB148" s="15">
        <f>_xlfn.IFNA(VLOOKUP($A148,'Tussenbestand individueel'!$F:$AH,AB$284,FALSE),0)</f>
        <v>11.4</v>
      </c>
      <c r="AC148" s="13">
        <f>_xlfn.IFNA(VLOOKUP($A148,'Tussenbestand individueel'!$F:$AH,AC$284,FALSE),0)</f>
        <v>15</v>
      </c>
    </row>
    <row r="149" spans="1:29" hidden="1" x14ac:dyDescent="0.3">
      <c r="A149" s="17">
        <f>'Alle namen en totalen'!$B149</f>
        <v>532</v>
      </c>
      <c r="B149" t="str">
        <f>VLOOKUP(A149,'Alle namen en totalen'!B:F,5,FALSE)</f>
        <v>W2-B1</v>
      </c>
      <c r="C149" t="str">
        <f>_xlfn.IFNA(VLOOKUP($A149,'Alle namen en totalen'!$B:$F,C$284,FALSE)," ")</f>
        <v>Ashley Kroon</v>
      </c>
      <c r="D149" t="str">
        <f>_xlfn.IFNA(VLOOKUP($A149,'Alle namen en totalen'!$B:$F,D$284,FALSE)," ")</f>
        <v>MB 5 Pup 2</v>
      </c>
      <c r="E149">
        <f>VLOOKUP($A149,'Tussenbestand individueel'!$F:$AH,E$284,FALSE)</f>
        <v>0</v>
      </c>
      <c r="F149" t="str">
        <f>_xlfn.IFNA(VLOOKUP($A149,'Alle namen en totalen'!$B:$F,F$284,FALSE),"")</f>
        <v>Turncentrum Waterland</v>
      </c>
      <c r="G149" s="15">
        <f>_xlfn.IFNA(VLOOKUP($A149,'Tussenbestand individueel'!$F:$AH,G$284,FALSE),0)</f>
        <v>41.075000000000003</v>
      </c>
      <c r="H149" s="25">
        <f>_xlfn.IFNA(VLOOKUP($A149,'Tussenbestand individueel'!$F:$AH,H$284,FALSE),0)</f>
        <v>10</v>
      </c>
      <c r="I149" s="15">
        <f>_xlfn.IFNA(VLOOKUP($A149,'Tussenbestand individueel'!$F:$AH,I$284,FALSE),0)</f>
        <v>3.25</v>
      </c>
      <c r="J149" s="15">
        <f>_xlfn.IFNA(VLOOKUP($A149,'Tussenbestand individueel'!$F:$AH,J$284,FALSE),0)</f>
        <v>7.9250000000000007</v>
      </c>
      <c r="K149" s="15">
        <f>_xlfn.IFNA(VLOOKUP($A149,'Tussenbestand individueel'!$F:$AH,K$284,FALSE),0)</f>
        <v>0</v>
      </c>
      <c r="L149" s="15">
        <f>_xlfn.IFNA(VLOOKUP($A149,'Tussenbestand individueel'!$F:$AH,L$284,FALSE),0)</f>
        <v>0.3</v>
      </c>
      <c r="M149" s="15">
        <f>_xlfn.IFNA(VLOOKUP($A149,'Tussenbestand individueel'!$F:$AH,M$284,FALSE),0)</f>
        <v>11.475</v>
      </c>
      <c r="N149" s="13">
        <f>_xlfn.IFNA(VLOOKUP($A149,'Tussenbestand individueel'!$F:$AH,N$284,FALSE),0)</f>
        <v>8</v>
      </c>
      <c r="O149" s="15">
        <f>_xlfn.IFNA(VLOOKUP($A149,'Tussenbestand individueel'!$F:$AH,O$284,FALSE),0)</f>
        <v>2.4</v>
      </c>
      <c r="P149" s="15">
        <f>_xlfn.IFNA(VLOOKUP($A149,'Tussenbestand individueel'!$F:$AH,P$284,FALSE),0)</f>
        <v>6.9</v>
      </c>
      <c r="Q149" s="15">
        <f>_xlfn.IFNA(VLOOKUP($A149,'Tussenbestand individueel'!$F:$AH,Q$284,FALSE),0)</f>
        <v>0</v>
      </c>
      <c r="R149" s="15">
        <f>_xlfn.IFNA(VLOOKUP($A149,'Tussenbestand individueel'!$F:$AH,R$284,FALSE),0)</f>
        <v>9.3000000000000007</v>
      </c>
      <c r="S149" s="13">
        <f>_xlfn.IFNA(VLOOKUP($A149,'Tussenbestand individueel'!$F:$AH,S$284,FALSE),0)</f>
        <v>9</v>
      </c>
      <c r="T149" s="15">
        <f>_xlfn.IFNA(VLOOKUP($A149,'Tussenbestand individueel'!$F:$AH,T$284,FALSE),0)</f>
        <v>3.1</v>
      </c>
      <c r="U149" s="15">
        <f>_xlfn.IFNA(VLOOKUP($A149,'Tussenbestand individueel'!$F:$AH,U$284,FALSE),0)</f>
        <v>6.75</v>
      </c>
      <c r="V149" s="15">
        <f>_xlfn.IFNA(VLOOKUP($A149,'Tussenbestand individueel'!$F:$AH,V$284,FALSE),0)</f>
        <v>0</v>
      </c>
      <c r="W149" s="15">
        <f>_xlfn.IFNA(VLOOKUP($A149,'Tussenbestand individueel'!$F:$AH,W$284,FALSE),0)</f>
        <v>9.85</v>
      </c>
      <c r="X149" s="13">
        <f>_xlfn.IFNA(VLOOKUP($A149,'Tussenbestand individueel'!$F:$AH,X$284,FALSE),0)</f>
        <v>6</v>
      </c>
      <c r="Y149" s="15">
        <f>_xlfn.IFNA(VLOOKUP($A149,'Tussenbestand individueel'!$F:$AH,Y$284,FALSE),0)</f>
        <v>3.4</v>
      </c>
      <c r="Z149" s="15">
        <f>_xlfn.IFNA(VLOOKUP($A149,'Tussenbestand individueel'!$F:$AH,Z$284,FALSE),0)</f>
        <v>7.05</v>
      </c>
      <c r="AA149" s="15">
        <f>_xlfn.IFNA(VLOOKUP($A149,'Tussenbestand individueel'!$F:$AH,AA$284,FALSE),0)</f>
        <v>0</v>
      </c>
      <c r="AB149" s="15">
        <f>_xlfn.IFNA(VLOOKUP($A149,'Tussenbestand individueel'!$F:$AH,AB$284,FALSE),0)</f>
        <v>10.45</v>
      </c>
      <c r="AC149" s="13">
        <f>_xlfn.IFNA(VLOOKUP($A149,'Tussenbestand individueel'!$F:$AH,AC$284,FALSE),0)</f>
        <v>7</v>
      </c>
    </row>
    <row r="150" spans="1:29" hidden="1" x14ac:dyDescent="0.3">
      <c r="A150" s="17">
        <f>'Alle namen en totalen'!$B150</f>
        <v>533</v>
      </c>
      <c r="B150" t="str">
        <f>VLOOKUP(A150,'Alle namen en totalen'!B:F,5,FALSE)</f>
        <v>W2-B1</v>
      </c>
      <c r="C150" t="str">
        <f>_xlfn.IFNA(VLOOKUP($A150,'Alle namen en totalen'!$B:$F,C$284,FALSE)," ")</f>
        <v>Alyssa Narain</v>
      </c>
      <c r="D150" t="str">
        <f>_xlfn.IFNA(VLOOKUP($A150,'Alle namen en totalen'!$B:$F,D$284,FALSE)," ")</f>
        <v>MB 5 Pup 2</v>
      </c>
      <c r="E150">
        <f>VLOOKUP($A150,'Tussenbestand individueel'!$F:$AH,E$284,FALSE)</f>
        <v>0</v>
      </c>
      <c r="F150" t="str">
        <f>_xlfn.IFNA(VLOOKUP($A150,'Alle namen en totalen'!$B:$F,F$284,FALSE),"")</f>
        <v>Turncentrum Waterland</v>
      </c>
      <c r="G150" s="15">
        <f>_xlfn.IFNA(VLOOKUP($A150,'Tussenbestand individueel'!$F:$AH,G$284,FALSE),0)</f>
        <v>43.475000000000001</v>
      </c>
      <c r="H150" s="25">
        <f>_xlfn.IFNA(VLOOKUP($A150,'Tussenbestand individueel'!$F:$AH,H$284,FALSE),0)</f>
        <v>4</v>
      </c>
      <c r="I150" s="15">
        <f>_xlfn.IFNA(VLOOKUP($A150,'Tussenbestand individueel'!$F:$AH,I$284,FALSE),0)</f>
        <v>3.25</v>
      </c>
      <c r="J150" s="15">
        <f>_xlfn.IFNA(VLOOKUP($A150,'Tussenbestand individueel'!$F:$AH,J$284,FALSE),0)</f>
        <v>8.2750000000000004</v>
      </c>
      <c r="K150" s="15">
        <f>_xlfn.IFNA(VLOOKUP($A150,'Tussenbestand individueel'!$F:$AH,K$284,FALSE),0)</f>
        <v>0</v>
      </c>
      <c r="L150" s="15">
        <f>_xlfn.IFNA(VLOOKUP($A150,'Tussenbestand individueel'!$F:$AH,L$284,FALSE),0)</f>
        <v>0.3</v>
      </c>
      <c r="M150" s="15">
        <f>_xlfn.IFNA(VLOOKUP($A150,'Tussenbestand individueel'!$F:$AH,M$284,FALSE),0)</f>
        <v>11.824999999999999</v>
      </c>
      <c r="N150" s="13">
        <f>_xlfn.IFNA(VLOOKUP($A150,'Tussenbestand individueel'!$F:$AH,N$284,FALSE),0)</f>
        <v>5</v>
      </c>
      <c r="O150" s="15">
        <f>_xlfn.IFNA(VLOOKUP($A150,'Tussenbestand individueel'!$F:$AH,O$284,FALSE),0)</f>
        <v>3</v>
      </c>
      <c r="P150" s="15">
        <f>_xlfn.IFNA(VLOOKUP($A150,'Tussenbestand individueel'!$F:$AH,P$284,FALSE),0)</f>
        <v>6.85</v>
      </c>
      <c r="Q150" s="15">
        <f>_xlfn.IFNA(VLOOKUP($A150,'Tussenbestand individueel'!$F:$AH,Q$284,FALSE),0)</f>
        <v>0</v>
      </c>
      <c r="R150" s="15">
        <f>_xlfn.IFNA(VLOOKUP($A150,'Tussenbestand individueel'!$F:$AH,R$284,FALSE),0)</f>
        <v>9.85</v>
      </c>
      <c r="S150" s="13">
        <f>_xlfn.IFNA(VLOOKUP($A150,'Tussenbestand individueel'!$F:$AH,S$284,FALSE),0)</f>
        <v>8</v>
      </c>
      <c r="T150" s="15">
        <f>_xlfn.IFNA(VLOOKUP($A150,'Tussenbestand individueel'!$F:$AH,T$284,FALSE),0)</f>
        <v>3.7</v>
      </c>
      <c r="U150" s="15">
        <f>_xlfn.IFNA(VLOOKUP($A150,'Tussenbestand individueel'!$F:$AH,U$284,FALSE),0)</f>
        <v>7.75</v>
      </c>
      <c r="V150" s="15">
        <f>_xlfn.IFNA(VLOOKUP($A150,'Tussenbestand individueel'!$F:$AH,V$284,FALSE),0)</f>
        <v>0</v>
      </c>
      <c r="W150" s="15">
        <f>_xlfn.IFNA(VLOOKUP($A150,'Tussenbestand individueel'!$F:$AH,W$284,FALSE),0)</f>
        <v>11.45</v>
      </c>
      <c r="X150" s="13">
        <f>_xlfn.IFNA(VLOOKUP($A150,'Tussenbestand individueel'!$F:$AH,X$284,FALSE),0)</f>
        <v>1</v>
      </c>
      <c r="Y150" s="15">
        <f>_xlfn.IFNA(VLOOKUP($A150,'Tussenbestand individueel'!$F:$AH,Y$284,FALSE),0)</f>
        <v>3.2</v>
      </c>
      <c r="Z150" s="15">
        <f>_xlfn.IFNA(VLOOKUP($A150,'Tussenbestand individueel'!$F:$AH,Z$284,FALSE),0)</f>
        <v>7.15</v>
      </c>
      <c r="AA150" s="15">
        <f>_xlfn.IFNA(VLOOKUP($A150,'Tussenbestand individueel'!$F:$AH,AA$284,FALSE),0)</f>
        <v>0</v>
      </c>
      <c r="AB150" s="15">
        <f>_xlfn.IFNA(VLOOKUP($A150,'Tussenbestand individueel'!$F:$AH,AB$284,FALSE),0)</f>
        <v>10.35</v>
      </c>
      <c r="AC150" s="13">
        <f>_xlfn.IFNA(VLOOKUP($A150,'Tussenbestand individueel'!$F:$AH,AC$284,FALSE),0)</f>
        <v>8</v>
      </c>
    </row>
    <row r="151" spans="1:29" hidden="1" x14ac:dyDescent="0.3">
      <c r="A151" s="17">
        <f>'Alle namen en totalen'!$B151</f>
        <v>534</v>
      </c>
      <c r="B151" t="str">
        <f>VLOOKUP(A151,'Alle namen en totalen'!B:F,5,FALSE)</f>
        <v>W2-B1</v>
      </c>
      <c r="C151" t="str">
        <f>_xlfn.IFNA(VLOOKUP($A151,'Alle namen en totalen'!$B:$F,C$284,FALSE)," ")</f>
        <v>Quinley Bonapart</v>
      </c>
      <c r="D151" t="str">
        <f>_xlfn.IFNA(VLOOKUP($A151,'Alle namen en totalen'!$B:$F,D$284,FALSE)," ")</f>
        <v>MB 5 Pup 2</v>
      </c>
      <c r="E151">
        <f>VLOOKUP($A151,'Tussenbestand individueel'!$F:$AH,E$284,FALSE)</f>
        <v>0</v>
      </c>
      <c r="F151" t="str">
        <f>_xlfn.IFNA(VLOOKUP($A151,'Alle namen en totalen'!$B:$F,F$284,FALSE),"")</f>
        <v>Turncentrum Waterland</v>
      </c>
      <c r="G151" s="15">
        <f>_xlfn.IFNA(VLOOKUP($A151,'Tussenbestand individueel'!$F:$AH,G$284,FALSE),0)</f>
        <v>45.274999999999999</v>
      </c>
      <c r="H151" s="25">
        <f>_xlfn.IFNA(VLOOKUP($A151,'Tussenbestand individueel'!$F:$AH,H$284,FALSE),0)</f>
        <v>2</v>
      </c>
      <c r="I151" s="15">
        <f>_xlfn.IFNA(VLOOKUP($A151,'Tussenbestand individueel'!$F:$AH,I$284,FALSE),0)</f>
        <v>3.25</v>
      </c>
      <c r="J151" s="15">
        <f>_xlfn.IFNA(VLOOKUP($A151,'Tussenbestand individueel'!$F:$AH,J$284,FALSE),0)</f>
        <v>8.7250000000000014</v>
      </c>
      <c r="K151" s="15">
        <f>_xlfn.IFNA(VLOOKUP($A151,'Tussenbestand individueel'!$F:$AH,K$284,FALSE),0)</f>
        <v>0</v>
      </c>
      <c r="L151" s="15">
        <f>_xlfn.IFNA(VLOOKUP($A151,'Tussenbestand individueel'!$F:$AH,L$284,FALSE),0)</f>
        <v>0.3</v>
      </c>
      <c r="M151" s="15">
        <f>_xlfn.IFNA(VLOOKUP($A151,'Tussenbestand individueel'!$F:$AH,M$284,FALSE),0)</f>
        <v>12.275</v>
      </c>
      <c r="N151" s="13">
        <f>_xlfn.IFNA(VLOOKUP($A151,'Tussenbestand individueel'!$F:$AH,N$284,FALSE),0)</f>
        <v>1</v>
      </c>
      <c r="O151" s="15">
        <f>_xlfn.IFNA(VLOOKUP($A151,'Tussenbestand individueel'!$F:$AH,O$284,FALSE),0)</f>
        <v>4</v>
      </c>
      <c r="P151" s="15">
        <f>_xlfn.IFNA(VLOOKUP($A151,'Tussenbestand individueel'!$F:$AH,P$284,FALSE),0)</f>
        <v>7.65</v>
      </c>
      <c r="Q151" s="15">
        <f>_xlfn.IFNA(VLOOKUP($A151,'Tussenbestand individueel'!$F:$AH,Q$284,FALSE),0)</f>
        <v>0</v>
      </c>
      <c r="R151" s="15">
        <f>_xlfn.IFNA(VLOOKUP($A151,'Tussenbestand individueel'!$F:$AH,R$284,FALSE),0)</f>
        <v>11.65</v>
      </c>
      <c r="S151" s="13">
        <f>_xlfn.IFNA(VLOOKUP($A151,'Tussenbestand individueel'!$F:$AH,S$284,FALSE),0)</f>
        <v>2</v>
      </c>
      <c r="T151" s="15">
        <f>_xlfn.IFNA(VLOOKUP($A151,'Tussenbestand individueel'!$F:$AH,T$284,FALSE),0)</f>
        <v>3.1</v>
      </c>
      <c r="U151" s="15">
        <f>_xlfn.IFNA(VLOOKUP($A151,'Tussenbestand individueel'!$F:$AH,U$284,FALSE),0)</f>
        <v>7.3</v>
      </c>
      <c r="V151" s="15">
        <f>_xlfn.IFNA(VLOOKUP($A151,'Tussenbestand individueel'!$F:$AH,V$284,FALSE),0)</f>
        <v>0</v>
      </c>
      <c r="W151" s="15">
        <f>_xlfn.IFNA(VLOOKUP($A151,'Tussenbestand individueel'!$F:$AH,W$284,FALSE),0)</f>
        <v>10.4</v>
      </c>
      <c r="X151" s="13">
        <f>_xlfn.IFNA(VLOOKUP($A151,'Tussenbestand individueel'!$F:$AH,X$284,FALSE),0)</f>
        <v>5</v>
      </c>
      <c r="Y151" s="15">
        <f>_xlfn.IFNA(VLOOKUP($A151,'Tussenbestand individueel'!$F:$AH,Y$284,FALSE),0)</f>
        <v>3.5</v>
      </c>
      <c r="Z151" s="15">
        <f>_xlfn.IFNA(VLOOKUP($A151,'Tussenbestand individueel'!$F:$AH,Z$284,FALSE),0)</f>
        <v>7.45</v>
      </c>
      <c r="AA151" s="15">
        <f>_xlfn.IFNA(VLOOKUP($A151,'Tussenbestand individueel'!$F:$AH,AA$284,FALSE),0)</f>
        <v>0</v>
      </c>
      <c r="AB151" s="15">
        <f>_xlfn.IFNA(VLOOKUP($A151,'Tussenbestand individueel'!$F:$AH,AB$284,FALSE),0)</f>
        <v>10.95</v>
      </c>
      <c r="AC151" s="13">
        <f>_xlfn.IFNA(VLOOKUP($A151,'Tussenbestand individueel'!$F:$AH,AC$284,FALSE),0)</f>
        <v>6</v>
      </c>
    </row>
    <row r="152" spans="1:29" hidden="1" x14ac:dyDescent="0.3">
      <c r="A152" s="17">
        <f>'Alle namen en totalen'!$B152</f>
        <v>535</v>
      </c>
      <c r="B152" t="str">
        <f>VLOOKUP(A152,'Alle namen en totalen'!B:F,5,FALSE)</f>
        <v>W2-B1</v>
      </c>
      <c r="C152" t="str">
        <f>_xlfn.IFNA(VLOOKUP($A152,'Alle namen en totalen'!$B:$F,C$284,FALSE)," ")</f>
        <v>Romee Koene</v>
      </c>
      <c r="D152" t="str">
        <f>_xlfn.IFNA(VLOOKUP($A152,'Alle namen en totalen'!$B:$F,D$284,FALSE)," ")</f>
        <v>MB 5 Pup 2</v>
      </c>
      <c r="E152">
        <f>VLOOKUP($A152,'Tussenbestand individueel'!$F:$AH,E$284,FALSE)</f>
        <v>0</v>
      </c>
      <c r="F152" t="str">
        <f>_xlfn.IFNA(VLOOKUP($A152,'Alle namen en totalen'!$B:$F,F$284,FALSE),"")</f>
        <v>Turncentrum Waterland</v>
      </c>
      <c r="G152" s="15">
        <f>_xlfn.IFNA(VLOOKUP($A152,'Tussenbestand individueel'!$F:$AH,G$284,FALSE),0)</f>
        <v>0</v>
      </c>
      <c r="H152" s="25">
        <f>_xlfn.IFNA(VLOOKUP($A152,'Tussenbestand individueel'!$F:$AH,H$284,FALSE),0)</f>
        <v>99</v>
      </c>
      <c r="I152" s="15">
        <f>_xlfn.IFNA(VLOOKUP($A152,'Tussenbestand individueel'!$F:$AH,I$284,FALSE),0)</f>
        <v>0</v>
      </c>
      <c r="J152" s="15">
        <f>_xlfn.IFNA(VLOOKUP($A152,'Tussenbestand individueel'!$F:$AH,J$284,FALSE),0)</f>
        <v>0</v>
      </c>
      <c r="K152" s="15">
        <f>_xlfn.IFNA(VLOOKUP($A152,'Tussenbestand individueel'!$F:$AH,K$284,FALSE),0)</f>
        <v>0</v>
      </c>
      <c r="L152" s="15">
        <f>_xlfn.IFNA(VLOOKUP($A152,'Tussenbestand individueel'!$F:$AH,L$284,FALSE),0)</f>
        <v>0</v>
      </c>
      <c r="M152" s="15">
        <f>_xlfn.IFNA(VLOOKUP($A152,'Tussenbestand individueel'!$F:$AH,M$284,FALSE),0)</f>
        <v>0</v>
      </c>
      <c r="N152" s="13">
        <f>_xlfn.IFNA(VLOOKUP($A152,'Tussenbestand individueel'!$F:$AH,N$284,FALSE),0)</f>
        <v>11</v>
      </c>
      <c r="O152" s="15">
        <f>_xlfn.IFNA(VLOOKUP($A152,'Tussenbestand individueel'!$F:$AH,O$284,FALSE),0)</f>
        <v>0</v>
      </c>
      <c r="P152" s="15">
        <f>_xlfn.IFNA(VLOOKUP($A152,'Tussenbestand individueel'!$F:$AH,P$284,FALSE),0)</f>
        <v>0</v>
      </c>
      <c r="Q152" s="15">
        <f>_xlfn.IFNA(VLOOKUP($A152,'Tussenbestand individueel'!$F:$AH,Q$284,FALSE),0)</f>
        <v>0</v>
      </c>
      <c r="R152" s="15">
        <f>_xlfn.IFNA(VLOOKUP($A152,'Tussenbestand individueel'!$F:$AH,R$284,FALSE),0)</f>
        <v>0</v>
      </c>
      <c r="S152" s="13">
        <f>_xlfn.IFNA(VLOOKUP($A152,'Tussenbestand individueel'!$F:$AH,S$284,FALSE),0)</f>
        <v>11</v>
      </c>
      <c r="T152" s="15">
        <f>_xlfn.IFNA(VLOOKUP($A152,'Tussenbestand individueel'!$F:$AH,T$284,FALSE),0)</f>
        <v>0</v>
      </c>
      <c r="U152" s="15">
        <f>_xlfn.IFNA(VLOOKUP($A152,'Tussenbestand individueel'!$F:$AH,U$284,FALSE),0)</f>
        <v>0</v>
      </c>
      <c r="V152" s="15">
        <f>_xlfn.IFNA(VLOOKUP($A152,'Tussenbestand individueel'!$F:$AH,V$284,FALSE),0)</f>
        <v>0</v>
      </c>
      <c r="W152" s="15">
        <f>_xlfn.IFNA(VLOOKUP($A152,'Tussenbestand individueel'!$F:$AH,W$284,FALSE),0)</f>
        <v>0</v>
      </c>
      <c r="X152" s="13">
        <f>_xlfn.IFNA(VLOOKUP($A152,'Tussenbestand individueel'!$F:$AH,X$284,FALSE),0)</f>
        <v>11</v>
      </c>
      <c r="Y152" s="15">
        <f>_xlfn.IFNA(VLOOKUP($A152,'Tussenbestand individueel'!$F:$AH,Y$284,FALSE),0)</f>
        <v>0</v>
      </c>
      <c r="Z152" s="15">
        <f>_xlfn.IFNA(VLOOKUP($A152,'Tussenbestand individueel'!$F:$AH,Z$284,FALSE),0)</f>
        <v>0</v>
      </c>
      <c r="AA152" s="15">
        <f>_xlfn.IFNA(VLOOKUP($A152,'Tussenbestand individueel'!$F:$AH,AA$284,FALSE),0)</f>
        <v>0</v>
      </c>
      <c r="AB152" s="15">
        <f>_xlfn.IFNA(VLOOKUP($A152,'Tussenbestand individueel'!$F:$AH,AB$284,FALSE),0)</f>
        <v>0</v>
      </c>
      <c r="AC152" s="13">
        <f>_xlfn.IFNA(VLOOKUP($A152,'Tussenbestand individueel'!$F:$AH,AC$284,FALSE),0)</f>
        <v>11</v>
      </c>
    </row>
    <row r="153" spans="1:29" hidden="1" x14ac:dyDescent="0.3">
      <c r="A153" s="17">
        <f>'Alle namen en totalen'!$B153</f>
        <v>536</v>
      </c>
      <c r="B153" t="str">
        <f>VLOOKUP(A153,'Alle namen en totalen'!B:F,5,FALSE)</f>
        <v>W2-B1</v>
      </c>
      <c r="C153" t="str">
        <f>_xlfn.IFNA(VLOOKUP($A153,'Alle namen en totalen'!$B:$F,C$284,FALSE)," ")</f>
        <v>Sienna Schutten</v>
      </c>
      <c r="D153" t="str">
        <f>_xlfn.IFNA(VLOOKUP($A153,'Alle namen en totalen'!$B:$F,D$284,FALSE)," ")</f>
        <v>MB 5 Pup 2</v>
      </c>
      <c r="E153">
        <f>VLOOKUP($A153,'Tussenbestand individueel'!$F:$AH,E$284,FALSE)</f>
        <v>0</v>
      </c>
      <c r="F153" t="str">
        <f>_xlfn.IFNA(VLOOKUP($A153,'Alle namen en totalen'!$B:$F,F$284,FALSE),"")</f>
        <v>Turncentrum Waterland</v>
      </c>
      <c r="G153" s="15">
        <f>_xlfn.IFNA(VLOOKUP($A153,'Tussenbestand individueel'!$F:$AH,G$284,FALSE),0)</f>
        <v>42.424999999999997</v>
      </c>
      <c r="H153" s="25">
        <f>_xlfn.IFNA(VLOOKUP($A153,'Tussenbestand individueel'!$F:$AH,H$284,FALSE),0)</f>
        <v>6</v>
      </c>
      <c r="I153" s="15">
        <f>_xlfn.IFNA(VLOOKUP($A153,'Tussenbestand individueel'!$F:$AH,I$284,FALSE),0)</f>
        <v>3</v>
      </c>
      <c r="J153" s="15">
        <f>_xlfn.IFNA(VLOOKUP($A153,'Tussenbestand individueel'!$F:$AH,J$284,FALSE),0)</f>
        <v>8.2249999999999996</v>
      </c>
      <c r="K153" s="15">
        <f>_xlfn.IFNA(VLOOKUP($A153,'Tussenbestand individueel'!$F:$AH,K$284,FALSE),0)</f>
        <v>0</v>
      </c>
      <c r="L153" s="15">
        <f>_xlfn.IFNA(VLOOKUP($A153,'Tussenbestand individueel'!$F:$AH,L$284,FALSE),0)</f>
        <v>0</v>
      </c>
      <c r="M153" s="15">
        <f>_xlfn.IFNA(VLOOKUP($A153,'Tussenbestand individueel'!$F:$AH,M$284,FALSE),0)</f>
        <v>11.225</v>
      </c>
      <c r="N153" s="13">
        <f>_xlfn.IFNA(VLOOKUP($A153,'Tussenbestand individueel'!$F:$AH,N$284,FALSE),0)</f>
        <v>10</v>
      </c>
      <c r="O153" s="15">
        <f>_xlfn.IFNA(VLOOKUP($A153,'Tussenbestand individueel'!$F:$AH,O$284,FALSE),0)</f>
        <v>2.7</v>
      </c>
      <c r="P153" s="15">
        <f>_xlfn.IFNA(VLOOKUP($A153,'Tussenbestand individueel'!$F:$AH,P$284,FALSE),0)</f>
        <v>7.35</v>
      </c>
      <c r="Q153" s="15">
        <f>_xlfn.IFNA(VLOOKUP($A153,'Tussenbestand individueel'!$F:$AH,Q$284,FALSE),0)</f>
        <v>0</v>
      </c>
      <c r="R153" s="15">
        <f>_xlfn.IFNA(VLOOKUP($A153,'Tussenbestand individueel'!$F:$AH,R$284,FALSE),0)</f>
        <v>10.050000000000001</v>
      </c>
      <c r="S153" s="13">
        <f>_xlfn.IFNA(VLOOKUP($A153,'Tussenbestand individueel'!$F:$AH,S$284,FALSE),0)</f>
        <v>7</v>
      </c>
      <c r="T153" s="15">
        <f>_xlfn.IFNA(VLOOKUP($A153,'Tussenbestand individueel'!$F:$AH,T$284,FALSE),0)</f>
        <v>3.7</v>
      </c>
      <c r="U153" s="15">
        <f>_xlfn.IFNA(VLOOKUP($A153,'Tussenbestand individueel'!$F:$AH,U$284,FALSE),0)</f>
        <v>7.4</v>
      </c>
      <c r="V153" s="15">
        <f>_xlfn.IFNA(VLOOKUP($A153,'Tussenbestand individueel'!$F:$AH,V$284,FALSE),0)</f>
        <v>0</v>
      </c>
      <c r="W153" s="15">
        <f>_xlfn.IFNA(VLOOKUP($A153,'Tussenbestand individueel'!$F:$AH,W$284,FALSE),0)</f>
        <v>11.1</v>
      </c>
      <c r="X153" s="13">
        <f>_xlfn.IFNA(VLOOKUP($A153,'Tussenbestand individueel'!$F:$AH,X$284,FALSE),0)</f>
        <v>2</v>
      </c>
      <c r="Y153" s="15">
        <f>_xlfn.IFNA(VLOOKUP($A153,'Tussenbestand individueel'!$F:$AH,Y$284,FALSE),0)</f>
        <v>2.9</v>
      </c>
      <c r="Z153" s="15">
        <f>_xlfn.IFNA(VLOOKUP($A153,'Tussenbestand individueel'!$F:$AH,Z$284,FALSE),0)</f>
        <v>7.15</v>
      </c>
      <c r="AA153" s="15">
        <f>_xlfn.IFNA(VLOOKUP($A153,'Tussenbestand individueel'!$F:$AH,AA$284,FALSE),0)</f>
        <v>0</v>
      </c>
      <c r="AB153" s="15">
        <f>_xlfn.IFNA(VLOOKUP($A153,'Tussenbestand individueel'!$F:$AH,AB$284,FALSE),0)</f>
        <v>10.050000000000001</v>
      </c>
      <c r="AC153" s="13">
        <f>_xlfn.IFNA(VLOOKUP($A153,'Tussenbestand individueel'!$F:$AH,AC$284,FALSE),0)</f>
        <v>9</v>
      </c>
    </row>
    <row r="154" spans="1:29" hidden="1" x14ac:dyDescent="0.3">
      <c r="A154" s="17">
        <f>'Alle namen en totalen'!$B154</f>
        <v>537</v>
      </c>
      <c r="B154" t="str">
        <f>VLOOKUP(A154,'Alle namen en totalen'!B:F,5,FALSE)</f>
        <v>afm</v>
      </c>
      <c r="C154" t="str">
        <f>_xlfn.IFNA(VLOOKUP($A154,'Alle namen en totalen'!$B:$F,C$284,FALSE)," ")</f>
        <v>Djuna Menning</v>
      </c>
      <c r="D154" t="str">
        <f>_xlfn.IFNA(VLOOKUP($A154,'Alle namen en totalen'!$B:$F,D$284,FALSE)," ")</f>
        <v>MB 5 Pup 2</v>
      </c>
      <c r="E154">
        <f>VLOOKUP($A154,'Tussenbestand individueel'!$F:$AH,E$284,FALSE)</f>
        <v>0</v>
      </c>
      <c r="F154" t="str">
        <f>_xlfn.IFNA(VLOOKUP($A154,'Alle namen en totalen'!$B:$F,F$284,FALSE),"")</f>
        <v>Turncentrum Waterland</v>
      </c>
      <c r="G154" s="15">
        <f>_xlfn.IFNA(VLOOKUP($A154,'Tussenbestand individueel'!$F:$AH,G$284,FALSE),0)</f>
        <v>0</v>
      </c>
      <c r="H154" s="25">
        <f>_xlfn.IFNA(VLOOKUP($A154,'Tussenbestand individueel'!$F:$AH,H$284,FALSE),0)</f>
        <v>99</v>
      </c>
      <c r="I154" s="15">
        <f>_xlfn.IFNA(VLOOKUP($A154,'Tussenbestand individueel'!$F:$AH,I$284,FALSE),0)</f>
        <v>0</v>
      </c>
      <c r="J154" s="15">
        <f>_xlfn.IFNA(VLOOKUP($A154,'Tussenbestand individueel'!$F:$AH,J$284,FALSE),0)</f>
        <v>0</v>
      </c>
      <c r="K154" s="15">
        <f>_xlfn.IFNA(VLOOKUP($A154,'Tussenbestand individueel'!$F:$AH,K$284,FALSE),0)</f>
        <v>0</v>
      </c>
      <c r="L154" s="15">
        <f>_xlfn.IFNA(VLOOKUP($A154,'Tussenbestand individueel'!$F:$AH,L$284,FALSE),0)</f>
        <v>0</v>
      </c>
      <c r="M154" s="15">
        <f>_xlfn.IFNA(VLOOKUP($A154,'Tussenbestand individueel'!$F:$AH,M$284,FALSE),0)</f>
        <v>0</v>
      </c>
      <c r="N154" s="13">
        <f>_xlfn.IFNA(VLOOKUP($A154,'Tussenbestand individueel'!$F:$AH,N$284,FALSE),0)</f>
        <v>18</v>
      </c>
      <c r="O154" s="15">
        <f>_xlfn.IFNA(VLOOKUP($A154,'Tussenbestand individueel'!$F:$AH,O$284,FALSE),0)</f>
        <v>0</v>
      </c>
      <c r="P154" s="15">
        <f>_xlfn.IFNA(VLOOKUP($A154,'Tussenbestand individueel'!$F:$AH,P$284,FALSE),0)</f>
        <v>0</v>
      </c>
      <c r="Q154" s="15">
        <f>_xlfn.IFNA(VLOOKUP($A154,'Tussenbestand individueel'!$F:$AH,Q$284,FALSE),0)</f>
        <v>0</v>
      </c>
      <c r="R154" s="15">
        <f>_xlfn.IFNA(VLOOKUP($A154,'Tussenbestand individueel'!$F:$AH,R$284,FALSE),0)</f>
        <v>0</v>
      </c>
      <c r="S154" s="13">
        <f>_xlfn.IFNA(VLOOKUP($A154,'Tussenbestand individueel'!$F:$AH,S$284,FALSE),0)</f>
        <v>18</v>
      </c>
      <c r="T154" s="15">
        <f>_xlfn.IFNA(VLOOKUP($A154,'Tussenbestand individueel'!$F:$AH,T$284,FALSE),0)</f>
        <v>0</v>
      </c>
      <c r="U154" s="15">
        <f>_xlfn.IFNA(VLOOKUP($A154,'Tussenbestand individueel'!$F:$AH,U$284,FALSE),0)</f>
        <v>0</v>
      </c>
      <c r="V154" s="15">
        <f>_xlfn.IFNA(VLOOKUP($A154,'Tussenbestand individueel'!$F:$AH,V$284,FALSE),0)</f>
        <v>0</v>
      </c>
      <c r="W154" s="15">
        <f>_xlfn.IFNA(VLOOKUP($A154,'Tussenbestand individueel'!$F:$AH,W$284,FALSE),0)</f>
        <v>0</v>
      </c>
      <c r="X154" s="13">
        <f>_xlfn.IFNA(VLOOKUP($A154,'Tussenbestand individueel'!$F:$AH,X$284,FALSE),0)</f>
        <v>18</v>
      </c>
      <c r="Y154" s="15">
        <f>_xlfn.IFNA(VLOOKUP($A154,'Tussenbestand individueel'!$F:$AH,Y$284,FALSE),0)</f>
        <v>0</v>
      </c>
      <c r="Z154" s="15">
        <f>_xlfn.IFNA(VLOOKUP($A154,'Tussenbestand individueel'!$F:$AH,Z$284,FALSE),0)</f>
        <v>0</v>
      </c>
      <c r="AA154" s="15">
        <f>_xlfn.IFNA(VLOOKUP($A154,'Tussenbestand individueel'!$F:$AH,AA$284,FALSE),0)</f>
        <v>0</v>
      </c>
      <c r="AB154" s="15">
        <f>_xlfn.IFNA(VLOOKUP($A154,'Tussenbestand individueel'!$F:$AH,AB$284,FALSE),0)</f>
        <v>0</v>
      </c>
      <c r="AC154" s="13">
        <f>_xlfn.IFNA(VLOOKUP($A154,'Tussenbestand individueel'!$F:$AH,AC$284,FALSE),0)</f>
        <v>18</v>
      </c>
    </row>
    <row r="155" spans="1:29" hidden="1" x14ac:dyDescent="0.3">
      <c r="A155" s="17">
        <f>'Alle namen en totalen'!$B155</f>
        <v>538</v>
      </c>
      <c r="B155" t="str">
        <f>VLOOKUP(A155,'Alle namen en totalen'!B:F,5,FALSE)</f>
        <v>W2-B1</v>
      </c>
      <c r="C155" t="str">
        <f>_xlfn.IFNA(VLOOKUP($A155,'Alle namen en totalen'!$B:$F,C$284,FALSE)," ")</f>
        <v>Tess Grice</v>
      </c>
      <c r="D155" t="str">
        <f>_xlfn.IFNA(VLOOKUP($A155,'Alle namen en totalen'!$B:$F,D$284,FALSE)," ")</f>
        <v>MB 5 Pup 2</v>
      </c>
      <c r="E155">
        <f>VLOOKUP($A155,'Tussenbestand individueel'!$F:$AH,E$284,FALSE)</f>
        <v>0</v>
      </c>
      <c r="F155" t="str">
        <f>_xlfn.IFNA(VLOOKUP($A155,'Alle namen en totalen'!$B:$F,F$284,FALSE),"")</f>
        <v>Turncentrum Waterland</v>
      </c>
      <c r="G155" s="15">
        <f>_xlfn.IFNA(VLOOKUP($A155,'Tussenbestand individueel'!$F:$AH,G$284,FALSE),0)</f>
        <v>41.75</v>
      </c>
      <c r="H155" s="25">
        <f>_xlfn.IFNA(VLOOKUP($A155,'Tussenbestand individueel'!$F:$AH,H$284,FALSE),0)</f>
        <v>9</v>
      </c>
      <c r="I155" s="15">
        <f>_xlfn.IFNA(VLOOKUP($A155,'Tussenbestand individueel'!$F:$AH,I$284,FALSE),0)</f>
        <v>3</v>
      </c>
      <c r="J155" s="15">
        <f>_xlfn.IFNA(VLOOKUP($A155,'Tussenbestand individueel'!$F:$AH,J$284,FALSE),0)</f>
        <v>8.25</v>
      </c>
      <c r="K155" s="15">
        <f>_xlfn.IFNA(VLOOKUP($A155,'Tussenbestand individueel'!$F:$AH,K$284,FALSE),0)</f>
        <v>0</v>
      </c>
      <c r="L155" s="15">
        <f>_xlfn.IFNA(VLOOKUP($A155,'Tussenbestand individueel'!$F:$AH,L$284,FALSE),0)</f>
        <v>0</v>
      </c>
      <c r="M155" s="15">
        <f>_xlfn.IFNA(VLOOKUP($A155,'Tussenbestand individueel'!$F:$AH,M$284,FALSE),0)</f>
        <v>11.25</v>
      </c>
      <c r="N155" s="13">
        <f>_xlfn.IFNA(VLOOKUP($A155,'Tussenbestand individueel'!$F:$AH,N$284,FALSE),0)</f>
        <v>9</v>
      </c>
      <c r="O155" s="15">
        <f>_xlfn.IFNA(VLOOKUP($A155,'Tussenbestand individueel'!$F:$AH,O$284,FALSE),0)</f>
        <v>2.6</v>
      </c>
      <c r="P155" s="15">
        <f>_xlfn.IFNA(VLOOKUP($A155,'Tussenbestand individueel'!$F:$AH,P$284,FALSE),0)</f>
        <v>7.75</v>
      </c>
      <c r="Q155" s="15">
        <f>_xlfn.IFNA(VLOOKUP($A155,'Tussenbestand individueel'!$F:$AH,Q$284,FALSE),0)</f>
        <v>0</v>
      </c>
      <c r="R155" s="15">
        <f>_xlfn.IFNA(VLOOKUP($A155,'Tussenbestand individueel'!$F:$AH,R$284,FALSE),0)</f>
        <v>10.35</v>
      </c>
      <c r="S155" s="13">
        <f>_xlfn.IFNA(VLOOKUP($A155,'Tussenbestand individueel'!$F:$AH,S$284,FALSE),0)</f>
        <v>5</v>
      </c>
      <c r="T155" s="15">
        <f>_xlfn.IFNA(VLOOKUP($A155,'Tussenbestand individueel'!$F:$AH,T$284,FALSE),0)</f>
        <v>3.1</v>
      </c>
      <c r="U155" s="15">
        <f>_xlfn.IFNA(VLOOKUP($A155,'Tussenbestand individueel'!$F:$AH,U$284,FALSE),0)</f>
        <v>7.7</v>
      </c>
      <c r="V155" s="15">
        <f>_xlfn.IFNA(VLOOKUP($A155,'Tussenbestand individueel'!$F:$AH,V$284,FALSE),0)</f>
        <v>0</v>
      </c>
      <c r="W155" s="15">
        <f>_xlfn.IFNA(VLOOKUP($A155,'Tussenbestand individueel'!$F:$AH,W$284,FALSE),0)</f>
        <v>10.8</v>
      </c>
      <c r="X155" s="13">
        <f>_xlfn.IFNA(VLOOKUP($A155,'Tussenbestand individueel'!$F:$AH,X$284,FALSE),0)</f>
        <v>4</v>
      </c>
      <c r="Y155" s="15">
        <f>_xlfn.IFNA(VLOOKUP($A155,'Tussenbestand individueel'!$F:$AH,Y$284,FALSE),0)</f>
        <v>2.4</v>
      </c>
      <c r="Z155" s="15">
        <f>_xlfn.IFNA(VLOOKUP($A155,'Tussenbestand individueel'!$F:$AH,Z$284,FALSE),0)</f>
        <v>6.95</v>
      </c>
      <c r="AA155" s="15">
        <f>_xlfn.IFNA(VLOOKUP($A155,'Tussenbestand individueel'!$F:$AH,AA$284,FALSE),0)</f>
        <v>0</v>
      </c>
      <c r="AB155" s="15">
        <f>_xlfn.IFNA(VLOOKUP($A155,'Tussenbestand individueel'!$F:$AH,AB$284,FALSE),0)</f>
        <v>9.35</v>
      </c>
      <c r="AC155" s="13">
        <f>_xlfn.IFNA(VLOOKUP($A155,'Tussenbestand individueel'!$F:$AH,AC$284,FALSE),0)</f>
        <v>10</v>
      </c>
    </row>
    <row r="156" spans="1:29" hidden="1" x14ac:dyDescent="0.3">
      <c r="A156" s="17">
        <f>'Alle namen en totalen'!$B156</f>
        <v>539</v>
      </c>
      <c r="B156" t="str">
        <f>VLOOKUP(A156,'Alle namen en totalen'!B:F,5,FALSE)</f>
        <v>W2-B1</v>
      </c>
      <c r="C156" t="str">
        <f>_xlfn.IFNA(VLOOKUP($A156,'Alle namen en totalen'!$B:$F,C$284,FALSE)," ")</f>
        <v>Haley Nobel</v>
      </c>
      <c r="D156" t="str">
        <f>_xlfn.IFNA(VLOOKUP($A156,'Alle namen en totalen'!$B:$F,D$284,FALSE)," ")</f>
        <v>MB 5 Pup 2</v>
      </c>
      <c r="E156">
        <f>VLOOKUP($A156,'Tussenbestand individueel'!$F:$AH,E$284,FALSE)</f>
        <v>0</v>
      </c>
      <c r="F156" t="str">
        <f>_xlfn.IFNA(VLOOKUP($A156,'Alle namen en totalen'!$B:$F,F$284,FALSE),"")</f>
        <v>Turncentrum Waterland</v>
      </c>
      <c r="G156" s="15">
        <f>_xlfn.IFNA(VLOOKUP($A156,'Tussenbestand individueel'!$F:$AH,G$284,FALSE),0)</f>
        <v>43.174999999999997</v>
      </c>
      <c r="H156" s="25">
        <f>_xlfn.IFNA(VLOOKUP($A156,'Tussenbestand individueel'!$F:$AH,H$284,FALSE),0)</f>
        <v>5</v>
      </c>
      <c r="I156" s="15">
        <f>_xlfn.IFNA(VLOOKUP($A156,'Tussenbestand individueel'!$F:$AH,I$284,FALSE),0)</f>
        <v>3</v>
      </c>
      <c r="J156" s="15">
        <f>_xlfn.IFNA(VLOOKUP($A156,'Tussenbestand individueel'!$F:$AH,J$284,FALSE),0)</f>
        <v>8.3249999999999993</v>
      </c>
      <c r="K156" s="15">
        <f>_xlfn.IFNA(VLOOKUP($A156,'Tussenbestand individueel'!$F:$AH,K$284,FALSE),0)</f>
        <v>0</v>
      </c>
      <c r="L156" s="15">
        <f>_xlfn.IFNA(VLOOKUP($A156,'Tussenbestand individueel'!$F:$AH,L$284,FALSE),0)</f>
        <v>0.3</v>
      </c>
      <c r="M156" s="15">
        <f>_xlfn.IFNA(VLOOKUP($A156,'Tussenbestand individueel'!$F:$AH,M$284,FALSE),0)</f>
        <v>11.625</v>
      </c>
      <c r="N156" s="13">
        <f>_xlfn.IFNA(VLOOKUP($A156,'Tussenbestand individueel'!$F:$AH,N$284,FALSE),0)</f>
        <v>7</v>
      </c>
      <c r="O156" s="15">
        <f>_xlfn.IFNA(VLOOKUP($A156,'Tussenbestand individueel'!$F:$AH,O$284,FALSE),0)</f>
        <v>3.2</v>
      </c>
      <c r="P156" s="15">
        <f>_xlfn.IFNA(VLOOKUP($A156,'Tussenbestand individueel'!$F:$AH,P$284,FALSE),0)</f>
        <v>7.8</v>
      </c>
      <c r="Q156" s="15">
        <f>_xlfn.IFNA(VLOOKUP($A156,'Tussenbestand individueel'!$F:$AH,Q$284,FALSE),0)</f>
        <v>0</v>
      </c>
      <c r="R156" s="15">
        <f>_xlfn.IFNA(VLOOKUP($A156,'Tussenbestand individueel'!$F:$AH,R$284,FALSE),0)</f>
        <v>11</v>
      </c>
      <c r="S156" s="13">
        <f>_xlfn.IFNA(VLOOKUP($A156,'Tussenbestand individueel'!$F:$AH,S$284,FALSE),0)</f>
        <v>4</v>
      </c>
      <c r="T156" s="15">
        <f>_xlfn.IFNA(VLOOKUP($A156,'Tussenbestand individueel'!$F:$AH,T$284,FALSE),0)</f>
        <v>2.4</v>
      </c>
      <c r="U156" s="15">
        <f>_xlfn.IFNA(VLOOKUP($A156,'Tussenbestand individueel'!$F:$AH,U$284,FALSE),0)</f>
        <v>6.45</v>
      </c>
      <c r="V156" s="15">
        <f>_xlfn.IFNA(VLOOKUP($A156,'Tussenbestand individueel'!$F:$AH,V$284,FALSE),0)</f>
        <v>0</v>
      </c>
      <c r="W156" s="15">
        <f>_xlfn.IFNA(VLOOKUP($A156,'Tussenbestand individueel'!$F:$AH,W$284,FALSE),0)</f>
        <v>8.85</v>
      </c>
      <c r="X156" s="13">
        <f>_xlfn.IFNA(VLOOKUP($A156,'Tussenbestand individueel'!$F:$AH,X$284,FALSE),0)</f>
        <v>8</v>
      </c>
      <c r="Y156" s="15">
        <f>_xlfn.IFNA(VLOOKUP($A156,'Tussenbestand individueel'!$F:$AH,Y$284,FALSE),0)</f>
        <v>4</v>
      </c>
      <c r="Z156" s="15">
        <f>_xlfn.IFNA(VLOOKUP($A156,'Tussenbestand individueel'!$F:$AH,Z$284,FALSE),0)</f>
        <v>7.7</v>
      </c>
      <c r="AA156" s="15">
        <f>_xlfn.IFNA(VLOOKUP($A156,'Tussenbestand individueel'!$F:$AH,AA$284,FALSE),0)</f>
        <v>0</v>
      </c>
      <c r="AB156" s="15">
        <f>_xlfn.IFNA(VLOOKUP($A156,'Tussenbestand individueel'!$F:$AH,AB$284,FALSE),0)</f>
        <v>11.7</v>
      </c>
      <c r="AC156" s="13">
        <f>_xlfn.IFNA(VLOOKUP($A156,'Tussenbestand individueel'!$F:$AH,AC$284,FALSE),0)</f>
        <v>4</v>
      </c>
    </row>
    <row r="157" spans="1:29" hidden="1" x14ac:dyDescent="0.3">
      <c r="A157" s="17">
        <f>'Alle namen en totalen'!$B157</f>
        <v>540</v>
      </c>
      <c r="B157" t="str">
        <f>VLOOKUP(A157,'Alle namen en totalen'!B:F,5,FALSE)</f>
        <v>W3-B1</v>
      </c>
      <c r="C157" t="str">
        <f>_xlfn.IFNA(VLOOKUP($A157,'Alle namen en totalen'!$B:$F,C$284,FALSE)," ")</f>
        <v>Hannah Aprako</v>
      </c>
      <c r="D157" t="str">
        <f>_xlfn.IFNA(VLOOKUP($A157,'Alle namen en totalen'!$B:$F,D$284,FALSE)," ")</f>
        <v>MB 5 Pup 2</v>
      </c>
      <c r="E157">
        <f>VLOOKUP($A157,'Tussenbestand individueel'!$F:$AH,E$284,FALSE)</f>
        <v>0</v>
      </c>
      <c r="F157" t="str">
        <f>_xlfn.IFNA(VLOOKUP($A157,'Alle namen en totalen'!$B:$F,F$284,FALSE),"")</f>
        <v>Turncentrum Waterland</v>
      </c>
      <c r="G157" s="15">
        <f>_xlfn.IFNA(VLOOKUP($A157,'Tussenbestand individueel'!$F:$AH,G$284,FALSE),0)</f>
        <v>43.4</v>
      </c>
      <c r="H157" s="25">
        <f>_xlfn.IFNA(VLOOKUP($A157,'Tussenbestand individueel'!$F:$AH,H$284,FALSE),0)</f>
        <v>9</v>
      </c>
      <c r="I157" s="15">
        <f>_xlfn.IFNA(VLOOKUP($A157,'Tussenbestand individueel'!$F:$AH,I$284,FALSE),0)</f>
        <v>3.25</v>
      </c>
      <c r="J157" s="15">
        <f>_xlfn.IFNA(VLOOKUP($A157,'Tussenbestand individueel'!$F:$AH,J$284,FALSE),0)</f>
        <v>8.4499999999999993</v>
      </c>
      <c r="K157" s="15">
        <f>_xlfn.IFNA(VLOOKUP($A157,'Tussenbestand individueel'!$F:$AH,K$284,FALSE),0)</f>
        <v>0</v>
      </c>
      <c r="L157" s="15">
        <f>_xlfn.IFNA(VLOOKUP($A157,'Tussenbestand individueel'!$F:$AH,L$284,FALSE),0)</f>
        <v>0.3</v>
      </c>
      <c r="M157" s="15">
        <f>_xlfn.IFNA(VLOOKUP($A157,'Tussenbestand individueel'!$F:$AH,M$284,FALSE),0)</f>
        <v>12</v>
      </c>
      <c r="N157" s="13">
        <f>_xlfn.IFNA(VLOOKUP($A157,'Tussenbestand individueel'!$F:$AH,N$284,FALSE),0)</f>
        <v>6</v>
      </c>
      <c r="O157" s="15">
        <f>_xlfn.IFNA(VLOOKUP($A157,'Tussenbestand individueel'!$F:$AH,O$284,FALSE),0)</f>
        <v>2.4</v>
      </c>
      <c r="P157" s="15">
        <f>_xlfn.IFNA(VLOOKUP($A157,'Tussenbestand individueel'!$F:$AH,P$284,FALSE),0)</f>
        <v>7.65</v>
      </c>
      <c r="Q157" s="15">
        <f>_xlfn.IFNA(VLOOKUP($A157,'Tussenbestand individueel'!$F:$AH,Q$284,FALSE),0)</f>
        <v>0</v>
      </c>
      <c r="R157" s="15">
        <f>_xlfn.IFNA(VLOOKUP($A157,'Tussenbestand individueel'!$F:$AH,R$284,FALSE),0)</f>
        <v>10.050000000000001</v>
      </c>
      <c r="S157" s="13">
        <f>_xlfn.IFNA(VLOOKUP($A157,'Tussenbestand individueel'!$F:$AH,S$284,FALSE),0)</f>
        <v>14</v>
      </c>
      <c r="T157" s="15">
        <f>_xlfn.IFNA(VLOOKUP($A157,'Tussenbestand individueel'!$F:$AH,T$284,FALSE),0)</f>
        <v>3.4</v>
      </c>
      <c r="U157" s="15">
        <f>_xlfn.IFNA(VLOOKUP($A157,'Tussenbestand individueel'!$F:$AH,U$284,FALSE),0)</f>
        <v>6.7</v>
      </c>
      <c r="V157" s="15">
        <f>_xlfn.IFNA(VLOOKUP($A157,'Tussenbestand individueel'!$F:$AH,V$284,FALSE),0)</f>
        <v>0</v>
      </c>
      <c r="W157" s="15">
        <f>_xlfn.IFNA(VLOOKUP($A157,'Tussenbestand individueel'!$F:$AH,W$284,FALSE),0)</f>
        <v>10.1</v>
      </c>
      <c r="X157" s="13">
        <f>_xlfn.IFNA(VLOOKUP($A157,'Tussenbestand individueel'!$F:$AH,X$284,FALSE),0)</f>
        <v>10</v>
      </c>
      <c r="Y157" s="15">
        <f>_xlfn.IFNA(VLOOKUP($A157,'Tussenbestand individueel'!$F:$AH,Y$284,FALSE),0)</f>
        <v>4</v>
      </c>
      <c r="Z157" s="15">
        <f>_xlfn.IFNA(VLOOKUP($A157,'Tussenbestand individueel'!$F:$AH,Z$284,FALSE),0)</f>
        <v>7.25</v>
      </c>
      <c r="AA157" s="15">
        <f>_xlfn.IFNA(VLOOKUP($A157,'Tussenbestand individueel'!$F:$AH,AA$284,FALSE),0)</f>
        <v>0</v>
      </c>
      <c r="AB157" s="15">
        <f>_xlfn.IFNA(VLOOKUP($A157,'Tussenbestand individueel'!$F:$AH,AB$284,FALSE),0)</f>
        <v>11.25</v>
      </c>
      <c r="AC157" s="13">
        <f>_xlfn.IFNA(VLOOKUP($A157,'Tussenbestand individueel'!$F:$AH,AC$284,FALSE),0)</f>
        <v>9</v>
      </c>
    </row>
    <row r="158" spans="1:29" hidden="1" x14ac:dyDescent="0.3">
      <c r="A158" s="17">
        <f>'Alle namen en totalen'!$B158</f>
        <v>541</v>
      </c>
      <c r="B158" t="str">
        <f>VLOOKUP(A158,'Alle namen en totalen'!B:F,5,FALSE)</f>
        <v>W3-B1</v>
      </c>
      <c r="C158" t="str">
        <f>_xlfn.IFNA(VLOOKUP($A158,'Alle namen en totalen'!$B:$F,C$284,FALSE)," ")</f>
        <v>Leya Bel</v>
      </c>
      <c r="D158" t="str">
        <f>_xlfn.IFNA(VLOOKUP($A158,'Alle namen en totalen'!$B:$F,D$284,FALSE)," ")</f>
        <v>MB 5 Pup 2</v>
      </c>
      <c r="E158">
        <f>VLOOKUP($A158,'Tussenbestand individueel'!$F:$AH,E$284,FALSE)</f>
        <v>0</v>
      </c>
      <c r="F158" t="str">
        <f>_xlfn.IFNA(VLOOKUP($A158,'Alle namen en totalen'!$B:$F,F$284,FALSE),"")</f>
        <v>Turncentrum Waterland</v>
      </c>
      <c r="G158" s="15">
        <f>_xlfn.IFNA(VLOOKUP($A158,'Tussenbestand individueel'!$F:$AH,G$284,FALSE),0)</f>
        <v>43.25</v>
      </c>
      <c r="H158" s="25">
        <f>_xlfn.IFNA(VLOOKUP($A158,'Tussenbestand individueel'!$F:$AH,H$284,FALSE),0)</f>
        <v>10</v>
      </c>
      <c r="I158" s="15">
        <f>_xlfn.IFNA(VLOOKUP($A158,'Tussenbestand individueel'!$F:$AH,I$284,FALSE),0)</f>
        <v>3.25</v>
      </c>
      <c r="J158" s="15">
        <f>_xlfn.IFNA(VLOOKUP($A158,'Tussenbestand individueel'!$F:$AH,J$284,FALSE),0)</f>
        <v>8.6</v>
      </c>
      <c r="K158" s="15">
        <f>_xlfn.IFNA(VLOOKUP($A158,'Tussenbestand individueel'!$F:$AH,K$284,FALSE),0)</f>
        <v>0</v>
      </c>
      <c r="L158" s="15">
        <f>_xlfn.IFNA(VLOOKUP($A158,'Tussenbestand individueel'!$F:$AH,L$284,FALSE),0)</f>
        <v>0.3</v>
      </c>
      <c r="M158" s="15">
        <f>_xlfn.IFNA(VLOOKUP($A158,'Tussenbestand individueel'!$F:$AH,M$284,FALSE),0)</f>
        <v>12.15</v>
      </c>
      <c r="N158" s="13">
        <f>_xlfn.IFNA(VLOOKUP($A158,'Tussenbestand individueel'!$F:$AH,N$284,FALSE),0)</f>
        <v>4</v>
      </c>
      <c r="O158" s="15">
        <f>_xlfn.IFNA(VLOOKUP($A158,'Tussenbestand individueel'!$F:$AH,O$284,FALSE),0)</f>
        <v>3.7</v>
      </c>
      <c r="P158" s="15">
        <f>_xlfn.IFNA(VLOOKUP($A158,'Tussenbestand individueel'!$F:$AH,P$284,FALSE),0)</f>
        <v>6.4</v>
      </c>
      <c r="Q158" s="15">
        <f>_xlfn.IFNA(VLOOKUP($A158,'Tussenbestand individueel'!$F:$AH,Q$284,FALSE),0)</f>
        <v>0</v>
      </c>
      <c r="R158" s="15">
        <f>_xlfn.IFNA(VLOOKUP($A158,'Tussenbestand individueel'!$F:$AH,R$284,FALSE),0)</f>
        <v>10.1</v>
      </c>
      <c r="S158" s="13">
        <f>_xlfn.IFNA(VLOOKUP($A158,'Tussenbestand individueel'!$F:$AH,S$284,FALSE),0)</f>
        <v>13</v>
      </c>
      <c r="T158" s="15">
        <f>_xlfn.IFNA(VLOOKUP($A158,'Tussenbestand individueel'!$F:$AH,T$284,FALSE),0)</f>
        <v>2.6</v>
      </c>
      <c r="U158" s="15">
        <f>_xlfn.IFNA(VLOOKUP($A158,'Tussenbestand individueel'!$F:$AH,U$284,FALSE),0)</f>
        <v>6.5</v>
      </c>
      <c r="V158" s="15">
        <f>_xlfn.IFNA(VLOOKUP($A158,'Tussenbestand individueel'!$F:$AH,V$284,FALSE),0)</f>
        <v>0</v>
      </c>
      <c r="W158" s="15">
        <f>_xlfn.IFNA(VLOOKUP($A158,'Tussenbestand individueel'!$F:$AH,W$284,FALSE),0)</f>
        <v>9.1</v>
      </c>
      <c r="X158" s="13">
        <f>_xlfn.IFNA(VLOOKUP($A158,'Tussenbestand individueel'!$F:$AH,X$284,FALSE),0)</f>
        <v>13</v>
      </c>
      <c r="Y158" s="15">
        <f>_xlfn.IFNA(VLOOKUP($A158,'Tussenbestand individueel'!$F:$AH,Y$284,FALSE),0)</f>
        <v>4</v>
      </c>
      <c r="Z158" s="15">
        <f>_xlfn.IFNA(VLOOKUP($A158,'Tussenbestand individueel'!$F:$AH,Z$284,FALSE),0)</f>
        <v>7.9</v>
      </c>
      <c r="AA158" s="15">
        <f>_xlfn.IFNA(VLOOKUP($A158,'Tussenbestand individueel'!$F:$AH,AA$284,FALSE),0)</f>
        <v>0</v>
      </c>
      <c r="AB158" s="15">
        <f>_xlfn.IFNA(VLOOKUP($A158,'Tussenbestand individueel'!$F:$AH,AB$284,FALSE),0)</f>
        <v>11.9</v>
      </c>
      <c r="AC158" s="13">
        <f>_xlfn.IFNA(VLOOKUP($A158,'Tussenbestand individueel'!$F:$AH,AC$284,FALSE),0)</f>
        <v>7</v>
      </c>
    </row>
    <row r="159" spans="1:29" hidden="1" x14ac:dyDescent="0.3">
      <c r="A159" s="17">
        <f>'Alle namen en totalen'!$B159</f>
        <v>542</v>
      </c>
      <c r="B159" t="str">
        <f>VLOOKUP(A159,'Alle namen en totalen'!B:F,5,FALSE)</f>
        <v>W3-B1</v>
      </c>
      <c r="C159" t="str">
        <f>_xlfn.IFNA(VLOOKUP($A159,'Alle namen en totalen'!$B:$F,C$284,FALSE)," ")</f>
        <v>Norah Hondius</v>
      </c>
      <c r="D159" t="str">
        <f>_xlfn.IFNA(VLOOKUP($A159,'Alle namen en totalen'!$B:$F,D$284,FALSE)," ")</f>
        <v>MB 5 Pup 2</v>
      </c>
      <c r="E159">
        <f>VLOOKUP($A159,'Tussenbestand individueel'!$F:$AH,E$284,FALSE)</f>
        <v>0</v>
      </c>
      <c r="F159" t="str">
        <f>_xlfn.IFNA(VLOOKUP($A159,'Alle namen en totalen'!$B:$F,F$284,FALSE),"")</f>
        <v>Turncentrum Waterland</v>
      </c>
      <c r="G159" s="15">
        <f>_xlfn.IFNA(VLOOKUP($A159,'Tussenbestand individueel'!$F:$AH,G$284,FALSE),0)</f>
        <v>37.6</v>
      </c>
      <c r="H159" s="25">
        <f>_xlfn.IFNA(VLOOKUP($A159,'Tussenbestand individueel'!$F:$AH,H$284,FALSE),0)</f>
        <v>17</v>
      </c>
      <c r="I159" s="15">
        <f>_xlfn.IFNA(VLOOKUP($A159,'Tussenbestand individueel'!$F:$AH,I$284,FALSE),0)</f>
        <v>3</v>
      </c>
      <c r="J159" s="15">
        <f>_xlfn.IFNA(VLOOKUP($A159,'Tussenbestand individueel'!$F:$AH,J$284,FALSE),0)</f>
        <v>7.75</v>
      </c>
      <c r="K159" s="15">
        <f>_xlfn.IFNA(VLOOKUP($A159,'Tussenbestand individueel'!$F:$AH,K$284,FALSE),0)</f>
        <v>0</v>
      </c>
      <c r="L159" s="15">
        <f>_xlfn.IFNA(VLOOKUP($A159,'Tussenbestand individueel'!$F:$AH,L$284,FALSE),0)</f>
        <v>0.3</v>
      </c>
      <c r="M159" s="15">
        <f>_xlfn.IFNA(VLOOKUP($A159,'Tussenbestand individueel'!$F:$AH,M$284,FALSE),0)</f>
        <v>11.05</v>
      </c>
      <c r="N159" s="13">
        <f>_xlfn.IFNA(VLOOKUP($A159,'Tussenbestand individueel'!$F:$AH,N$284,FALSE),0)</f>
        <v>15</v>
      </c>
      <c r="O159" s="15">
        <f>_xlfn.IFNA(VLOOKUP($A159,'Tussenbestand individueel'!$F:$AH,O$284,FALSE),0)</f>
        <v>1.6</v>
      </c>
      <c r="P159" s="15">
        <f>_xlfn.IFNA(VLOOKUP($A159,'Tussenbestand individueel'!$F:$AH,P$284,FALSE),0)</f>
        <v>7.35</v>
      </c>
      <c r="Q159" s="15">
        <f>_xlfn.IFNA(VLOOKUP($A159,'Tussenbestand individueel'!$F:$AH,Q$284,FALSE),0)</f>
        <v>0</v>
      </c>
      <c r="R159" s="15">
        <f>_xlfn.IFNA(VLOOKUP($A159,'Tussenbestand individueel'!$F:$AH,R$284,FALSE),0)</f>
        <v>8.9499999999999993</v>
      </c>
      <c r="S159" s="13">
        <f>_xlfn.IFNA(VLOOKUP($A159,'Tussenbestand individueel'!$F:$AH,S$284,FALSE),0)</f>
        <v>17</v>
      </c>
      <c r="T159" s="15">
        <f>_xlfn.IFNA(VLOOKUP($A159,'Tussenbestand individueel'!$F:$AH,T$284,FALSE),0)</f>
        <v>2.6</v>
      </c>
      <c r="U159" s="15">
        <f>_xlfn.IFNA(VLOOKUP($A159,'Tussenbestand individueel'!$F:$AH,U$284,FALSE),0)</f>
        <v>5.75</v>
      </c>
      <c r="V159" s="15">
        <f>_xlfn.IFNA(VLOOKUP($A159,'Tussenbestand individueel'!$F:$AH,V$284,FALSE),0)</f>
        <v>0</v>
      </c>
      <c r="W159" s="15">
        <f>_xlfn.IFNA(VLOOKUP($A159,'Tussenbestand individueel'!$F:$AH,W$284,FALSE),0)</f>
        <v>8.35</v>
      </c>
      <c r="X159" s="13">
        <f>_xlfn.IFNA(VLOOKUP($A159,'Tussenbestand individueel'!$F:$AH,X$284,FALSE),0)</f>
        <v>16</v>
      </c>
      <c r="Y159" s="15">
        <f>_xlfn.IFNA(VLOOKUP($A159,'Tussenbestand individueel'!$F:$AH,Y$284,FALSE),0)</f>
        <v>1.6</v>
      </c>
      <c r="Z159" s="15">
        <f>_xlfn.IFNA(VLOOKUP($A159,'Tussenbestand individueel'!$F:$AH,Z$284,FALSE),0)</f>
        <v>7.65</v>
      </c>
      <c r="AA159" s="15">
        <f>_xlfn.IFNA(VLOOKUP($A159,'Tussenbestand individueel'!$F:$AH,AA$284,FALSE),0)</f>
        <v>0</v>
      </c>
      <c r="AB159" s="15">
        <f>_xlfn.IFNA(VLOOKUP($A159,'Tussenbestand individueel'!$F:$AH,AB$284,FALSE),0)</f>
        <v>9.25</v>
      </c>
      <c r="AC159" s="13">
        <f>_xlfn.IFNA(VLOOKUP($A159,'Tussenbestand individueel'!$F:$AH,AC$284,FALSE),0)</f>
        <v>17</v>
      </c>
    </row>
    <row r="160" spans="1:29" x14ac:dyDescent="0.3">
      <c r="A160" s="17">
        <f>'Alle namen en totalen'!$B160</f>
        <v>551</v>
      </c>
      <c r="B160" t="str">
        <f>VLOOKUP(A160,'Alle namen en totalen'!B:F,5,FALSE)</f>
        <v>W6-B1</v>
      </c>
      <c r="C160" t="str">
        <f>_xlfn.IFNA(VLOOKUP($A160,'Alle namen en totalen'!$B:$F,C$284,FALSE)," ")</f>
        <v>Mina Soy</v>
      </c>
      <c r="D160" t="str">
        <f>_xlfn.IFNA(VLOOKUP($A160,'Alle namen en totalen'!$B:$F,D$284,FALSE)," ")</f>
        <v>MB 6 Pup 2</v>
      </c>
      <c r="E160">
        <f>VLOOKUP($A160,'Tussenbestand individueel'!$F:$AH,E$284,FALSE)</f>
        <v>0</v>
      </c>
      <c r="F160" t="str">
        <f>_xlfn.IFNA(VLOOKUP($A160,'Alle namen en totalen'!$B:$F,F$284,FALSE),"")</f>
        <v>K&amp;V</v>
      </c>
      <c r="G160" s="15">
        <f>_xlfn.IFNA(VLOOKUP($A160,'Tussenbestand individueel'!$F:$AH,G$284,FALSE),0)</f>
        <v>36.125</v>
      </c>
      <c r="H160" s="25">
        <f>_xlfn.IFNA(VLOOKUP($A160,'Tussenbestand individueel'!$F:$AH,H$284,FALSE),0)</f>
        <v>23</v>
      </c>
      <c r="I160" s="15">
        <f>_xlfn.IFNA(VLOOKUP($A160,'Tussenbestand individueel'!$F:$AH,I$284,FALSE),0)</f>
        <v>3.25</v>
      </c>
      <c r="J160" s="15">
        <f>_xlfn.IFNA(VLOOKUP($A160,'Tussenbestand individueel'!$F:$AH,J$284,FALSE),0)</f>
        <v>9.375</v>
      </c>
      <c r="K160" s="15">
        <f>_xlfn.IFNA(VLOOKUP($A160,'Tussenbestand individueel'!$F:$AH,K$284,FALSE),0)</f>
        <v>0</v>
      </c>
      <c r="L160" s="15">
        <f>_xlfn.IFNA(VLOOKUP($A160,'Tussenbestand individueel'!$F:$AH,L$284,FALSE),0)</f>
        <v>0.3</v>
      </c>
      <c r="M160" s="15">
        <f>_xlfn.IFNA(VLOOKUP($A160,'Tussenbestand individueel'!$F:$AH,M$284,FALSE),0)</f>
        <v>12.925000000000001</v>
      </c>
      <c r="N160" s="13">
        <f>_xlfn.IFNA(VLOOKUP($A160,'Tussenbestand individueel'!$F:$AH,N$284,FALSE),0)</f>
        <v>18</v>
      </c>
      <c r="O160" s="15">
        <f>_xlfn.IFNA(VLOOKUP($A160,'Tussenbestand individueel'!$F:$AH,O$284,FALSE),0)</f>
        <v>1.3</v>
      </c>
      <c r="P160" s="15">
        <f>_xlfn.IFNA(VLOOKUP($A160,'Tussenbestand individueel'!$F:$AH,P$284,FALSE),0)</f>
        <v>4.0999999999999996</v>
      </c>
      <c r="Q160" s="15">
        <f>_xlfn.IFNA(VLOOKUP($A160,'Tussenbestand individueel'!$F:$AH,Q$284,FALSE),0)</f>
        <v>5</v>
      </c>
      <c r="R160" s="15">
        <f>_xlfn.IFNA(VLOOKUP($A160,'Tussenbestand individueel'!$F:$AH,R$284,FALSE),0)</f>
        <v>0.4</v>
      </c>
      <c r="S160" s="13">
        <f>_xlfn.IFNA(VLOOKUP($A160,'Tussenbestand individueel'!$F:$AH,S$284,FALSE),0)</f>
        <v>24</v>
      </c>
      <c r="T160" s="15">
        <f>_xlfn.IFNA(VLOOKUP($A160,'Tussenbestand individueel'!$F:$AH,T$284,FALSE),0)</f>
        <v>4</v>
      </c>
      <c r="U160" s="15">
        <f>_xlfn.IFNA(VLOOKUP($A160,'Tussenbestand individueel'!$F:$AH,U$284,FALSE),0)</f>
        <v>7.25</v>
      </c>
      <c r="V160" s="15">
        <f>_xlfn.IFNA(VLOOKUP($A160,'Tussenbestand individueel'!$F:$AH,V$284,FALSE),0)</f>
        <v>0</v>
      </c>
      <c r="W160" s="15">
        <f>_xlfn.IFNA(VLOOKUP($A160,'Tussenbestand individueel'!$F:$AH,W$284,FALSE),0)</f>
        <v>11.25</v>
      </c>
      <c r="X160" s="13">
        <f>_xlfn.IFNA(VLOOKUP($A160,'Tussenbestand individueel'!$F:$AH,X$284,FALSE),0)</f>
        <v>6</v>
      </c>
      <c r="Y160" s="15">
        <f>_xlfn.IFNA(VLOOKUP($A160,'Tussenbestand individueel'!$F:$AH,Y$284,FALSE),0)</f>
        <v>3.7</v>
      </c>
      <c r="Z160" s="15">
        <f>_xlfn.IFNA(VLOOKUP($A160,'Tussenbestand individueel'!$F:$AH,Z$284,FALSE),0)</f>
        <v>7.85</v>
      </c>
      <c r="AA160" s="15">
        <f>_xlfn.IFNA(VLOOKUP($A160,'Tussenbestand individueel'!$F:$AH,AA$284,FALSE),0)</f>
        <v>0</v>
      </c>
      <c r="AB160" s="15">
        <f>_xlfn.IFNA(VLOOKUP($A160,'Tussenbestand individueel'!$F:$AH,AB$284,FALSE),0)</f>
        <v>11.55</v>
      </c>
      <c r="AC160" s="13">
        <f>_xlfn.IFNA(VLOOKUP($A160,'Tussenbestand individueel'!$F:$AH,AC$284,FALSE),0)</f>
        <v>18</v>
      </c>
    </row>
    <row r="161" spans="1:29" x14ac:dyDescent="0.3">
      <c r="A161" s="17">
        <f>'Alle namen en totalen'!$B161</f>
        <v>552</v>
      </c>
      <c r="B161" t="str">
        <f>VLOOKUP(A161,'Alle namen en totalen'!B:F,5,FALSE)</f>
        <v>afm</v>
      </c>
      <c r="C161" t="str">
        <f>_xlfn.IFNA(VLOOKUP($A161,'Alle namen en totalen'!$B:$F,C$284,FALSE)," ")</f>
        <v>Kaylee van Dijk</v>
      </c>
      <c r="D161" t="str">
        <f>_xlfn.IFNA(VLOOKUP($A161,'Alle namen en totalen'!$B:$F,D$284,FALSE)," ")</f>
        <v>MB 6 Pup 2</v>
      </c>
      <c r="E161">
        <f>VLOOKUP($A161,'Tussenbestand individueel'!$F:$AH,E$284,FALSE)</f>
        <v>0</v>
      </c>
      <c r="F161" t="str">
        <f>_xlfn.IFNA(VLOOKUP($A161,'Alle namen en totalen'!$B:$F,F$284,FALSE),"")</f>
        <v>K&amp;V</v>
      </c>
      <c r="G161" s="15">
        <f>_xlfn.IFNA(VLOOKUP($A161,'Tussenbestand individueel'!$F:$AH,G$284,FALSE),0)</f>
        <v>0</v>
      </c>
      <c r="H161" s="25">
        <f>_xlfn.IFNA(VLOOKUP($A161,'Tussenbestand individueel'!$F:$AH,H$284,FALSE),0)</f>
        <v>99</v>
      </c>
      <c r="I161" s="15">
        <f>_xlfn.IFNA(VLOOKUP($A161,'Tussenbestand individueel'!$F:$AH,I$284,FALSE),0)</f>
        <v>0</v>
      </c>
      <c r="J161" s="15">
        <f>_xlfn.IFNA(VLOOKUP($A161,'Tussenbestand individueel'!$F:$AH,J$284,FALSE),0)</f>
        <v>0</v>
      </c>
      <c r="K161" s="15">
        <f>_xlfn.IFNA(VLOOKUP($A161,'Tussenbestand individueel'!$F:$AH,K$284,FALSE),0)</f>
        <v>0</v>
      </c>
      <c r="L161" s="15">
        <f>_xlfn.IFNA(VLOOKUP($A161,'Tussenbestand individueel'!$F:$AH,L$284,FALSE),0)</f>
        <v>0</v>
      </c>
      <c r="M161" s="15">
        <f>_xlfn.IFNA(VLOOKUP($A161,'Tussenbestand individueel'!$F:$AH,M$284,FALSE),0)</f>
        <v>0</v>
      </c>
      <c r="N161" s="13">
        <f>_xlfn.IFNA(VLOOKUP($A161,'Tussenbestand individueel'!$F:$AH,N$284,FALSE),0)</f>
        <v>25</v>
      </c>
      <c r="O161" s="15">
        <f>_xlfn.IFNA(VLOOKUP($A161,'Tussenbestand individueel'!$F:$AH,O$284,FALSE),0)</f>
        <v>0</v>
      </c>
      <c r="P161" s="15">
        <f>_xlfn.IFNA(VLOOKUP($A161,'Tussenbestand individueel'!$F:$AH,P$284,FALSE),0)</f>
        <v>0</v>
      </c>
      <c r="Q161" s="15">
        <f>_xlfn.IFNA(VLOOKUP($A161,'Tussenbestand individueel'!$F:$AH,Q$284,FALSE),0)</f>
        <v>0</v>
      </c>
      <c r="R161" s="15">
        <f>_xlfn.IFNA(VLOOKUP($A161,'Tussenbestand individueel'!$F:$AH,R$284,FALSE),0)</f>
        <v>0</v>
      </c>
      <c r="S161" s="13">
        <f>_xlfn.IFNA(VLOOKUP($A161,'Tussenbestand individueel'!$F:$AH,S$284,FALSE),0)</f>
        <v>25</v>
      </c>
      <c r="T161" s="15">
        <f>_xlfn.IFNA(VLOOKUP($A161,'Tussenbestand individueel'!$F:$AH,T$284,FALSE),0)</f>
        <v>0</v>
      </c>
      <c r="U161" s="15">
        <f>_xlfn.IFNA(VLOOKUP($A161,'Tussenbestand individueel'!$F:$AH,U$284,FALSE),0)</f>
        <v>0</v>
      </c>
      <c r="V161" s="15">
        <f>_xlfn.IFNA(VLOOKUP($A161,'Tussenbestand individueel'!$F:$AH,V$284,FALSE),0)</f>
        <v>0</v>
      </c>
      <c r="W161" s="15">
        <f>_xlfn.IFNA(VLOOKUP($A161,'Tussenbestand individueel'!$F:$AH,W$284,FALSE),0)</f>
        <v>0</v>
      </c>
      <c r="X161" s="13">
        <f>_xlfn.IFNA(VLOOKUP($A161,'Tussenbestand individueel'!$F:$AH,X$284,FALSE),0)</f>
        <v>25</v>
      </c>
      <c r="Y161" s="15">
        <f>_xlfn.IFNA(VLOOKUP($A161,'Tussenbestand individueel'!$F:$AH,Y$284,FALSE),0)</f>
        <v>0</v>
      </c>
      <c r="Z161" s="15">
        <f>_xlfn.IFNA(VLOOKUP($A161,'Tussenbestand individueel'!$F:$AH,Z$284,FALSE),0)</f>
        <v>0</v>
      </c>
      <c r="AA161" s="15">
        <f>_xlfn.IFNA(VLOOKUP($A161,'Tussenbestand individueel'!$F:$AH,AA$284,FALSE),0)</f>
        <v>0</v>
      </c>
      <c r="AB161" s="15">
        <f>_xlfn.IFNA(VLOOKUP($A161,'Tussenbestand individueel'!$F:$AH,AB$284,FALSE),0)</f>
        <v>0</v>
      </c>
      <c r="AC161" s="13">
        <f>_xlfn.IFNA(VLOOKUP($A161,'Tussenbestand individueel'!$F:$AH,AC$284,FALSE),0)</f>
        <v>25</v>
      </c>
    </row>
    <row r="162" spans="1:29" hidden="1" x14ac:dyDescent="0.3">
      <c r="A162" s="17">
        <f>'Alle namen en totalen'!$B162</f>
        <v>553</v>
      </c>
      <c r="B162" t="str">
        <f>VLOOKUP(A162,'Alle namen en totalen'!B:F,5,FALSE)</f>
        <v>W6-B1</v>
      </c>
      <c r="C162" t="str">
        <f>_xlfn.IFNA(VLOOKUP($A162,'Alle namen en totalen'!$B:$F,C$284,FALSE)," ")</f>
        <v>Levy Wartenbergh</v>
      </c>
      <c r="D162" t="str">
        <f>_xlfn.IFNA(VLOOKUP($A162,'Alle namen en totalen'!$B:$F,D$284,FALSE)," ")</f>
        <v>MB 6 Pup 2</v>
      </c>
      <c r="E162">
        <f>VLOOKUP($A162,'Tussenbestand individueel'!$F:$AH,E$284,FALSE)</f>
        <v>0</v>
      </c>
      <c r="F162" t="str">
        <f>_xlfn.IFNA(VLOOKUP($A162,'Alle namen en totalen'!$B:$F,F$284,FALSE),"")</f>
        <v>DEV</v>
      </c>
      <c r="G162" s="15">
        <f>_xlfn.IFNA(VLOOKUP($A162,'Tussenbestand individueel'!$F:$AH,G$284,FALSE),0)</f>
        <v>45.95</v>
      </c>
      <c r="H162" s="25">
        <f>_xlfn.IFNA(VLOOKUP($A162,'Tussenbestand individueel'!$F:$AH,H$284,FALSE),0)</f>
        <v>7</v>
      </c>
      <c r="I162" s="15">
        <f>_xlfn.IFNA(VLOOKUP($A162,'Tussenbestand individueel'!$F:$AH,I$284,FALSE),0)</f>
        <v>4</v>
      </c>
      <c r="J162" s="15">
        <f>_xlfn.IFNA(VLOOKUP($A162,'Tussenbestand individueel'!$F:$AH,J$284,FALSE),0)</f>
        <v>9.1999999999999993</v>
      </c>
      <c r="K162" s="15">
        <f>_xlfn.IFNA(VLOOKUP($A162,'Tussenbestand individueel'!$F:$AH,K$284,FALSE),0)</f>
        <v>0</v>
      </c>
      <c r="L162" s="15">
        <f>_xlfn.IFNA(VLOOKUP($A162,'Tussenbestand individueel'!$F:$AH,L$284,FALSE),0)</f>
        <v>0.3</v>
      </c>
      <c r="M162" s="15">
        <f>_xlfn.IFNA(VLOOKUP($A162,'Tussenbestand individueel'!$F:$AH,M$284,FALSE),0)</f>
        <v>13.5</v>
      </c>
      <c r="N162" s="13">
        <f>_xlfn.IFNA(VLOOKUP($A162,'Tussenbestand individueel'!$F:$AH,N$284,FALSE),0)</f>
        <v>3</v>
      </c>
      <c r="O162" s="15">
        <f>_xlfn.IFNA(VLOOKUP($A162,'Tussenbestand individueel'!$F:$AH,O$284,FALSE),0)</f>
        <v>2.9</v>
      </c>
      <c r="P162" s="15">
        <f>_xlfn.IFNA(VLOOKUP($A162,'Tussenbestand individueel'!$F:$AH,P$284,FALSE),0)</f>
        <v>6.2</v>
      </c>
      <c r="Q162" s="15">
        <f>_xlfn.IFNA(VLOOKUP($A162,'Tussenbestand individueel'!$F:$AH,Q$284,FALSE),0)</f>
        <v>0</v>
      </c>
      <c r="R162" s="15">
        <f>_xlfn.IFNA(VLOOKUP($A162,'Tussenbestand individueel'!$F:$AH,R$284,FALSE),0)</f>
        <v>9.1</v>
      </c>
      <c r="S162" s="13">
        <f>_xlfn.IFNA(VLOOKUP($A162,'Tussenbestand individueel'!$F:$AH,S$284,FALSE),0)</f>
        <v>11</v>
      </c>
      <c r="T162" s="15">
        <f>_xlfn.IFNA(VLOOKUP($A162,'Tussenbestand individueel'!$F:$AH,T$284,FALSE),0)</f>
        <v>3.7</v>
      </c>
      <c r="U162" s="15">
        <f>_xlfn.IFNA(VLOOKUP($A162,'Tussenbestand individueel'!$F:$AH,U$284,FALSE),0)</f>
        <v>7.35</v>
      </c>
      <c r="V162" s="15">
        <f>_xlfn.IFNA(VLOOKUP($A162,'Tussenbestand individueel'!$F:$AH,V$284,FALSE),0)</f>
        <v>0</v>
      </c>
      <c r="W162" s="15">
        <f>_xlfn.IFNA(VLOOKUP($A162,'Tussenbestand individueel'!$F:$AH,W$284,FALSE),0)</f>
        <v>11.05</v>
      </c>
      <c r="X162" s="13">
        <f>_xlfn.IFNA(VLOOKUP($A162,'Tussenbestand individueel'!$F:$AH,X$284,FALSE),0)</f>
        <v>9</v>
      </c>
      <c r="Y162" s="15">
        <f>_xlfn.IFNA(VLOOKUP($A162,'Tussenbestand individueel'!$F:$AH,Y$284,FALSE),0)</f>
        <v>4.3</v>
      </c>
      <c r="Z162" s="15">
        <f>_xlfn.IFNA(VLOOKUP($A162,'Tussenbestand individueel'!$F:$AH,Z$284,FALSE),0)</f>
        <v>8</v>
      </c>
      <c r="AA162" s="15">
        <f>_xlfn.IFNA(VLOOKUP($A162,'Tussenbestand individueel'!$F:$AH,AA$284,FALSE),0)</f>
        <v>0</v>
      </c>
      <c r="AB162" s="15">
        <f>_xlfn.IFNA(VLOOKUP($A162,'Tussenbestand individueel'!$F:$AH,AB$284,FALSE),0)</f>
        <v>12.3</v>
      </c>
      <c r="AC162" s="13">
        <f>_xlfn.IFNA(VLOOKUP($A162,'Tussenbestand individueel'!$F:$AH,AC$284,FALSE),0)</f>
        <v>3</v>
      </c>
    </row>
    <row r="163" spans="1:29" hidden="1" x14ac:dyDescent="0.3">
      <c r="A163" s="17">
        <f>'Alle namen en totalen'!$B163</f>
        <v>554</v>
      </c>
      <c r="B163" t="str">
        <f>VLOOKUP(A163,'Alle namen en totalen'!B:F,5,FALSE)</f>
        <v>W6-B1</v>
      </c>
      <c r="C163" t="str">
        <f>_xlfn.IFNA(VLOOKUP($A163,'Alle namen en totalen'!$B:$F,C$284,FALSE)," ")</f>
        <v>Jackie Aalbers</v>
      </c>
      <c r="D163" t="str">
        <f>_xlfn.IFNA(VLOOKUP($A163,'Alle namen en totalen'!$B:$F,D$284,FALSE)," ")</f>
        <v>MB 6 Pup 2</v>
      </c>
      <c r="E163">
        <f>VLOOKUP($A163,'Tussenbestand individueel'!$F:$AH,E$284,FALSE)</f>
        <v>0</v>
      </c>
      <c r="F163" t="str">
        <f>_xlfn.IFNA(VLOOKUP($A163,'Alle namen en totalen'!$B:$F,F$284,FALSE),"")</f>
        <v>Wilskracht</v>
      </c>
      <c r="G163" s="15">
        <f>_xlfn.IFNA(VLOOKUP($A163,'Tussenbestand individueel'!$F:$AH,G$284,FALSE),0)</f>
        <v>43.05</v>
      </c>
      <c r="H163" s="25">
        <f>_xlfn.IFNA(VLOOKUP($A163,'Tussenbestand individueel'!$F:$AH,H$284,FALSE),0)</f>
        <v>17</v>
      </c>
      <c r="I163" s="15">
        <f>_xlfn.IFNA(VLOOKUP($A163,'Tussenbestand individueel'!$F:$AH,I$284,FALSE),0)</f>
        <v>4</v>
      </c>
      <c r="J163" s="15">
        <f>_xlfn.IFNA(VLOOKUP($A163,'Tussenbestand individueel'!$F:$AH,J$284,FALSE),0)</f>
        <v>9.1499999999999986</v>
      </c>
      <c r="K163" s="15">
        <f>_xlfn.IFNA(VLOOKUP($A163,'Tussenbestand individueel'!$F:$AH,K$284,FALSE),0)</f>
        <v>0</v>
      </c>
      <c r="L163" s="15">
        <f>_xlfn.IFNA(VLOOKUP($A163,'Tussenbestand individueel'!$F:$AH,L$284,FALSE),0)</f>
        <v>0.3</v>
      </c>
      <c r="M163" s="15">
        <f>_xlfn.IFNA(VLOOKUP($A163,'Tussenbestand individueel'!$F:$AH,M$284,FALSE),0)</f>
        <v>13.45</v>
      </c>
      <c r="N163" s="13">
        <f>_xlfn.IFNA(VLOOKUP($A163,'Tussenbestand individueel'!$F:$AH,N$284,FALSE),0)</f>
        <v>4</v>
      </c>
      <c r="O163" s="15">
        <f>_xlfn.IFNA(VLOOKUP($A163,'Tussenbestand individueel'!$F:$AH,O$284,FALSE),0)</f>
        <v>3.2</v>
      </c>
      <c r="P163" s="15">
        <f>_xlfn.IFNA(VLOOKUP($A163,'Tussenbestand individueel'!$F:$AH,P$284,FALSE),0)</f>
        <v>5</v>
      </c>
      <c r="Q163" s="15">
        <f>_xlfn.IFNA(VLOOKUP($A163,'Tussenbestand individueel'!$F:$AH,Q$284,FALSE),0)</f>
        <v>0</v>
      </c>
      <c r="R163" s="15">
        <f>_xlfn.IFNA(VLOOKUP($A163,'Tussenbestand individueel'!$F:$AH,R$284,FALSE),0)</f>
        <v>8.1999999999999993</v>
      </c>
      <c r="S163" s="13">
        <f>_xlfn.IFNA(VLOOKUP($A163,'Tussenbestand individueel'!$F:$AH,S$284,FALSE),0)</f>
        <v>16</v>
      </c>
      <c r="T163" s="15">
        <f>_xlfn.IFNA(VLOOKUP($A163,'Tussenbestand individueel'!$F:$AH,T$284,FALSE),0)</f>
        <v>3.4</v>
      </c>
      <c r="U163" s="15">
        <f>_xlfn.IFNA(VLOOKUP($A163,'Tussenbestand individueel'!$F:$AH,U$284,FALSE),0)</f>
        <v>6.95</v>
      </c>
      <c r="V163" s="15">
        <f>_xlfn.IFNA(VLOOKUP($A163,'Tussenbestand individueel'!$F:$AH,V$284,FALSE),0)</f>
        <v>0</v>
      </c>
      <c r="W163" s="15">
        <f>_xlfn.IFNA(VLOOKUP($A163,'Tussenbestand individueel'!$F:$AH,W$284,FALSE),0)</f>
        <v>10.35</v>
      </c>
      <c r="X163" s="13">
        <f>_xlfn.IFNA(VLOOKUP($A163,'Tussenbestand individueel'!$F:$AH,X$284,FALSE),0)</f>
        <v>14</v>
      </c>
      <c r="Y163" s="15">
        <f>_xlfn.IFNA(VLOOKUP($A163,'Tussenbestand individueel'!$F:$AH,Y$284,FALSE),0)</f>
        <v>4</v>
      </c>
      <c r="Z163" s="15">
        <f>_xlfn.IFNA(VLOOKUP($A163,'Tussenbestand individueel'!$F:$AH,Z$284,FALSE),0)</f>
        <v>7.05</v>
      </c>
      <c r="AA163" s="15">
        <f>_xlfn.IFNA(VLOOKUP($A163,'Tussenbestand individueel'!$F:$AH,AA$284,FALSE),0)</f>
        <v>0</v>
      </c>
      <c r="AB163" s="15">
        <f>_xlfn.IFNA(VLOOKUP($A163,'Tussenbestand individueel'!$F:$AH,AB$284,FALSE),0)</f>
        <v>11.05</v>
      </c>
      <c r="AC163" s="13">
        <f>_xlfn.IFNA(VLOOKUP($A163,'Tussenbestand individueel'!$F:$AH,AC$284,FALSE),0)</f>
        <v>20</v>
      </c>
    </row>
    <row r="164" spans="1:29" hidden="1" x14ac:dyDescent="0.3">
      <c r="A164" s="17">
        <f>'Alle namen en totalen'!$B164</f>
        <v>555</v>
      </c>
      <c r="B164" t="str">
        <f>VLOOKUP(A164,'Alle namen en totalen'!B:F,5,FALSE)</f>
        <v>afm</v>
      </c>
      <c r="C164" t="str">
        <f>_xlfn.IFNA(VLOOKUP($A164,'Alle namen en totalen'!$B:$F,C$284,FALSE)," ")</f>
        <v>Romee Vermeulen</v>
      </c>
      <c r="D164" t="str">
        <f>_xlfn.IFNA(VLOOKUP($A164,'Alle namen en totalen'!$B:$F,D$284,FALSE)," ")</f>
        <v>MB 6 Pup 2</v>
      </c>
      <c r="E164">
        <f>VLOOKUP($A164,'Tussenbestand individueel'!$F:$AH,E$284,FALSE)</f>
        <v>0</v>
      </c>
      <c r="F164" t="str">
        <f>_xlfn.IFNA(VLOOKUP($A164,'Alle namen en totalen'!$B:$F,F$284,FALSE),"")</f>
        <v>Wilskracht</v>
      </c>
      <c r="G164" s="15">
        <f>_xlfn.IFNA(VLOOKUP($A164,'Tussenbestand individueel'!$F:$AH,G$284,FALSE),0)</f>
        <v>0</v>
      </c>
      <c r="H164" s="25">
        <f>_xlfn.IFNA(VLOOKUP($A164,'Tussenbestand individueel'!$F:$AH,H$284,FALSE),0)</f>
        <v>99</v>
      </c>
      <c r="I164" s="15">
        <f>_xlfn.IFNA(VLOOKUP($A164,'Tussenbestand individueel'!$F:$AH,I$284,FALSE),0)</f>
        <v>0</v>
      </c>
      <c r="J164" s="15">
        <f>_xlfn.IFNA(VLOOKUP($A164,'Tussenbestand individueel'!$F:$AH,J$284,FALSE),0)</f>
        <v>0</v>
      </c>
      <c r="K164" s="15">
        <f>_xlfn.IFNA(VLOOKUP($A164,'Tussenbestand individueel'!$F:$AH,K$284,FALSE),0)</f>
        <v>0</v>
      </c>
      <c r="L164" s="15">
        <f>_xlfn.IFNA(VLOOKUP($A164,'Tussenbestand individueel'!$F:$AH,L$284,FALSE),0)</f>
        <v>0</v>
      </c>
      <c r="M164" s="15">
        <f>_xlfn.IFNA(VLOOKUP($A164,'Tussenbestand individueel'!$F:$AH,M$284,FALSE),0)</f>
        <v>0</v>
      </c>
      <c r="N164" s="13">
        <f>_xlfn.IFNA(VLOOKUP($A164,'Tussenbestand individueel'!$F:$AH,N$284,FALSE),0)</f>
        <v>25</v>
      </c>
      <c r="O164" s="15">
        <f>_xlfn.IFNA(VLOOKUP($A164,'Tussenbestand individueel'!$F:$AH,O$284,FALSE),0)</f>
        <v>0</v>
      </c>
      <c r="P164" s="15">
        <f>_xlfn.IFNA(VLOOKUP($A164,'Tussenbestand individueel'!$F:$AH,P$284,FALSE),0)</f>
        <v>0</v>
      </c>
      <c r="Q164" s="15">
        <f>_xlfn.IFNA(VLOOKUP($A164,'Tussenbestand individueel'!$F:$AH,Q$284,FALSE),0)</f>
        <v>0</v>
      </c>
      <c r="R164" s="15">
        <f>_xlfn.IFNA(VLOOKUP($A164,'Tussenbestand individueel'!$F:$AH,R$284,FALSE),0)</f>
        <v>0</v>
      </c>
      <c r="S164" s="13">
        <f>_xlfn.IFNA(VLOOKUP($A164,'Tussenbestand individueel'!$F:$AH,S$284,FALSE),0)</f>
        <v>25</v>
      </c>
      <c r="T164" s="15">
        <f>_xlfn.IFNA(VLOOKUP($A164,'Tussenbestand individueel'!$F:$AH,T$284,FALSE),0)</f>
        <v>0</v>
      </c>
      <c r="U164" s="15">
        <f>_xlfn.IFNA(VLOOKUP($A164,'Tussenbestand individueel'!$F:$AH,U$284,FALSE),0)</f>
        <v>0</v>
      </c>
      <c r="V164" s="15">
        <f>_xlfn.IFNA(VLOOKUP($A164,'Tussenbestand individueel'!$F:$AH,V$284,FALSE),0)</f>
        <v>0</v>
      </c>
      <c r="W164" s="15">
        <f>_xlfn.IFNA(VLOOKUP($A164,'Tussenbestand individueel'!$F:$AH,W$284,FALSE),0)</f>
        <v>0</v>
      </c>
      <c r="X164" s="13">
        <f>_xlfn.IFNA(VLOOKUP($A164,'Tussenbestand individueel'!$F:$AH,X$284,FALSE),0)</f>
        <v>25</v>
      </c>
      <c r="Y164" s="15">
        <f>_xlfn.IFNA(VLOOKUP($A164,'Tussenbestand individueel'!$F:$AH,Y$284,FALSE),0)</f>
        <v>0</v>
      </c>
      <c r="Z164" s="15">
        <f>_xlfn.IFNA(VLOOKUP($A164,'Tussenbestand individueel'!$F:$AH,Z$284,FALSE),0)</f>
        <v>0</v>
      </c>
      <c r="AA164" s="15">
        <f>_xlfn.IFNA(VLOOKUP($A164,'Tussenbestand individueel'!$F:$AH,AA$284,FALSE),0)</f>
        <v>0</v>
      </c>
      <c r="AB164" s="15">
        <f>_xlfn.IFNA(VLOOKUP($A164,'Tussenbestand individueel'!$F:$AH,AB$284,FALSE),0)</f>
        <v>0</v>
      </c>
      <c r="AC164" s="13">
        <f>_xlfn.IFNA(VLOOKUP($A164,'Tussenbestand individueel'!$F:$AH,AC$284,FALSE),0)</f>
        <v>25</v>
      </c>
    </row>
    <row r="165" spans="1:29" hidden="1" x14ac:dyDescent="0.3">
      <c r="A165" s="17">
        <f>'Alle namen en totalen'!$B165</f>
        <v>556</v>
      </c>
      <c r="B165" t="str">
        <f>VLOOKUP(A165,'Alle namen en totalen'!B:F,5,FALSE)</f>
        <v>W6-B1</v>
      </c>
      <c r="C165" t="str">
        <f>_xlfn.IFNA(VLOOKUP($A165,'Alle namen en totalen'!$B:$F,C$284,FALSE)," ")</f>
        <v>Robin van Zelst</v>
      </c>
      <c r="D165" t="str">
        <f>_xlfn.IFNA(VLOOKUP($A165,'Alle namen en totalen'!$B:$F,D$284,FALSE)," ")</f>
        <v>MB 6 Pup 2</v>
      </c>
      <c r="E165">
        <f>VLOOKUP($A165,'Tussenbestand individueel'!$F:$AH,E$284,FALSE)</f>
        <v>0</v>
      </c>
      <c r="F165" t="str">
        <f>_xlfn.IFNA(VLOOKUP($A165,'Alle namen en totalen'!$B:$F,F$284,FALSE),"")</f>
        <v>Ilpenstein</v>
      </c>
      <c r="G165" s="15">
        <f>_xlfn.IFNA(VLOOKUP($A165,'Tussenbestand individueel'!$F:$AH,G$284,FALSE),0)</f>
        <v>39.75</v>
      </c>
      <c r="H165" s="25">
        <f>_xlfn.IFNA(VLOOKUP($A165,'Tussenbestand individueel'!$F:$AH,H$284,FALSE),0)</f>
        <v>18</v>
      </c>
      <c r="I165" s="15">
        <f>_xlfn.IFNA(VLOOKUP($A165,'Tussenbestand individueel'!$F:$AH,I$284,FALSE),0)</f>
        <v>3</v>
      </c>
      <c r="J165" s="15">
        <f>_xlfn.IFNA(VLOOKUP($A165,'Tussenbestand individueel'!$F:$AH,J$284,FALSE),0)</f>
        <v>8.75</v>
      </c>
      <c r="K165" s="15">
        <f>_xlfn.IFNA(VLOOKUP($A165,'Tussenbestand individueel'!$F:$AH,K$284,FALSE),0)</f>
        <v>0</v>
      </c>
      <c r="L165" s="15">
        <f>_xlfn.IFNA(VLOOKUP($A165,'Tussenbestand individueel'!$F:$AH,L$284,FALSE),0)</f>
        <v>0.3</v>
      </c>
      <c r="M165" s="15">
        <f>_xlfn.IFNA(VLOOKUP($A165,'Tussenbestand individueel'!$F:$AH,M$284,FALSE),0)</f>
        <v>12.05</v>
      </c>
      <c r="N165" s="13">
        <f>_xlfn.IFNA(VLOOKUP($A165,'Tussenbestand individueel'!$F:$AH,N$284,FALSE),0)</f>
        <v>22</v>
      </c>
      <c r="O165" s="15">
        <f>_xlfn.IFNA(VLOOKUP($A165,'Tussenbestand individueel'!$F:$AH,O$284,FALSE),0)</f>
        <v>2.7</v>
      </c>
      <c r="P165" s="15">
        <f>_xlfn.IFNA(VLOOKUP($A165,'Tussenbestand individueel'!$F:$AH,P$284,FALSE),0)</f>
        <v>5.8</v>
      </c>
      <c r="Q165" s="15">
        <f>_xlfn.IFNA(VLOOKUP($A165,'Tussenbestand individueel'!$F:$AH,Q$284,FALSE),0)</f>
        <v>0</v>
      </c>
      <c r="R165" s="15">
        <f>_xlfn.IFNA(VLOOKUP($A165,'Tussenbestand individueel'!$F:$AH,R$284,FALSE),0)</f>
        <v>8.5</v>
      </c>
      <c r="S165" s="13">
        <f>_xlfn.IFNA(VLOOKUP($A165,'Tussenbestand individueel'!$F:$AH,S$284,FALSE),0)</f>
        <v>15</v>
      </c>
      <c r="T165" s="15">
        <f>_xlfn.IFNA(VLOOKUP($A165,'Tussenbestand individueel'!$F:$AH,T$284,FALSE),0)</f>
        <v>2.6</v>
      </c>
      <c r="U165" s="15">
        <f>_xlfn.IFNA(VLOOKUP($A165,'Tussenbestand individueel'!$F:$AH,U$284,FALSE),0)</f>
        <v>6.25</v>
      </c>
      <c r="V165" s="15">
        <f>_xlfn.IFNA(VLOOKUP($A165,'Tussenbestand individueel'!$F:$AH,V$284,FALSE),0)</f>
        <v>0</v>
      </c>
      <c r="W165" s="15">
        <f>_xlfn.IFNA(VLOOKUP($A165,'Tussenbestand individueel'!$F:$AH,W$284,FALSE),0)</f>
        <v>8.85</v>
      </c>
      <c r="X165" s="13">
        <f>_xlfn.IFNA(VLOOKUP($A165,'Tussenbestand individueel'!$F:$AH,X$284,FALSE),0)</f>
        <v>20</v>
      </c>
      <c r="Y165" s="15">
        <f>_xlfn.IFNA(VLOOKUP($A165,'Tussenbestand individueel'!$F:$AH,Y$284,FALSE),0)</f>
        <v>3.4</v>
      </c>
      <c r="Z165" s="15">
        <f>_xlfn.IFNA(VLOOKUP($A165,'Tussenbestand individueel'!$F:$AH,Z$284,FALSE),0)</f>
        <v>6.95</v>
      </c>
      <c r="AA165" s="15">
        <f>_xlfn.IFNA(VLOOKUP($A165,'Tussenbestand individueel'!$F:$AH,AA$284,FALSE),0)</f>
        <v>0</v>
      </c>
      <c r="AB165" s="15">
        <f>_xlfn.IFNA(VLOOKUP($A165,'Tussenbestand individueel'!$F:$AH,AB$284,FALSE),0)</f>
        <v>10.35</v>
      </c>
      <c r="AC165" s="13">
        <f>_xlfn.IFNA(VLOOKUP($A165,'Tussenbestand individueel'!$F:$AH,AC$284,FALSE),0)</f>
        <v>22</v>
      </c>
    </row>
    <row r="166" spans="1:29" hidden="1" x14ac:dyDescent="0.3">
      <c r="A166" s="17">
        <f>'Alle namen en totalen'!$B166</f>
        <v>598</v>
      </c>
      <c r="B166" t="str">
        <f>VLOOKUP(A166,'Alle namen en totalen'!B:F,5,FALSE)</f>
        <v>W2-B1</v>
      </c>
      <c r="C166" t="str">
        <f>_xlfn.IFNA(VLOOKUP($A166,'Alle namen en totalen'!$B:$F,C$284,FALSE)," ")</f>
        <v>Aglaya Lugovaya</v>
      </c>
      <c r="D166" t="str">
        <f>_xlfn.IFNA(VLOOKUP($A166,'Alle namen en totalen'!$B:$F,D$284,FALSE)," ")</f>
        <v>MB 5 Pup 2</v>
      </c>
      <c r="E166">
        <f>VLOOKUP($A166,'Tussenbestand individueel'!$F:$AH,E$284,FALSE)</f>
        <v>0</v>
      </c>
      <c r="F166" t="str">
        <f>_xlfn.IFNA(VLOOKUP($A166,'Alle namen en totalen'!$B:$F,F$284,FALSE),"")</f>
        <v>LH</v>
      </c>
      <c r="G166" s="15">
        <f>_xlfn.IFNA(VLOOKUP($A166,'Tussenbestand individueel'!$F:$AH,G$284,FALSE),0)</f>
        <v>0</v>
      </c>
      <c r="H166" s="25">
        <f>_xlfn.IFNA(VLOOKUP($A166,'Tussenbestand individueel'!$F:$AH,H$284,FALSE),0)</f>
        <v>99</v>
      </c>
      <c r="I166" s="15">
        <f>_xlfn.IFNA(VLOOKUP($A166,'Tussenbestand individueel'!$F:$AH,I$284,FALSE),0)</f>
        <v>0</v>
      </c>
      <c r="J166" s="15">
        <f>_xlfn.IFNA(VLOOKUP($A166,'Tussenbestand individueel'!$F:$AH,J$284,FALSE),0)</f>
        <v>0</v>
      </c>
      <c r="K166" s="15">
        <f>_xlfn.IFNA(VLOOKUP($A166,'Tussenbestand individueel'!$F:$AH,K$284,FALSE),0)</f>
        <v>0</v>
      </c>
      <c r="L166" s="15">
        <f>_xlfn.IFNA(VLOOKUP($A166,'Tussenbestand individueel'!$F:$AH,L$284,FALSE),0)</f>
        <v>0</v>
      </c>
      <c r="M166" s="15">
        <f>_xlfn.IFNA(VLOOKUP($A166,'Tussenbestand individueel'!$F:$AH,M$284,FALSE),0)</f>
        <v>0</v>
      </c>
      <c r="N166" s="13">
        <f>_xlfn.IFNA(VLOOKUP($A166,'Tussenbestand individueel'!$F:$AH,N$284,FALSE),0)</f>
        <v>11</v>
      </c>
      <c r="O166" s="15">
        <f>_xlfn.IFNA(VLOOKUP($A166,'Tussenbestand individueel'!$F:$AH,O$284,FALSE),0)</f>
        <v>0</v>
      </c>
      <c r="P166" s="15">
        <f>_xlfn.IFNA(VLOOKUP($A166,'Tussenbestand individueel'!$F:$AH,P$284,FALSE),0)</f>
        <v>0</v>
      </c>
      <c r="Q166" s="15">
        <f>_xlfn.IFNA(VLOOKUP($A166,'Tussenbestand individueel'!$F:$AH,Q$284,FALSE),0)</f>
        <v>0</v>
      </c>
      <c r="R166" s="15">
        <f>_xlfn.IFNA(VLOOKUP($A166,'Tussenbestand individueel'!$F:$AH,R$284,FALSE),0)</f>
        <v>0</v>
      </c>
      <c r="S166" s="13">
        <f>_xlfn.IFNA(VLOOKUP($A166,'Tussenbestand individueel'!$F:$AH,S$284,FALSE),0)</f>
        <v>11</v>
      </c>
      <c r="T166" s="15">
        <f>_xlfn.IFNA(VLOOKUP($A166,'Tussenbestand individueel'!$F:$AH,T$284,FALSE),0)</f>
        <v>0</v>
      </c>
      <c r="U166" s="15">
        <f>_xlfn.IFNA(VLOOKUP($A166,'Tussenbestand individueel'!$F:$AH,U$284,FALSE),0)</f>
        <v>0</v>
      </c>
      <c r="V166" s="15">
        <f>_xlfn.IFNA(VLOOKUP($A166,'Tussenbestand individueel'!$F:$AH,V$284,FALSE),0)</f>
        <v>0</v>
      </c>
      <c r="W166" s="15">
        <f>_xlfn.IFNA(VLOOKUP($A166,'Tussenbestand individueel'!$F:$AH,W$284,FALSE),0)</f>
        <v>0</v>
      </c>
      <c r="X166" s="13">
        <f>_xlfn.IFNA(VLOOKUP($A166,'Tussenbestand individueel'!$F:$AH,X$284,FALSE),0)</f>
        <v>11</v>
      </c>
      <c r="Y166" s="15">
        <f>_xlfn.IFNA(VLOOKUP($A166,'Tussenbestand individueel'!$F:$AH,Y$284,FALSE),0)</f>
        <v>0</v>
      </c>
      <c r="Z166" s="15">
        <f>_xlfn.IFNA(VLOOKUP($A166,'Tussenbestand individueel'!$F:$AH,Z$284,FALSE),0)</f>
        <v>0</v>
      </c>
      <c r="AA166" s="15">
        <f>_xlfn.IFNA(VLOOKUP($A166,'Tussenbestand individueel'!$F:$AH,AA$284,FALSE),0)</f>
        <v>0</v>
      </c>
      <c r="AB166" s="15">
        <f>_xlfn.IFNA(VLOOKUP($A166,'Tussenbestand individueel'!$F:$AH,AB$284,FALSE),0)</f>
        <v>0</v>
      </c>
      <c r="AC166" s="13">
        <f>_xlfn.IFNA(VLOOKUP($A166,'Tussenbestand individueel'!$F:$AH,AC$284,FALSE),0)</f>
        <v>11</v>
      </c>
    </row>
    <row r="167" spans="1:29" x14ac:dyDescent="0.3">
      <c r="A167" s="17">
        <f>'Alle namen en totalen'!$B167</f>
        <v>599</v>
      </c>
      <c r="B167" t="str">
        <f>VLOOKUP(A167,'Alle namen en totalen'!B:F,5,FALSE)</f>
        <v>W6-B1</v>
      </c>
      <c r="C167" t="str">
        <f>_xlfn.IFNA(VLOOKUP($A167,'Alle namen en totalen'!$B:$F,C$284,FALSE)," ")</f>
        <v>Victoria Charlinska</v>
      </c>
      <c r="D167" t="str">
        <f>_xlfn.IFNA(VLOOKUP($A167,'Alle namen en totalen'!$B:$F,D$284,FALSE)," ")</f>
        <v>MB 6 Pup 2</v>
      </c>
      <c r="E167">
        <f>VLOOKUP($A167,'Tussenbestand individueel'!$F:$AH,E$284,FALSE)</f>
        <v>0</v>
      </c>
      <c r="F167" t="str">
        <f>_xlfn.IFNA(VLOOKUP($A167,'Alle namen en totalen'!$B:$F,F$284,FALSE),"")</f>
        <v>K&amp;V</v>
      </c>
      <c r="G167" s="15">
        <f>_xlfn.IFNA(VLOOKUP($A167,'Tussenbestand individueel'!$F:$AH,G$284,FALSE),0)</f>
        <v>39.700000000000003</v>
      </c>
      <c r="H167" s="25">
        <f>_xlfn.IFNA(VLOOKUP($A167,'Tussenbestand individueel'!$F:$AH,H$284,FALSE),0)</f>
        <v>19</v>
      </c>
      <c r="I167" s="15">
        <f>_xlfn.IFNA(VLOOKUP($A167,'Tussenbestand individueel'!$F:$AH,I$284,FALSE),0)</f>
        <v>3</v>
      </c>
      <c r="J167" s="15">
        <f>_xlfn.IFNA(VLOOKUP($A167,'Tussenbestand individueel'!$F:$AH,J$284,FALSE),0)</f>
        <v>9.1000000000000014</v>
      </c>
      <c r="K167" s="15">
        <f>_xlfn.IFNA(VLOOKUP($A167,'Tussenbestand individueel'!$F:$AH,K$284,FALSE),0)</f>
        <v>0.15</v>
      </c>
      <c r="L167" s="15">
        <f>_xlfn.IFNA(VLOOKUP($A167,'Tussenbestand individueel'!$F:$AH,L$284,FALSE),0)</f>
        <v>0</v>
      </c>
      <c r="M167" s="15">
        <f>_xlfn.IFNA(VLOOKUP($A167,'Tussenbestand individueel'!$F:$AH,M$284,FALSE),0)</f>
        <v>11.95</v>
      </c>
      <c r="N167" s="13">
        <f>_xlfn.IFNA(VLOOKUP($A167,'Tussenbestand individueel'!$F:$AH,N$284,FALSE),0)</f>
        <v>23</v>
      </c>
      <c r="O167" s="15">
        <f>_xlfn.IFNA(VLOOKUP($A167,'Tussenbestand individueel'!$F:$AH,O$284,FALSE),0)</f>
        <v>1.9</v>
      </c>
      <c r="P167" s="15">
        <f>_xlfn.IFNA(VLOOKUP($A167,'Tussenbestand individueel'!$F:$AH,P$284,FALSE),0)</f>
        <v>5.65</v>
      </c>
      <c r="Q167" s="15">
        <f>_xlfn.IFNA(VLOOKUP($A167,'Tussenbestand individueel'!$F:$AH,Q$284,FALSE),0)</f>
        <v>0</v>
      </c>
      <c r="R167" s="15">
        <f>_xlfn.IFNA(VLOOKUP($A167,'Tussenbestand individueel'!$F:$AH,R$284,FALSE),0)</f>
        <v>7.55</v>
      </c>
      <c r="S167" s="13">
        <f>_xlfn.IFNA(VLOOKUP($A167,'Tussenbestand individueel'!$F:$AH,S$284,FALSE),0)</f>
        <v>21</v>
      </c>
      <c r="T167" s="15">
        <f>_xlfn.IFNA(VLOOKUP($A167,'Tussenbestand individueel'!$F:$AH,T$284,FALSE),0)</f>
        <v>3.4</v>
      </c>
      <c r="U167" s="15">
        <f>_xlfn.IFNA(VLOOKUP($A167,'Tussenbestand individueel'!$F:$AH,U$284,FALSE),0)</f>
        <v>5.2</v>
      </c>
      <c r="V167" s="15">
        <f>_xlfn.IFNA(VLOOKUP($A167,'Tussenbestand individueel'!$F:$AH,V$284,FALSE),0)</f>
        <v>0</v>
      </c>
      <c r="W167" s="15">
        <f>_xlfn.IFNA(VLOOKUP($A167,'Tussenbestand individueel'!$F:$AH,W$284,FALSE),0)</f>
        <v>8.6</v>
      </c>
      <c r="X167" s="13">
        <f>_xlfn.IFNA(VLOOKUP($A167,'Tussenbestand individueel'!$F:$AH,X$284,FALSE),0)</f>
        <v>21</v>
      </c>
      <c r="Y167" s="15">
        <f>_xlfn.IFNA(VLOOKUP($A167,'Tussenbestand individueel'!$F:$AH,Y$284,FALSE),0)</f>
        <v>3.7</v>
      </c>
      <c r="Z167" s="15">
        <f>_xlfn.IFNA(VLOOKUP($A167,'Tussenbestand individueel'!$F:$AH,Z$284,FALSE),0)</f>
        <v>7.9</v>
      </c>
      <c r="AA167" s="15">
        <f>_xlfn.IFNA(VLOOKUP($A167,'Tussenbestand individueel'!$F:$AH,AA$284,FALSE),0)</f>
        <v>0</v>
      </c>
      <c r="AB167" s="15">
        <f>_xlfn.IFNA(VLOOKUP($A167,'Tussenbestand individueel'!$F:$AH,AB$284,FALSE),0)</f>
        <v>11.6</v>
      </c>
      <c r="AC167" s="13">
        <f>_xlfn.IFNA(VLOOKUP($A167,'Tussenbestand individueel'!$F:$AH,AC$284,FALSE),0)</f>
        <v>16</v>
      </c>
    </row>
    <row r="168" spans="1:29" hidden="1" x14ac:dyDescent="0.3">
      <c r="A168" s="17">
        <f>'Alle namen en totalen'!$B168</f>
        <v>601</v>
      </c>
      <c r="B168" t="str">
        <f>VLOOKUP(A168,'Alle namen en totalen'!B:F,5,FALSE)</f>
        <v>W1-B1</v>
      </c>
      <c r="C168" t="str">
        <f>_xlfn.IFNA(VLOOKUP($A168,'Alle namen en totalen'!$B:$F,C$284,FALSE)," ")</f>
        <v>Scottie van den Berg</v>
      </c>
      <c r="D168" t="str">
        <f>_xlfn.IFNA(VLOOKUP($A168,'Alle namen en totalen'!$B:$F,D$284,FALSE)," ")</f>
        <v>MB 4 Pup 1</v>
      </c>
      <c r="E168">
        <f>VLOOKUP($A168,'Tussenbestand individueel'!$F:$AH,E$284,FALSE)</f>
        <v>0</v>
      </c>
      <c r="F168" t="str">
        <f>_xlfn.IFNA(VLOOKUP($A168,'Alle namen en totalen'!$B:$F,F$284,FALSE),"")</f>
        <v>Jahn</v>
      </c>
      <c r="G168" s="15">
        <f>_xlfn.IFNA(VLOOKUP($A168,'Tussenbestand individueel'!$F:$AH,G$284,FALSE),0)</f>
        <v>45.25</v>
      </c>
      <c r="H168" s="25">
        <f>_xlfn.IFNA(VLOOKUP($A168,'Tussenbestand individueel'!$F:$AH,H$284,FALSE),0)</f>
        <v>7</v>
      </c>
      <c r="I168" s="15">
        <f>_xlfn.IFNA(VLOOKUP($A168,'Tussenbestand individueel'!$F:$AH,I$284,FALSE),0)</f>
        <v>3</v>
      </c>
      <c r="J168" s="15">
        <f>_xlfn.IFNA(VLOOKUP($A168,'Tussenbestand individueel'!$F:$AH,J$284,FALSE),0)</f>
        <v>8.6</v>
      </c>
      <c r="K168" s="15">
        <f>_xlfn.IFNA(VLOOKUP($A168,'Tussenbestand individueel'!$F:$AH,K$284,FALSE),0)</f>
        <v>0</v>
      </c>
      <c r="L168" s="15">
        <f>_xlfn.IFNA(VLOOKUP($A168,'Tussenbestand individueel'!$F:$AH,L$284,FALSE),0)</f>
        <v>0.3</v>
      </c>
      <c r="M168" s="15">
        <f>_xlfn.IFNA(VLOOKUP($A168,'Tussenbestand individueel'!$F:$AH,M$284,FALSE),0)</f>
        <v>11.9</v>
      </c>
      <c r="N168" s="13">
        <f>_xlfn.IFNA(VLOOKUP($A168,'Tussenbestand individueel'!$F:$AH,N$284,FALSE),0)</f>
        <v>17</v>
      </c>
      <c r="O168" s="15">
        <f>_xlfn.IFNA(VLOOKUP($A168,'Tussenbestand individueel'!$F:$AH,O$284,FALSE),0)</f>
        <v>2.4</v>
      </c>
      <c r="P168" s="15">
        <f>_xlfn.IFNA(VLOOKUP($A168,'Tussenbestand individueel'!$F:$AH,P$284,FALSE),0)</f>
        <v>8.1999999999999993</v>
      </c>
      <c r="Q168" s="15">
        <f>_xlfn.IFNA(VLOOKUP($A168,'Tussenbestand individueel'!$F:$AH,Q$284,FALSE),0)</f>
        <v>0</v>
      </c>
      <c r="R168" s="15">
        <f>_xlfn.IFNA(VLOOKUP($A168,'Tussenbestand individueel'!$F:$AH,R$284,FALSE),0)</f>
        <v>10.6</v>
      </c>
      <c r="S168" s="13">
        <f>_xlfn.IFNA(VLOOKUP($A168,'Tussenbestand individueel'!$F:$AH,S$284,FALSE),0)</f>
        <v>10</v>
      </c>
      <c r="T168" s="15">
        <f>_xlfn.IFNA(VLOOKUP($A168,'Tussenbestand individueel'!$F:$AH,T$284,FALSE),0)</f>
        <v>3.9</v>
      </c>
      <c r="U168" s="15">
        <f>_xlfn.IFNA(VLOOKUP($A168,'Tussenbestand individueel'!$F:$AH,U$284,FALSE),0)</f>
        <v>7</v>
      </c>
      <c r="V168" s="15">
        <f>_xlfn.IFNA(VLOOKUP($A168,'Tussenbestand individueel'!$F:$AH,V$284,FALSE),0)</f>
        <v>0</v>
      </c>
      <c r="W168" s="15">
        <f>_xlfn.IFNA(VLOOKUP($A168,'Tussenbestand individueel'!$F:$AH,W$284,FALSE),0)</f>
        <v>10.9</v>
      </c>
      <c r="X168" s="13">
        <f>_xlfn.IFNA(VLOOKUP($A168,'Tussenbestand individueel'!$F:$AH,X$284,FALSE),0)</f>
        <v>6</v>
      </c>
      <c r="Y168" s="15">
        <f>_xlfn.IFNA(VLOOKUP($A168,'Tussenbestand individueel'!$F:$AH,Y$284,FALSE),0)</f>
        <v>4.0999999999999996</v>
      </c>
      <c r="Z168" s="15">
        <f>_xlfn.IFNA(VLOOKUP($A168,'Tussenbestand individueel'!$F:$AH,Z$284,FALSE),0)</f>
        <v>7.75</v>
      </c>
      <c r="AA168" s="15">
        <f>_xlfn.IFNA(VLOOKUP($A168,'Tussenbestand individueel'!$F:$AH,AA$284,FALSE),0)</f>
        <v>0</v>
      </c>
      <c r="AB168" s="15">
        <f>_xlfn.IFNA(VLOOKUP($A168,'Tussenbestand individueel'!$F:$AH,AB$284,FALSE),0)</f>
        <v>11.85</v>
      </c>
      <c r="AC168" s="13">
        <f>_xlfn.IFNA(VLOOKUP($A168,'Tussenbestand individueel'!$F:$AH,AC$284,FALSE),0)</f>
        <v>7</v>
      </c>
    </row>
    <row r="169" spans="1:29" hidden="1" x14ac:dyDescent="0.3">
      <c r="A169" s="17">
        <f>'Alle namen en totalen'!$B169</f>
        <v>602</v>
      </c>
      <c r="B169" t="str">
        <f>VLOOKUP(A169,'Alle namen en totalen'!B:F,5,FALSE)</f>
        <v>W1-B1</v>
      </c>
      <c r="C169" t="str">
        <f>_xlfn.IFNA(VLOOKUP($A169,'Alle namen en totalen'!$B:$F,C$284,FALSE)," ")</f>
        <v>Indy Moolhuizen</v>
      </c>
      <c r="D169" t="str">
        <f>_xlfn.IFNA(VLOOKUP($A169,'Alle namen en totalen'!$B:$F,D$284,FALSE)," ")</f>
        <v>MB 4 Pup 1</v>
      </c>
      <c r="E169">
        <f>VLOOKUP($A169,'Tussenbestand individueel'!$F:$AH,E$284,FALSE)</f>
        <v>0</v>
      </c>
      <c r="F169" t="str">
        <f>_xlfn.IFNA(VLOOKUP($A169,'Alle namen en totalen'!$B:$F,F$284,FALSE),"")</f>
        <v>Jahn</v>
      </c>
      <c r="G169" s="15">
        <f>_xlfn.IFNA(VLOOKUP($A169,'Tussenbestand individueel'!$F:$AH,G$284,FALSE),0)</f>
        <v>42.55</v>
      </c>
      <c r="H169" s="25">
        <f>_xlfn.IFNA(VLOOKUP($A169,'Tussenbestand individueel'!$F:$AH,H$284,FALSE),0)</f>
        <v>19</v>
      </c>
      <c r="I169" s="15">
        <f>_xlfn.IFNA(VLOOKUP($A169,'Tussenbestand individueel'!$F:$AH,I$284,FALSE),0)</f>
        <v>3.25</v>
      </c>
      <c r="J169" s="15">
        <f>_xlfn.IFNA(VLOOKUP($A169,'Tussenbestand individueel'!$F:$AH,J$284,FALSE),0)</f>
        <v>8.85</v>
      </c>
      <c r="K169" s="15">
        <f>_xlfn.IFNA(VLOOKUP($A169,'Tussenbestand individueel'!$F:$AH,K$284,FALSE),0)</f>
        <v>0</v>
      </c>
      <c r="L169" s="15">
        <f>_xlfn.IFNA(VLOOKUP($A169,'Tussenbestand individueel'!$F:$AH,L$284,FALSE),0)</f>
        <v>0.3</v>
      </c>
      <c r="M169" s="15">
        <f>_xlfn.IFNA(VLOOKUP($A169,'Tussenbestand individueel'!$F:$AH,M$284,FALSE),0)</f>
        <v>12.4</v>
      </c>
      <c r="N169" s="13">
        <f>_xlfn.IFNA(VLOOKUP($A169,'Tussenbestand individueel'!$F:$AH,N$284,FALSE),0)</f>
        <v>9</v>
      </c>
      <c r="O169" s="15">
        <f>_xlfn.IFNA(VLOOKUP($A169,'Tussenbestand individueel'!$F:$AH,O$284,FALSE),0)</f>
        <v>3</v>
      </c>
      <c r="P169" s="15">
        <f>_xlfn.IFNA(VLOOKUP($A169,'Tussenbestand individueel'!$F:$AH,P$284,FALSE),0)</f>
        <v>6.75</v>
      </c>
      <c r="Q169" s="15">
        <f>_xlfn.IFNA(VLOOKUP($A169,'Tussenbestand individueel'!$F:$AH,Q$284,FALSE),0)</f>
        <v>0</v>
      </c>
      <c r="R169" s="15">
        <f>_xlfn.IFNA(VLOOKUP($A169,'Tussenbestand individueel'!$F:$AH,R$284,FALSE),0)</f>
        <v>9.75</v>
      </c>
      <c r="S169" s="13">
        <f>_xlfn.IFNA(VLOOKUP($A169,'Tussenbestand individueel'!$F:$AH,S$284,FALSE),0)</f>
        <v>19</v>
      </c>
      <c r="T169" s="15">
        <f>_xlfn.IFNA(VLOOKUP($A169,'Tussenbestand individueel'!$F:$AH,T$284,FALSE),0)</f>
        <v>3.2</v>
      </c>
      <c r="U169" s="15">
        <f>_xlfn.IFNA(VLOOKUP($A169,'Tussenbestand individueel'!$F:$AH,U$284,FALSE),0)</f>
        <v>6.9</v>
      </c>
      <c r="V169" s="15">
        <f>_xlfn.IFNA(VLOOKUP($A169,'Tussenbestand individueel'!$F:$AH,V$284,FALSE),0)</f>
        <v>0</v>
      </c>
      <c r="W169" s="15">
        <f>_xlfn.IFNA(VLOOKUP($A169,'Tussenbestand individueel'!$F:$AH,W$284,FALSE),0)</f>
        <v>10.1</v>
      </c>
      <c r="X169" s="13">
        <f>_xlfn.IFNA(VLOOKUP($A169,'Tussenbestand individueel'!$F:$AH,X$284,FALSE),0)</f>
        <v>13</v>
      </c>
      <c r="Y169" s="15">
        <f>_xlfn.IFNA(VLOOKUP($A169,'Tussenbestand individueel'!$F:$AH,Y$284,FALSE),0)</f>
        <v>3.4</v>
      </c>
      <c r="Z169" s="15">
        <f>_xlfn.IFNA(VLOOKUP($A169,'Tussenbestand individueel'!$F:$AH,Z$284,FALSE),0)</f>
        <v>6.9</v>
      </c>
      <c r="AA169" s="15">
        <f>_xlfn.IFNA(VLOOKUP($A169,'Tussenbestand individueel'!$F:$AH,AA$284,FALSE),0)</f>
        <v>0</v>
      </c>
      <c r="AB169" s="15">
        <f>_xlfn.IFNA(VLOOKUP($A169,'Tussenbestand individueel'!$F:$AH,AB$284,FALSE),0)</f>
        <v>10.3</v>
      </c>
      <c r="AC169" s="13">
        <f>_xlfn.IFNA(VLOOKUP($A169,'Tussenbestand individueel'!$F:$AH,AC$284,FALSE),0)</f>
        <v>22</v>
      </c>
    </row>
    <row r="170" spans="1:29" hidden="1" x14ac:dyDescent="0.3">
      <c r="A170" s="17">
        <f>'Alle namen en totalen'!$B170</f>
        <v>603</v>
      </c>
      <c r="B170" t="str">
        <f>VLOOKUP(A170,'Alle namen en totalen'!B:F,5,FALSE)</f>
        <v>W1-B1</v>
      </c>
      <c r="C170" t="str">
        <f>_xlfn.IFNA(VLOOKUP($A170,'Alle namen en totalen'!$B:$F,C$284,FALSE)," ")</f>
        <v>Maren Kramer</v>
      </c>
      <c r="D170" t="str">
        <f>_xlfn.IFNA(VLOOKUP($A170,'Alle namen en totalen'!$B:$F,D$284,FALSE)," ")</f>
        <v>MB 4 Pup 1</v>
      </c>
      <c r="E170">
        <f>VLOOKUP($A170,'Tussenbestand individueel'!$F:$AH,E$284,FALSE)</f>
        <v>0</v>
      </c>
      <c r="F170" t="str">
        <f>_xlfn.IFNA(VLOOKUP($A170,'Alle namen en totalen'!$B:$F,F$284,FALSE),"")</f>
        <v>Swift</v>
      </c>
      <c r="G170" s="15">
        <f>_xlfn.IFNA(VLOOKUP($A170,'Tussenbestand individueel'!$F:$AH,G$284,FALSE),0)</f>
        <v>41.375</v>
      </c>
      <c r="H170" s="25">
        <f>_xlfn.IFNA(VLOOKUP($A170,'Tussenbestand individueel'!$F:$AH,H$284,FALSE),0)</f>
        <v>22</v>
      </c>
      <c r="I170" s="15">
        <f>_xlfn.IFNA(VLOOKUP($A170,'Tussenbestand individueel'!$F:$AH,I$284,FALSE),0)</f>
        <v>3.25</v>
      </c>
      <c r="J170" s="15">
        <f>_xlfn.IFNA(VLOOKUP($A170,'Tussenbestand individueel'!$F:$AH,J$284,FALSE),0)</f>
        <v>7.7249999999999996</v>
      </c>
      <c r="K170" s="15">
        <f>_xlfn.IFNA(VLOOKUP($A170,'Tussenbestand individueel'!$F:$AH,K$284,FALSE),0)</f>
        <v>0</v>
      </c>
      <c r="L170" s="15">
        <f>_xlfn.IFNA(VLOOKUP($A170,'Tussenbestand individueel'!$F:$AH,L$284,FALSE),0)</f>
        <v>0.3</v>
      </c>
      <c r="M170" s="15">
        <f>_xlfn.IFNA(VLOOKUP($A170,'Tussenbestand individueel'!$F:$AH,M$284,FALSE),0)</f>
        <v>11.275</v>
      </c>
      <c r="N170" s="13">
        <f>_xlfn.IFNA(VLOOKUP($A170,'Tussenbestand individueel'!$F:$AH,N$284,FALSE),0)</f>
        <v>23</v>
      </c>
      <c r="O170" s="15">
        <f>_xlfn.IFNA(VLOOKUP($A170,'Tussenbestand individueel'!$F:$AH,O$284,FALSE),0)</f>
        <v>2.1</v>
      </c>
      <c r="P170" s="15">
        <f>_xlfn.IFNA(VLOOKUP($A170,'Tussenbestand individueel'!$F:$AH,P$284,FALSE),0)</f>
        <v>8.0500000000000007</v>
      </c>
      <c r="Q170" s="15">
        <f>_xlfn.IFNA(VLOOKUP($A170,'Tussenbestand individueel'!$F:$AH,Q$284,FALSE),0)</f>
        <v>0</v>
      </c>
      <c r="R170" s="15">
        <f>_xlfn.IFNA(VLOOKUP($A170,'Tussenbestand individueel'!$F:$AH,R$284,FALSE),0)</f>
        <v>10.15</v>
      </c>
      <c r="S170" s="13">
        <f>_xlfn.IFNA(VLOOKUP($A170,'Tussenbestand individueel'!$F:$AH,S$284,FALSE),0)</f>
        <v>15</v>
      </c>
      <c r="T170" s="15">
        <f>_xlfn.IFNA(VLOOKUP($A170,'Tussenbestand individueel'!$F:$AH,T$284,FALSE),0)</f>
        <v>1.9</v>
      </c>
      <c r="U170" s="15">
        <f>_xlfn.IFNA(VLOOKUP($A170,'Tussenbestand individueel'!$F:$AH,U$284,FALSE),0)</f>
        <v>6.4</v>
      </c>
      <c r="V170" s="15">
        <f>_xlfn.IFNA(VLOOKUP($A170,'Tussenbestand individueel'!$F:$AH,V$284,FALSE),0)</f>
        <v>0</v>
      </c>
      <c r="W170" s="15">
        <f>_xlfn.IFNA(VLOOKUP($A170,'Tussenbestand individueel'!$F:$AH,W$284,FALSE),0)</f>
        <v>8.3000000000000007</v>
      </c>
      <c r="X170" s="13">
        <f>_xlfn.IFNA(VLOOKUP($A170,'Tussenbestand individueel'!$F:$AH,X$284,FALSE),0)</f>
        <v>23</v>
      </c>
      <c r="Y170" s="15">
        <f>_xlfn.IFNA(VLOOKUP($A170,'Tussenbestand individueel'!$F:$AH,Y$284,FALSE),0)</f>
        <v>4</v>
      </c>
      <c r="Z170" s="15">
        <f>_xlfn.IFNA(VLOOKUP($A170,'Tussenbestand individueel'!$F:$AH,Z$284,FALSE),0)</f>
        <v>7.65</v>
      </c>
      <c r="AA170" s="15">
        <f>_xlfn.IFNA(VLOOKUP($A170,'Tussenbestand individueel'!$F:$AH,AA$284,FALSE),0)</f>
        <v>0</v>
      </c>
      <c r="AB170" s="15">
        <f>_xlfn.IFNA(VLOOKUP($A170,'Tussenbestand individueel'!$F:$AH,AB$284,FALSE),0)</f>
        <v>11.65</v>
      </c>
      <c r="AC170" s="13">
        <f>_xlfn.IFNA(VLOOKUP($A170,'Tussenbestand individueel'!$F:$AH,AC$284,FALSE),0)</f>
        <v>12</v>
      </c>
    </row>
    <row r="171" spans="1:29" hidden="1" x14ac:dyDescent="0.3">
      <c r="A171" s="17">
        <f>'Alle namen en totalen'!$B171</f>
        <v>604</v>
      </c>
      <c r="B171" t="str">
        <f>VLOOKUP(A171,'Alle namen en totalen'!B:F,5,FALSE)</f>
        <v>W1-B1</v>
      </c>
      <c r="C171" t="str">
        <f>_xlfn.IFNA(VLOOKUP($A171,'Alle namen en totalen'!$B:$F,C$284,FALSE)," ")</f>
        <v>Nayeli van Rootzelaar</v>
      </c>
      <c r="D171" t="str">
        <f>_xlfn.IFNA(VLOOKUP($A171,'Alle namen en totalen'!$B:$F,D$284,FALSE)," ")</f>
        <v>MB 4 Pup 1</v>
      </c>
      <c r="E171">
        <f>VLOOKUP($A171,'Tussenbestand individueel'!$F:$AH,E$284,FALSE)</f>
        <v>0</v>
      </c>
      <c r="F171" t="str">
        <f>_xlfn.IFNA(VLOOKUP($A171,'Alle namen en totalen'!$B:$F,F$284,FALSE),"")</f>
        <v>Swift</v>
      </c>
      <c r="G171" s="15">
        <f>_xlfn.IFNA(VLOOKUP($A171,'Tussenbestand individueel'!$F:$AH,G$284,FALSE),0)</f>
        <v>48</v>
      </c>
      <c r="H171" s="25">
        <f>_xlfn.IFNA(VLOOKUP($A171,'Tussenbestand individueel'!$F:$AH,H$284,FALSE),0)</f>
        <v>3</v>
      </c>
      <c r="I171" s="15">
        <f>_xlfn.IFNA(VLOOKUP($A171,'Tussenbestand individueel'!$F:$AH,I$284,FALSE),0)</f>
        <v>3.5</v>
      </c>
      <c r="J171" s="15">
        <f>_xlfn.IFNA(VLOOKUP($A171,'Tussenbestand individueel'!$F:$AH,J$284,FALSE),0)</f>
        <v>9.25</v>
      </c>
      <c r="K171" s="15">
        <f>_xlfn.IFNA(VLOOKUP($A171,'Tussenbestand individueel'!$F:$AH,K$284,FALSE),0)</f>
        <v>0</v>
      </c>
      <c r="L171" s="15">
        <f>_xlfn.IFNA(VLOOKUP($A171,'Tussenbestand individueel'!$F:$AH,L$284,FALSE),0)</f>
        <v>0.3</v>
      </c>
      <c r="M171" s="15">
        <f>_xlfn.IFNA(VLOOKUP($A171,'Tussenbestand individueel'!$F:$AH,M$284,FALSE),0)</f>
        <v>13.05</v>
      </c>
      <c r="N171" s="13">
        <f>_xlfn.IFNA(VLOOKUP($A171,'Tussenbestand individueel'!$F:$AH,N$284,FALSE),0)</f>
        <v>1</v>
      </c>
      <c r="O171" s="15">
        <f>_xlfn.IFNA(VLOOKUP($A171,'Tussenbestand individueel'!$F:$AH,O$284,FALSE),0)</f>
        <v>4</v>
      </c>
      <c r="P171" s="15">
        <f>_xlfn.IFNA(VLOOKUP($A171,'Tussenbestand individueel'!$F:$AH,P$284,FALSE),0)</f>
        <v>8.1</v>
      </c>
      <c r="Q171" s="15">
        <f>_xlfn.IFNA(VLOOKUP($A171,'Tussenbestand individueel'!$F:$AH,Q$284,FALSE),0)</f>
        <v>0</v>
      </c>
      <c r="R171" s="15">
        <f>_xlfn.IFNA(VLOOKUP($A171,'Tussenbestand individueel'!$F:$AH,R$284,FALSE),0)</f>
        <v>12.1</v>
      </c>
      <c r="S171" s="13">
        <f>_xlfn.IFNA(VLOOKUP($A171,'Tussenbestand individueel'!$F:$AH,S$284,FALSE),0)</f>
        <v>3</v>
      </c>
      <c r="T171" s="15">
        <f>_xlfn.IFNA(VLOOKUP($A171,'Tussenbestand individueel'!$F:$AH,T$284,FALSE),0)</f>
        <v>3.2</v>
      </c>
      <c r="U171" s="15">
        <f>_xlfn.IFNA(VLOOKUP($A171,'Tussenbestand individueel'!$F:$AH,U$284,FALSE),0)</f>
        <v>7.35</v>
      </c>
      <c r="V171" s="15">
        <f>_xlfn.IFNA(VLOOKUP($A171,'Tussenbestand individueel'!$F:$AH,V$284,FALSE),0)</f>
        <v>0</v>
      </c>
      <c r="W171" s="15">
        <f>_xlfn.IFNA(VLOOKUP($A171,'Tussenbestand individueel'!$F:$AH,W$284,FALSE),0)</f>
        <v>10.55</v>
      </c>
      <c r="X171" s="13">
        <f>_xlfn.IFNA(VLOOKUP($A171,'Tussenbestand individueel'!$F:$AH,X$284,FALSE),0)</f>
        <v>7</v>
      </c>
      <c r="Y171" s="15">
        <f>_xlfn.IFNA(VLOOKUP($A171,'Tussenbestand individueel'!$F:$AH,Y$284,FALSE),0)</f>
        <v>4.4000000000000004</v>
      </c>
      <c r="Z171" s="15">
        <f>_xlfn.IFNA(VLOOKUP($A171,'Tussenbestand individueel'!$F:$AH,Z$284,FALSE),0)</f>
        <v>7.9</v>
      </c>
      <c r="AA171" s="15">
        <f>_xlfn.IFNA(VLOOKUP($A171,'Tussenbestand individueel'!$F:$AH,AA$284,FALSE),0)</f>
        <v>0</v>
      </c>
      <c r="AB171" s="15">
        <f>_xlfn.IFNA(VLOOKUP($A171,'Tussenbestand individueel'!$F:$AH,AB$284,FALSE),0)</f>
        <v>12.3</v>
      </c>
      <c r="AC171" s="13">
        <f>_xlfn.IFNA(VLOOKUP($A171,'Tussenbestand individueel'!$F:$AH,AC$284,FALSE),0)</f>
        <v>5</v>
      </c>
    </row>
    <row r="172" spans="1:29" hidden="1" x14ac:dyDescent="0.3">
      <c r="A172" s="17">
        <f>'Alle namen en totalen'!$B172</f>
        <v>605</v>
      </c>
      <c r="B172" t="str">
        <f>VLOOKUP(A172,'Alle namen en totalen'!B:F,5,FALSE)</f>
        <v>W1-B1</v>
      </c>
      <c r="C172" t="str">
        <f>_xlfn.IFNA(VLOOKUP($A172,'Alle namen en totalen'!$B:$F,C$284,FALSE)," ")</f>
        <v>Jasmijn Simons</v>
      </c>
      <c r="D172" t="str">
        <f>_xlfn.IFNA(VLOOKUP($A172,'Alle namen en totalen'!$B:$F,D$284,FALSE)," ")</f>
        <v>MB 4 Pup 1</v>
      </c>
      <c r="E172">
        <f>VLOOKUP($A172,'Tussenbestand individueel'!$F:$AH,E$284,FALSE)</f>
        <v>0</v>
      </c>
      <c r="F172" t="str">
        <f>_xlfn.IFNA(VLOOKUP($A172,'Alle namen en totalen'!$B:$F,F$284,FALSE),"")</f>
        <v>Sint Mauritius</v>
      </c>
      <c r="G172" s="15">
        <f>_xlfn.IFNA(VLOOKUP($A172,'Tussenbestand individueel'!$F:$AH,G$284,FALSE),0)</f>
        <v>42.975000000000001</v>
      </c>
      <c r="H172" s="25">
        <f>_xlfn.IFNA(VLOOKUP($A172,'Tussenbestand individueel'!$F:$AH,H$284,FALSE),0)</f>
        <v>16</v>
      </c>
      <c r="I172" s="15">
        <f>_xlfn.IFNA(VLOOKUP($A172,'Tussenbestand individueel'!$F:$AH,I$284,FALSE),0)</f>
        <v>3.5</v>
      </c>
      <c r="J172" s="15">
        <f>_xlfn.IFNA(VLOOKUP($A172,'Tussenbestand individueel'!$F:$AH,J$284,FALSE),0)</f>
        <v>8.3249999999999993</v>
      </c>
      <c r="K172" s="15">
        <f>_xlfn.IFNA(VLOOKUP($A172,'Tussenbestand individueel'!$F:$AH,K$284,FALSE),0)</f>
        <v>0</v>
      </c>
      <c r="L172" s="15">
        <f>_xlfn.IFNA(VLOOKUP($A172,'Tussenbestand individueel'!$F:$AH,L$284,FALSE),0)</f>
        <v>0</v>
      </c>
      <c r="M172" s="15">
        <f>_xlfn.IFNA(VLOOKUP($A172,'Tussenbestand individueel'!$F:$AH,M$284,FALSE),0)</f>
        <v>11.824999999999999</v>
      </c>
      <c r="N172" s="13">
        <f>_xlfn.IFNA(VLOOKUP($A172,'Tussenbestand individueel'!$F:$AH,N$284,FALSE),0)</f>
        <v>20</v>
      </c>
      <c r="O172" s="15">
        <f>_xlfn.IFNA(VLOOKUP($A172,'Tussenbestand individueel'!$F:$AH,O$284,FALSE),0)</f>
        <v>3.5</v>
      </c>
      <c r="P172" s="15">
        <f>_xlfn.IFNA(VLOOKUP($A172,'Tussenbestand individueel'!$F:$AH,P$284,FALSE),0)</f>
        <v>8.5500000000000007</v>
      </c>
      <c r="Q172" s="15">
        <f>_xlfn.IFNA(VLOOKUP($A172,'Tussenbestand individueel'!$F:$AH,Q$284,FALSE),0)</f>
        <v>0.5</v>
      </c>
      <c r="R172" s="15">
        <f>_xlfn.IFNA(VLOOKUP($A172,'Tussenbestand individueel'!$F:$AH,R$284,FALSE),0)</f>
        <v>11.55</v>
      </c>
      <c r="S172" s="13">
        <f>_xlfn.IFNA(VLOOKUP($A172,'Tussenbestand individueel'!$F:$AH,S$284,FALSE),0)</f>
        <v>6</v>
      </c>
      <c r="T172" s="15">
        <f>_xlfn.IFNA(VLOOKUP($A172,'Tussenbestand individueel'!$F:$AH,T$284,FALSE),0)</f>
        <v>4.0999999999999996</v>
      </c>
      <c r="U172" s="15">
        <f>_xlfn.IFNA(VLOOKUP($A172,'Tussenbestand individueel'!$F:$AH,U$284,FALSE),0)</f>
        <v>5.3</v>
      </c>
      <c r="V172" s="15">
        <f>_xlfn.IFNA(VLOOKUP($A172,'Tussenbestand individueel'!$F:$AH,V$284,FALSE),0)</f>
        <v>0</v>
      </c>
      <c r="W172" s="15">
        <f>_xlfn.IFNA(VLOOKUP($A172,'Tussenbestand individueel'!$F:$AH,W$284,FALSE),0)</f>
        <v>9.4</v>
      </c>
      <c r="X172" s="13">
        <f>_xlfn.IFNA(VLOOKUP($A172,'Tussenbestand individueel'!$F:$AH,X$284,FALSE),0)</f>
        <v>21</v>
      </c>
      <c r="Y172" s="15">
        <f>_xlfn.IFNA(VLOOKUP($A172,'Tussenbestand individueel'!$F:$AH,Y$284,FALSE),0)</f>
        <v>3.3</v>
      </c>
      <c r="Z172" s="15">
        <f>_xlfn.IFNA(VLOOKUP($A172,'Tussenbestand individueel'!$F:$AH,Z$284,FALSE),0)</f>
        <v>6.9</v>
      </c>
      <c r="AA172" s="15">
        <f>_xlfn.IFNA(VLOOKUP($A172,'Tussenbestand individueel'!$F:$AH,AA$284,FALSE),0)</f>
        <v>0</v>
      </c>
      <c r="AB172" s="15">
        <f>_xlfn.IFNA(VLOOKUP($A172,'Tussenbestand individueel'!$F:$AH,AB$284,FALSE),0)</f>
        <v>10.199999999999999</v>
      </c>
      <c r="AC172" s="13">
        <f>_xlfn.IFNA(VLOOKUP($A172,'Tussenbestand individueel'!$F:$AH,AC$284,FALSE),0)</f>
        <v>23</v>
      </c>
    </row>
    <row r="173" spans="1:29" hidden="1" x14ac:dyDescent="0.3">
      <c r="A173" s="17">
        <f>'Alle namen en totalen'!$B173</f>
        <v>606</v>
      </c>
      <c r="B173" t="str">
        <f>VLOOKUP(A173,'Alle namen en totalen'!B:F,5,FALSE)</f>
        <v>W1-B1</v>
      </c>
      <c r="C173" t="str">
        <f>_xlfn.IFNA(VLOOKUP($A173,'Alle namen en totalen'!$B:$F,C$284,FALSE)," ")</f>
        <v>Stacey Mooijer</v>
      </c>
      <c r="D173" t="str">
        <f>_xlfn.IFNA(VLOOKUP($A173,'Alle namen en totalen'!$B:$F,D$284,FALSE)," ")</f>
        <v>MB 4 Pup 1</v>
      </c>
      <c r="E173">
        <f>VLOOKUP($A173,'Tussenbestand individueel'!$F:$AH,E$284,FALSE)</f>
        <v>0</v>
      </c>
      <c r="F173" t="str">
        <f>_xlfn.IFNA(VLOOKUP($A173,'Alle namen en totalen'!$B:$F,F$284,FALSE),"")</f>
        <v>Sint Mauritius</v>
      </c>
      <c r="G173" s="15">
        <f>_xlfn.IFNA(VLOOKUP($A173,'Tussenbestand individueel'!$F:$AH,G$284,FALSE),0)</f>
        <v>40.85</v>
      </c>
      <c r="H173" s="25">
        <f>_xlfn.IFNA(VLOOKUP($A173,'Tussenbestand individueel'!$F:$AH,H$284,FALSE),0)</f>
        <v>23</v>
      </c>
      <c r="I173" s="15">
        <f>_xlfn.IFNA(VLOOKUP($A173,'Tussenbestand individueel'!$F:$AH,I$284,FALSE),0)</f>
        <v>3.25</v>
      </c>
      <c r="J173" s="15">
        <f>_xlfn.IFNA(VLOOKUP($A173,'Tussenbestand individueel'!$F:$AH,J$284,FALSE),0)</f>
        <v>8.4</v>
      </c>
      <c r="K173" s="15">
        <f>_xlfn.IFNA(VLOOKUP($A173,'Tussenbestand individueel'!$F:$AH,K$284,FALSE),0)</f>
        <v>0</v>
      </c>
      <c r="L173" s="15">
        <f>_xlfn.IFNA(VLOOKUP($A173,'Tussenbestand individueel'!$F:$AH,L$284,FALSE),0)</f>
        <v>0.3</v>
      </c>
      <c r="M173" s="15">
        <f>_xlfn.IFNA(VLOOKUP($A173,'Tussenbestand individueel'!$F:$AH,M$284,FALSE),0)</f>
        <v>11.95</v>
      </c>
      <c r="N173" s="13">
        <f>_xlfn.IFNA(VLOOKUP($A173,'Tussenbestand individueel'!$F:$AH,N$284,FALSE),0)</f>
        <v>16</v>
      </c>
      <c r="O173" s="15">
        <f>_xlfn.IFNA(VLOOKUP($A173,'Tussenbestand individueel'!$F:$AH,O$284,FALSE),0)</f>
        <v>2.7</v>
      </c>
      <c r="P173" s="15">
        <f>_xlfn.IFNA(VLOOKUP($A173,'Tussenbestand individueel'!$F:$AH,P$284,FALSE),0)</f>
        <v>6.2</v>
      </c>
      <c r="Q173" s="15">
        <f>_xlfn.IFNA(VLOOKUP($A173,'Tussenbestand individueel'!$F:$AH,Q$284,FALSE),0)</f>
        <v>0</v>
      </c>
      <c r="R173" s="15">
        <f>_xlfn.IFNA(VLOOKUP($A173,'Tussenbestand individueel'!$F:$AH,R$284,FALSE),0)</f>
        <v>8.9</v>
      </c>
      <c r="S173" s="13">
        <f>_xlfn.IFNA(VLOOKUP($A173,'Tussenbestand individueel'!$F:$AH,S$284,FALSE),0)</f>
        <v>25</v>
      </c>
      <c r="T173" s="15">
        <f>_xlfn.IFNA(VLOOKUP($A173,'Tussenbestand individueel'!$F:$AH,T$284,FALSE),0)</f>
        <v>3.3</v>
      </c>
      <c r="U173" s="15">
        <f>_xlfn.IFNA(VLOOKUP($A173,'Tussenbestand individueel'!$F:$AH,U$284,FALSE),0)</f>
        <v>6.35</v>
      </c>
      <c r="V173" s="15">
        <f>_xlfn.IFNA(VLOOKUP($A173,'Tussenbestand individueel'!$F:$AH,V$284,FALSE),0)</f>
        <v>0</v>
      </c>
      <c r="W173" s="15">
        <f>_xlfn.IFNA(VLOOKUP($A173,'Tussenbestand individueel'!$F:$AH,W$284,FALSE),0)</f>
        <v>9.65</v>
      </c>
      <c r="X173" s="13">
        <f>_xlfn.IFNA(VLOOKUP($A173,'Tussenbestand individueel'!$F:$AH,X$284,FALSE),0)</f>
        <v>19</v>
      </c>
      <c r="Y173" s="15">
        <f>_xlfn.IFNA(VLOOKUP($A173,'Tussenbestand individueel'!$F:$AH,Y$284,FALSE),0)</f>
        <v>3.4</v>
      </c>
      <c r="Z173" s="15">
        <f>_xlfn.IFNA(VLOOKUP($A173,'Tussenbestand individueel'!$F:$AH,Z$284,FALSE),0)</f>
        <v>6.95</v>
      </c>
      <c r="AA173" s="15">
        <f>_xlfn.IFNA(VLOOKUP($A173,'Tussenbestand individueel'!$F:$AH,AA$284,FALSE),0)</f>
        <v>0</v>
      </c>
      <c r="AB173" s="15">
        <f>_xlfn.IFNA(VLOOKUP($A173,'Tussenbestand individueel'!$F:$AH,AB$284,FALSE),0)</f>
        <v>10.35</v>
      </c>
      <c r="AC173" s="13">
        <f>_xlfn.IFNA(VLOOKUP($A173,'Tussenbestand individueel'!$F:$AH,AC$284,FALSE),0)</f>
        <v>21</v>
      </c>
    </row>
    <row r="174" spans="1:29" hidden="1" x14ac:dyDescent="0.3">
      <c r="A174" s="17">
        <f>'Alle namen en totalen'!$B174</f>
        <v>607</v>
      </c>
      <c r="B174" t="str">
        <f>VLOOKUP(A174,'Alle namen en totalen'!B:F,5,FALSE)</f>
        <v>W1-B1</v>
      </c>
      <c r="C174" t="str">
        <f>_xlfn.IFNA(VLOOKUP($A174,'Alle namen en totalen'!$B:$F,C$284,FALSE)," ")</f>
        <v>Bo Bruijn</v>
      </c>
      <c r="D174" t="str">
        <f>_xlfn.IFNA(VLOOKUP($A174,'Alle namen en totalen'!$B:$F,D$284,FALSE)," ")</f>
        <v>MB 4 Pup 1</v>
      </c>
      <c r="E174">
        <f>VLOOKUP($A174,'Tussenbestand individueel'!$F:$AH,E$284,FALSE)</f>
        <v>0</v>
      </c>
      <c r="F174" t="str">
        <f>_xlfn.IFNA(VLOOKUP($A174,'Alle namen en totalen'!$B:$F,F$284,FALSE),"")</f>
        <v>Turncademy</v>
      </c>
      <c r="G174" s="15">
        <f>_xlfn.IFNA(VLOOKUP($A174,'Tussenbestand individueel'!$F:$AH,G$284,FALSE),0)</f>
        <v>42.875</v>
      </c>
      <c r="H174" s="25">
        <f>_xlfn.IFNA(VLOOKUP($A174,'Tussenbestand individueel'!$F:$AH,H$284,FALSE),0)</f>
        <v>17</v>
      </c>
      <c r="I174" s="15">
        <f>_xlfn.IFNA(VLOOKUP($A174,'Tussenbestand individueel'!$F:$AH,I$284,FALSE),0)</f>
        <v>3.5</v>
      </c>
      <c r="J174" s="15">
        <f>_xlfn.IFNA(VLOOKUP($A174,'Tussenbestand individueel'!$F:$AH,J$284,FALSE),0)</f>
        <v>8.7749999999999986</v>
      </c>
      <c r="K174" s="15">
        <f>_xlfn.IFNA(VLOOKUP($A174,'Tussenbestand individueel'!$F:$AH,K$284,FALSE),0)</f>
        <v>0</v>
      </c>
      <c r="L174" s="15">
        <f>_xlfn.IFNA(VLOOKUP($A174,'Tussenbestand individueel'!$F:$AH,L$284,FALSE),0)</f>
        <v>0.3</v>
      </c>
      <c r="M174" s="15">
        <f>_xlfn.IFNA(VLOOKUP($A174,'Tussenbestand individueel'!$F:$AH,M$284,FALSE),0)</f>
        <v>12.574999999999999</v>
      </c>
      <c r="N174" s="13">
        <f>_xlfn.IFNA(VLOOKUP($A174,'Tussenbestand individueel'!$F:$AH,N$284,FALSE),0)</f>
        <v>3</v>
      </c>
      <c r="O174" s="15">
        <f>_xlfn.IFNA(VLOOKUP($A174,'Tussenbestand individueel'!$F:$AH,O$284,FALSE),0)</f>
        <v>2.7</v>
      </c>
      <c r="P174" s="15">
        <f>_xlfn.IFNA(VLOOKUP($A174,'Tussenbestand individueel'!$F:$AH,P$284,FALSE),0)</f>
        <v>7.75</v>
      </c>
      <c r="Q174" s="15">
        <f>_xlfn.IFNA(VLOOKUP($A174,'Tussenbestand individueel'!$F:$AH,Q$284,FALSE),0)</f>
        <v>0</v>
      </c>
      <c r="R174" s="15">
        <f>_xlfn.IFNA(VLOOKUP($A174,'Tussenbestand individueel'!$F:$AH,R$284,FALSE),0)</f>
        <v>10.45</v>
      </c>
      <c r="S174" s="13">
        <f>_xlfn.IFNA(VLOOKUP($A174,'Tussenbestand individueel'!$F:$AH,S$284,FALSE),0)</f>
        <v>12</v>
      </c>
      <c r="T174" s="15">
        <f>_xlfn.IFNA(VLOOKUP($A174,'Tussenbestand individueel'!$F:$AH,T$284,FALSE),0)</f>
        <v>3.2</v>
      </c>
      <c r="U174" s="15">
        <f>_xlfn.IFNA(VLOOKUP($A174,'Tussenbestand individueel'!$F:$AH,U$284,FALSE),0)</f>
        <v>6.7</v>
      </c>
      <c r="V174" s="15">
        <f>_xlfn.IFNA(VLOOKUP($A174,'Tussenbestand individueel'!$F:$AH,V$284,FALSE),0)</f>
        <v>0</v>
      </c>
      <c r="W174" s="15">
        <f>_xlfn.IFNA(VLOOKUP($A174,'Tussenbestand individueel'!$F:$AH,W$284,FALSE),0)</f>
        <v>9.9</v>
      </c>
      <c r="X174" s="13">
        <f>_xlfn.IFNA(VLOOKUP($A174,'Tussenbestand individueel'!$F:$AH,X$284,FALSE),0)</f>
        <v>17</v>
      </c>
      <c r="Y174" s="15">
        <f>_xlfn.IFNA(VLOOKUP($A174,'Tussenbestand individueel'!$F:$AH,Y$284,FALSE),0)</f>
        <v>3.5</v>
      </c>
      <c r="Z174" s="15">
        <f>_xlfn.IFNA(VLOOKUP($A174,'Tussenbestand individueel'!$F:$AH,Z$284,FALSE),0)</f>
        <v>6.45</v>
      </c>
      <c r="AA174" s="15">
        <f>_xlfn.IFNA(VLOOKUP($A174,'Tussenbestand individueel'!$F:$AH,AA$284,FALSE),0)</f>
        <v>0</v>
      </c>
      <c r="AB174" s="15">
        <f>_xlfn.IFNA(VLOOKUP($A174,'Tussenbestand individueel'!$F:$AH,AB$284,FALSE),0)</f>
        <v>9.9499999999999993</v>
      </c>
      <c r="AC174" s="13">
        <f>_xlfn.IFNA(VLOOKUP($A174,'Tussenbestand individueel'!$F:$AH,AC$284,FALSE),0)</f>
        <v>24</v>
      </c>
    </row>
    <row r="175" spans="1:29" x14ac:dyDescent="0.3">
      <c r="A175" s="17">
        <f>'Alle namen en totalen'!$B175</f>
        <v>620</v>
      </c>
      <c r="B175" t="str">
        <f>VLOOKUP(A175,'Alle namen en totalen'!B:F,5,FALSE)</f>
        <v>W3-B1</v>
      </c>
      <c r="C175" t="str">
        <f>_xlfn.IFNA(VLOOKUP($A175,'Alle namen en totalen'!$B:$F,C$284,FALSE)," ")</f>
        <v>Noe Brondenstein</v>
      </c>
      <c r="D175" t="str">
        <f>_xlfn.IFNA(VLOOKUP($A175,'Alle namen en totalen'!$B:$F,D$284,FALSE)," ")</f>
        <v>MB 5 Pup 1</v>
      </c>
      <c r="E175">
        <f>VLOOKUP($A175,'Tussenbestand individueel'!$F:$AH,E$284,FALSE)</f>
        <v>0</v>
      </c>
      <c r="F175" t="str">
        <f>_xlfn.IFNA(VLOOKUP($A175,'Alle namen en totalen'!$B:$F,F$284,FALSE),"")</f>
        <v>K&amp;V</v>
      </c>
      <c r="G175" s="15">
        <f>_xlfn.IFNA(VLOOKUP($A175,'Tussenbestand individueel'!$F:$AH,G$284,FALSE),0)</f>
        <v>47.45</v>
      </c>
      <c r="H175" s="25">
        <f>_xlfn.IFNA(VLOOKUP($A175,'Tussenbestand individueel'!$F:$AH,H$284,FALSE),0)</f>
        <v>3</v>
      </c>
      <c r="I175" s="15">
        <f>_xlfn.IFNA(VLOOKUP($A175,'Tussenbestand individueel'!$F:$AH,I$284,FALSE),0)</f>
        <v>3</v>
      </c>
      <c r="J175" s="15">
        <f>_xlfn.IFNA(VLOOKUP($A175,'Tussenbestand individueel'!$F:$AH,J$284,FALSE),0)</f>
        <v>8.6000000000000014</v>
      </c>
      <c r="K175" s="15">
        <f>_xlfn.IFNA(VLOOKUP($A175,'Tussenbestand individueel'!$F:$AH,K$284,FALSE),0)</f>
        <v>0</v>
      </c>
      <c r="L175" s="15">
        <f>_xlfn.IFNA(VLOOKUP($A175,'Tussenbestand individueel'!$F:$AH,L$284,FALSE),0)</f>
        <v>0.3</v>
      </c>
      <c r="M175" s="15">
        <f>_xlfn.IFNA(VLOOKUP($A175,'Tussenbestand individueel'!$F:$AH,M$284,FALSE),0)</f>
        <v>11.9</v>
      </c>
      <c r="N175" s="13">
        <f>_xlfn.IFNA(VLOOKUP($A175,'Tussenbestand individueel'!$F:$AH,N$284,FALSE),0)</f>
        <v>9</v>
      </c>
      <c r="O175" s="15">
        <f>_xlfn.IFNA(VLOOKUP($A175,'Tussenbestand individueel'!$F:$AH,O$284,FALSE),0)</f>
        <v>4.3</v>
      </c>
      <c r="P175" s="15">
        <f>_xlfn.IFNA(VLOOKUP($A175,'Tussenbestand individueel'!$F:$AH,P$284,FALSE),0)</f>
        <v>8.9499999999999993</v>
      </c>
      <c r="Q175" s="15">
        <f>_xlfn.IFNA(VLOOKUP($A175,'Tussenbestand individueel'!$F:$AH,Q$284,FALSE),0)</f>
        <v>0</v>
      </c>
      <c r="R175" s="15">
        <f>_xlfn.IFNA(VLOOKUP($A175,'Tussenbestand individueel'!$F:$AH,R$284,FALSE),0)</f>
        <v>13.25</v>
      </c>
      <c r="S175" s="13">
        <f>_xlfn.IFNA(VLOOKUP($A175,'Tussenbestand individueel'!$F:$AH,S$284,FALSE),0)</f>
        <v>1</v>
      </c>
      <c r="T175" s="15">
        <f>_xlfn.IFNA(VLOOKUP($A175,'Tussenbestand individueel'!$F:$AH,T$284,FALSE),0)</f>
        <v>3.4</v>
      </c>
      <c r="U175" s="15">
        <f>_xlfn.IFNA(VLOOKUP($A175,'Tussenbestand individueel'!$F:$AH,U$284,FALSE),0)</f>
        <v>6.75</v>
      </c>
      <c r="V175" s="15">
        <f>_xlfn.IFNA(VLOOKUP($A175,'Tussenbestand individueel'!$F:$AH,V$284,FALSE),0)</f>
        <v>0</v>
      </c>
      <c r="W175" s="15">
        <f>_xlfn.IFNA(VLOOKUP($A175,'Tussenbestand individueel'!$F:$AH,W$284,FALSE),0)</f>
        <v>10.15</v>
      </c>
      <c r="X175" s="13">
        <f>_xlfn.IFNA(VLOOKUP($A175,'Tussenbestand individueel'!$F:$AH,X$284,FALSE),0)</f>
        <v>9</v>
      </c>
      <c r="Y175" s="15">
        <f>_xlfn.IFNA(VLOOKUP($A175,'Tussenbestand individueel'!$F:$AH,Y$284,FALSE),0)</f>
        <v>4</v>
      </c>
      <c r="Z175" s="15">
        <f>_xlfn.IFNA(VLOOKUP($A175,'Tussenbestand individueel'!$F:$AH,Z$284,FALSE),0)</f>
        <v>8.15</v>
      </c>
      <c r="AA175" s="15">
        <f>_xlfn.IFNA(VLOOKUP($A175,'Tussenbestand individueel'!$F:$AH,AA$284,FALSE),0)</f>
        <v>0</v>
      </c>
      <c r="AB175" s="15">
        <f>_xlfn.IFNA(VLOOKUP($A175,'Tussenbestand individueel'!$F:$AH,AB$284,FALSE),0)</f>
        <v>12.15</v>
      </c>
      <c r="AC175" s="13">
        <f>_xlfn.IFNA(VLOOKUP($A175,'Tussenbestand individueel'!$F:$AH,AC$284,FALSE),0)</f>
        <v>5</v>
      </c>
    </row>
    <row r="176" spans="1:29" x14ac:dyDescent="0.3">
      <c r="A176" s="17">
        <f>'Alle namen en totalen'!$B176</f>
        <v>621</v>
      </c>
      <c r="B176" t="str">
        <f>VLOOKUP(A176,'Alle namen en totalen'!B:F,5,FALSE)</f>
        <v>W3-B1</v>
      </c>
      <c r="C176" t="str">
        <f>_xlfn.IFNA(VLOOKUP($A176,'Alle namen en totalen'!$B:$F,C$284,FALSE)," ")</f>
        <v>Amirah Deekman</v>
      </c>
      <c r="D176" t="str">
        <f>_xlfn.IFNA(VLOOKUP($A176,'Alle namen en totalen'!$B:$F,D$284,FALSE)," ")</f>
        <v>MB 5 Pup 1</v>
      </c>
      <c r="E176">
        <f>VLOOKUP($A176,'Tussenbestand individueel'!$F:$AH,E$284,FALSE)</f>
        <v>0</v>
      </c>
      <c r="F176" t="str">
        <f>_xlfn.IFNA(VLOOKUP($A176,'Alle namen en totalen'!$B:$F,F$284,FALSE),"")</f>
        <v>K&amp;V</v>
      </c>
      <c r="G176" s="15">
        <f>_xlfn.IFNA(VLOOKUP($A176,'Tussenbestand individueel'!$F:$AH,G$284,FALSE),0)</f>
        <v>45.924999999999997</v>
      </c>
      <c r="H176" s="25">
        <f>_xlfn.IFNA(VLOOKUP($A176,'Tussenbestand individueel'!$F:$AH,H$284,FALSE),0)</f>
        <v>5</v>
      </c>
      <c r="I176" s="15">
        <f>_xlfn.IFNA(VLOOKUP($A176,'Tussenbestand individueel'!$F:$AH,I$284,FALSE),0)</f>
        <v>3</v>
      </c>
      <c r="J176" s="15">
        <f>_xlfn.IFNA(VLOOKUP($A176,'Tussenbestand individueel'!$F:$AH,J$284,FALSE),0)</f>
        <v>8.2249999999999996</v>
      </c>
      <c r="K176" s="15">
        <f>_xlfn.IFNA(VLOOKUP($A176,'Tussenbestand individueel'!$F:$AH,K$284,FALSE),0)</f>
        <v>0</v>
      </c>
      <c r="L176" s="15">
        <f>_xlfn.IFNA(VLOOKUP($A176,'Tussenbestand individueel'!$F:$AH,L$284,FALSE),0)</f>
        <v>0</v>
      </c>
      <c r="M176" s="15">
        <f>_xlfn.IFNA(VLOOKUP($A176,'Tussenbestand individueel'!$F:$AH,M$284,FALSE),0)</f>
        <v>11.225</v>
      </c>
      <c r="N176" s="13">
        <f>_xlfn.IFNA(VLOOKUP($A176,'Tussenbestand individueel'!$F:$AH,N$284,FALSE),0)</f>
        <v>14</v>
      </c>
      <c r="O176" s="15">
        <f>_xlfn.IFNA(VLOOKUP($A176,'Tussenbestand individueel'!$F:$AH,O$284,FALSE),0)</f>
        <v>4</v>
      </c>
      <c r="P176" s="15">
        <f>_xlfn.IFNA(VLOOKUP($A176,'Tussenbestand individueel'!$F:$AH,P$284,FALSE),0)</f>
        <v>8.1</v>
      </c>
      <c r="Q176" s="15">
        <f>_xlfn.IFNA(VLOOKUP($A176,'Tussenbestand individueel'!$F:$AH,Q$284,FALSE),0)</f>
        <v>0</v>
      </c>
      <c r="R176" s="15">
        <f>_xlfn.IFNA(VLOOKUP($A176,'Tussenbestand individueel'!$F:$AH,R$284,FALSE),0)</f>
        <v>12.1</v>
      </c>
      <c r="S176" s="13">
        <f>_xlfn.IFNA(VLOOKUP($A176,'Tussenbestand individueel'!$F:$AH,S$284,FALSE),0)</f>
        <v>4</v>
      </c>
      <c r="T176" s="15">
        <f>_xlfn.IFNA(VLOOKUP($A176,'Tussenbestand individueel'!$F:$AH,T$284,FALSE),0)</f>
        <v>4</v>
      </c>
      <c r="U176" s="15">
        <f>_xlfn.IFNA(VLOOKUP($A176,'Tussenbestand individueel'!$F:$AH,U$284,FALSE),0)</f>
        <v>8.3000000000000007</v>
      </c>
      <c r="V176" s="15">
        <f>_xlfn.IFNA(VLOOKUP($A176,'Tussenbestand individueel'!$F:$AH,V$284,FALSE),0)</f>
        <v>0</v>
      </c>
      <c r="W176" s="15">
        <f>_xlfn.IFNA(VLOOKUP($A176,'Tussenbestand individueel'!$F:$AH,W$284,FALSE),0)</f>
        <v>12.3</v>
      </c>
      <c r="X176" s="13">
        <f>_xlfn.IFNA(VLOOKUP($A176,'Tussenbestand individueel'!$F:$AH,X$284,FALSE),0)</f>
        <v>1</v>
      </c>
      <c r="Y176" s="15">
        <f>_xlfn.IFNA(VLOOKUP($A176,'Tussenbestand individueel'!$F:$AH,Y$284,FALSE),0)</f>
        <v>2.4</v>
      </c>
      <c r="Z176" s="15">
        <f>_xlfn.IFNA(VLOOKUP($A176,'Tussenbestand individueel'!$F:$AH,Z$284,FALSE),0)</f>
        <v>7.9</v>
      </c>
      <c r="AA176" s="15">
        <f>_xlfn.IFNA(VLOOKUP($A176,'Tussenbestand individueel'!$F:$AH,AA$284,FALSE),0)</f>
        <v>0</v>
      </c>
      <c r="AB176" s="15">
        <f>_xlfn.IFNA(VLOOKUP($A176,'Tussenbestand individueel'!$F:$AH,AB$284,FALSE),0)</f>
        <v>10.3</v>
      </c>
      <c r="AC176" s="13">
        <f>_xlfn.IFNA(VLOOKUP($A176,'Tussenbestand individueel'!$F:$AH,AC$284,FALSE),0)</f>
        <v>14</v>
      </c>
    </row>
    <row r="177" spans="1:29" hidden="1" x14ac:dyDescent="0.3">
      <c r="A177" s="17">
        <f>'Alle namen en totalen'!$B177</f>
        <v>622</v>
      </c>
      <c r="B177" t="str">
        <f>VLOOKUP(A177,'Alle namen en totalen'!B:F,5,FALSE)</f>
        <v>W4-B1</v>
      </c>
      <c r="C177" t="str">
        <f>_xlfn.IFNA(VLOOKUP($A177,'Alle namen en totalen'!$B:$F,C$284,FALSE)," ")</f>
        <v>Aleya van Broekhoven Delgado</v>
      </c>
      <c r="D177" t="str">
        <f>_xlfn.IFNA(VLOOKUP($A177,'Alle namen en totalen'!$B:$F,D$284,FALSE)," ")</f>
        <v>MB 5 Pup 1</v>
      </c>
      <c r="E177">
        <f>VLOOKUP($A177,'Tussenbestand individueel'!$F:$AH,E$284,FALSE)</f>
        <v>0</v>
      </c>
      <c r="F177" t="str">
        <f>_xlfn.IFNA(VLOOKUP($A177,'Alle namen en totalen'!$B:$F,F$284,FALSE),"")</f>
        <v>DEV</v>
      </c>
      <c r="G177" s="15">
        <f>_xlfn.IFNA(VLOOKUP($A177,'Tussenbestand individueel'!$F:$AH,G$284,FALSE),0)</f>
        <v>46.45</v>
      </c>
      <c r="H177" s="25">
        <f>_xlfn.IFNA(VLOOKUP($A177,'Tussenbestand individueel'!$F:$AH,H$284,FALSE),0)</f>
        <v>12</v>
      </c>
      <c r="I177" s="15">
        <f>_xlfn.IFNA(VLOOKUP($A177,'Tussenbestand individueel'!$F:$AH,I$284,FALSE),0)</f>
        <v>3.25</v>
      </c>
      <c r="J177" s="15">
        <f>_xlfn.IFNA(VLOOKUP($A177,'Tussenbestand individueel'!$F:$AH,J$284,FALSE),0)</f>
        <v>8.9499999999999993</v>
      </c>
      <c r="K177" s="15">
        <f>_xlfn.IFNA(VLOOKUP($A177,'Tussenbestand individueel'!$F:$AH,K$284,FALSE),0)</f>
        <v>0</v>
      </c>
      <c r="L177" s="15">
        <f>_xlfn.IFNA(VLOOKUP($A177,'Tussenbestand individueel'!$F:$AH,L$284,FALSE),0)</f>
        <v>0.3</v>
      </c>
      <c r="M177" s="15">
        <f>_xlfn.IFNA(VLOOKUP($A177,'Tussenbestand individueel'!$F:$AH,M$284,FALSE),0)</f>
        <v>12.5</v>
      </c>
      <c r="N177" s="13">
        <f>_xlfn.IFNA(VLOOKUP($A177,'Tussenbestand individueel'!$F:$AH,N$284,FALSE),0)</f>
        <v>4</v>
      </c>
      <c r="O177" s="15">
        <f>_xlfn.IFNA(VLOOKUP($A177,'Tussenbestand individueel'!$F:$AH,O$284,FALSE),0)</f>
        <v>3.5</v>
      </c>
      <c r="P177" s="15">
        <f>_xlfn.IFNA(VLOOKUP($A177,'Tussenbestand individueel'!$F:$AH,P$284,FALSE),0)</f>
        <v>8.15</v>
      </c>
      <c r="Q177" s="15">
        <f>_xlfn.IFNA(VLOOKUP($A177,'Tussenbestand individueel'!$F:$AH,Q$284,FALSE),0)</f>
        <v>0</v>
      </c>
      <c r="R177" s="15">
        <f>_xlfn.IFNA(VLOOKUP($A177,'Tussenbestand individueel'!$F:$AH,R$284,FALSE),0)</f>
        <v>11.65</v>
      </c>
      <c r="S177" s="13">
        <f>_xlfn.IFNA(VLOOKUP($A177,'Tussenbestand individueel'!$F:$AH,S$284,FALSE),0)</f>
        <v>10</v>
      </c>
      <c r="T177" s="15">
        <f>_xlfn.IFNA(VLOOKUP($A177,'Tussenbestand individueel'!$F:$AH,T$284,FALSE),0)</f>
        <v>3.7</v>
      </c>
      <c r="U177" s="15">
        <f>_xlfn.IFNA(VLOOKUP($A177,'Tussenbestand individueel'!$F:$AH,U$284,FALSE),0)</f>
        <v>6.65</v>
      </c>
      <c r="V177" s="15">
        <f>_xlfn.IFNA(VLOOKUP($A177,'Tussenbestand individueel'!$F:$AH,V$284,FALSE),0)</f>
        <v>0</v>
      </c>
      <c r="W177" s="15">
        <f>_xlfn.IFNA(VLOOKUP($A177,'Tussenbestand individueel'!$F:$AH,W$284,FALSE),0)</f>
        <v>10.35</v>
      </c>
      <c r="X177" s="13">
        <f>_xlfn.IFNA(VLOOKUP($A177,'Tussenbestand individueel'!$F:$AH,X$284,FALSE),0)</f>
        <v>17</v>
      </c>
      <c r="Y177" s="15">
        <f>_xlfn.IFNA(VLOOKUP($A177,'Tussenbestand individueel'!$F:$AH,Y$284,FALSE),0)</f>
        <v>4</v>
      </c>
      <c r="Z177" s="15">
        <f>_xlfn.IFNA(VLOOKUP($A177,'Tussenbestand individueel'!$F:$AH,Z$284,FALSE),0)</f>
        <v>7.95</v>
      </c>
      <c r="AA177" s="15">
        <f>_xlfn.IFNA(VLOOKUP($A177,'Tussenbestand individueel'!$F:$AH,AA$284,FALSE),0)</f>
        <v>0</v>
      </c>
      <c r="AB177" s="15">
        <f>_xlfn.IFNA(VLOOKUP($A177,'Tussenbestand individueel'!$F:$AH,AB$284,FALSE),0)</f>
        <v>11.95</v>
      </c>
      <c r="AC177" s="13">
        <f>_xlfn.IFNA(VLOOKUP($A177,'Tussenbestand individueel'!$F:$AH,AC$284,FALSE),0)</f>
        <v>10</v>
      </c>
    </row>
    <row r="178" spans="1:29" hidden="1" x14ac:dyDescent="0.3">
      <c r="A178" s="17">
        <f>'Alle namen en totalen'!$B178</f>
        <v>623</v>
      </c>
      <c r="B178" t="str">
        <f>VLOOKUP(A178,'Alle namen en totalen'!B:F,5,FALSE)</f>
        <v>W4-B1</v>
      </c>
      <c r="C178" t="str">
        <f>_xlfn.IFNA(VLOOKUP($A178,'Alle namen en totalen'!$B:$F,C$284,FALSE)," ")</f>
        <v>Ize van Welie</v>
      </c>
      <c r="D178" t="str">
        <f>_xlfn.IFNA(VLOOKUP($A178,'Alle namen en totalen'!$B:$F,D$284,FALSE)," ")</f>
        <v>MB 5 Pup 1</v>
      </c>
      <c r="E178">
        <f>VLOOKUP($A178,'Tussenbestand individueel'!$F:$AH,E$284,FALSE)</f>
        <v>0</v>
      </c>
      <c r="F178" t="str">
        <f>_xlfn.IFNA(VLOOKUP($A178,'Alle namen en totalen'!$B:$F,F$284,FALSE),"")</f>
        <v>Jahn</v>
      </c>
      <c r="G178" s="15">
        <f>_xlfn.IFNA(VLOOKUP($A178,'Tussenbestand individueel'!$F:$AH,G$284,FALSE),0)</f>
        <v>45.55</v>
      </c>
      <c r="H178" s="25">
        <f>_xlfn.IFNA(VLOOKUP($A178,'Tussenbestand individueel'!$F:$AH,H$284,FALSE),0)</f>
        <v>15</v>
      </c>
      <c r="I178" s="15">
        <f>_xlfn.IFNA(VLOOKUP($A178,'Tussenbestand individueel'!$F:$AH,I$284,FALSE),0)</f>
        <v>3</v>
      </c>
      <c r="J178" s="15">
        <f>_xlfn.IFNA(VLOOKUP($A178,'Tussenbestand individueel'!$F:$AH,J$284,FALSE),0)</f>
        <v>8.9</v>
      </c>
      <c r="K178" s="15">
        <f>_xlfn.IFNA(VLOOKUP($A178,'Tussenbestand individueel'!$F:$AH,K$284,FALSE),0)</f>
        <v>0</v>
      </c>
      <c r="L178" s="15">
        <f>_xlfn.IFNA(VLOOKUP($A178,'Tussenbestand individueel'!$F:$AH,L$284,FALSE),0)</f>
        <v>0.3</v>
      </c>
      <c r="M178" s="15">
        <f>_xlfn.IFNA(VLOOKUP($A178,'Tussenbestand individueel'!$F:$AH,M$284,FALSE),0)</f>
        <v>12.2</v>
      </c>
      <c r="N178" s="13">
        <f>_xlfn.IFNA(VLOOKUP($A178,'Tussenbestand individueel'!$F:$AH,N$284,FALSE),0)</f>
        <v>9</v>
      </c>
      <c r="O178" s="15">
        <f>_xlfn.IFNA(VLOOKUP($A178,'Tussenbestand individueel'!$F:$AH,O$284,FALSE),0)</f>
        <v>3.5</v>
      </c>
      <c r="P178" s="15">
        <f>_xlfn.IFNA(VLOOKUP($A178,'Tussenbestand individueel'!$F:$AH,P$284,FALSE),0)</f>
        <v>7.75</v>
      </c>
      <c r="Q178" s="15">
        <f>_xlfn.IFNA(VLOOKUP($A178,'Tussenbestand individueel'!$F:$AH,Q$284,FALSE),0)</f>
        <v>0</v>
      </c>
      <c r="R178" s="15">
        <f>_xlfn.IFNA(VLOOKUP($A178,'Tussenbestand individueel'!$F:$AH,R$284,FALSE),0)</f>
        <v>11.25</v>
      </c>
      <c r="S178" s="13">
        <f>_xlfn.IFNA(VLOOKUP($A178,'Tussenbestand individueel'!$F:$AH,S$284,FALSE),0)</f>
        <v>13</v>
      </c>
      <c r="T178" s="15">
        <f>_xlfn.IFNA(VLOOKUP($A178,'Tussenbestand individueel'!$F:$AH,T$284,FALSE),0)</f>
        <v>3.4</v>
      </c>
      <c r="U178" s="15">
        <f>_xlfn.IFNA(VLOOKUP($A178,'Tussenbestand individueel'!$F:$AH,U$284,FALSE),0)</f>
        <v>8.1999999999999993</v>
      </c>
      <c r="V178" s="15">
        <f>_xlfn.IFNA(VLOOKUP($A178,'Tussenbestand individueel'!$F:$AH,V$284,FALSE),0)</f>
        <v>0</v>
      </c>
      <c r="W178" s="15">
        <f>_xlfn.IFNA(VLOOKUP($A178,'Tussenbestand individueel'!$F:$AH,W$284,FALSE),0)</f>
        <v>11.6</v>
      </c>
      <c r="X178" s="13">
        <f>_xlfn.IFNA(VLOOKUP($A178,'Tussenbestand individueel'!$F:$AH,X$284,FALSE),0)</f>
        <v>9</v>
      </c>
      <c r="Y178" s="15">
        <f>_xlfn.IFNA(VLOOKUP($A178,'Tussenbestand individueel'!$F:$AH,Y$284,FALSE),0)</f>
        <v>2.6</v>
      </c>
      <c r="Z178" s="15">
        <f>_xlfn.IFNA(VLOOKUP($A178,'Tussenbestand individueel'!$F:$AH,Z$284,FALSE),0)</f>
        <v>7.9</v>
      </c>
      <c r="AA178" s="15">
        <f>_xlfn.IFNA(VLOOKUP($A178,'Tussenbestand individueel'!$F:$AH,AA$284,FALSE),0)</f>
        <v>0</v>
      </c>
      <c r="AB178" s="15">
        <f>_xlfn.IFNA(VLOOKUP($A178,'Tussenbestand individueel'!$F:$AH,AB$284,FALSE),0)</f>
        <v>10.5</v>
      </c>
      <c r="AC178" s="13">
        <f>_xlfn.IFNA(VLOOKUP($A178,'Tussenbestand individueel'!$F:$AH,AC$284,FALSE),0)</f>
        <v>18</v>
      </c>
    </row>
    <row r="179" spans="1:29" hidden="1" x14ac:dyDescent="0.3">
      <c r="A179" s="17">
        <f>'Alle namen en totalen'!$B179</f>
        <v>624</v>
      </c>
      <c r="B179" t="str">
        <f>VLOOKUP(A179,'Alle namen en totalen'!B:F,5,FALSE)</f>
        <v>W3-B1</v>
      </c>
      <c r="C179" t="str">
        <f>_xlfn.IFNA(VLOOKUP($A179,'Alle namen en totalen'!$B:$F,C$284,FALSE)," ")</f>
        <v>Isa Baarda</v>
      </c>
      <c r="D179" t="str">
        <f>_xlfn.IFNA(VLOOKUP($A179,'Alle namen en totalen'!$B:$F,D$284,FALSE)," ")</f>
        <v>MB 5 Pup 1</v>
      </c>
      <c r="E179">
        <f>VLOOKUP($A179,'Tussenbestand individueel'!$F:$AH,E$284,FALSE)</f>
        <v>0</v>
      </c>
      <c r="F179" t="str">
        <f>_xlfn.IFNA(VLOOKUP($A179,'Alle namen en totalen'!$B:$F,F$284,FALSE),"")</f>
        <v>LH</v>
      </c>
      <c r="G179" s="15">
        <f>_xlfn.IFNA(VLOOKUP($A179,'Tussenbestand individueel'!$F:$AH,G$284,FALSE),0)</f>
        <v>47.325000000000003</v>
      </c>
      <c r="H179" s="25">
        <f>_xlfn.IFNA(VLOOKUP($A179,'Tussenbestand individueel'!$F:$AH,H$284,FALSE),0)</f>
        <v>4</v>
      </c>
      <c r="I179" s="15">
        <f>_xlfn.IFNA(VLOOKUP($A179,'Tussenbestand individueel'!$F:$AH,I$284,FALSE),0)</f>
        <v>3</v>
      </c>
      <c r="J179" s="15">
        <f>_xlfn.IFNA(VLOOKUP($A179,'Tussenbestand individueel'!$F:$AH,J$284,FALSE),0)</f>
        <v>8.625</v>
      </c>
      <c r="K179" s="15">
        <f>_xlfn.IFNA(VLOOKUP($A179,'Tussenbestand individueel'!$F:$AH,K$284,FALSE),0)</f>
        <v>0</v>
      </c>
      <c r="L179" s="15">
        <f>_xlfn.IFNA(VLOOKUP($A179,'Tussenbestand individueel'!$F:$AH,L$284,FALSE),0)</f>
        <v>0.3</v>
      </c>
      <c r="M179" s="15">
        <f>_xlfn.IFNA(VLOOKUP($A179,'Tussenbestand individueel'!$F:$AH,M$284,FALSE),0)</f>
        <v>11.925000000000001</v>
      </c>
      <c r="N179" s="13">
        <f>_xlfn.IFNA(VLOOKUP($A179,'Tussenbestand individueel'!$F:$AH,N$284,FALSE),0)</f>
        <v>7</v>
      </c>
      <c r="O179" s="15">
        <f>_xlfn.IFNA(VLOOKUP($A179,'Tussenbestand individueel'!$F:$AH,O$284,FALSE),0)</f>
        <v>3.2</v>
      </c>
      <c r="P179" s="15">
        <f>_xlfn.IFNA(VLOOKUP($A179,'Tussenbestand individueel'!$F:$AH,P$284,FALSE),0)</f>
        <v>8.1</v>
      </c>
      <c r="Q179" s="15">
        <f>_xlfn.IFNA(VLOOKUP($A179,'Tussenbestand individueel'!$F:$AH,Q$284,FALSE),0)</f>
        <v>0</v>
      </c>
      <c r="R179" s="15">
        <f>_xlfn.IFNA(VLOOKUP($A179,'Tussenbestand individueel'!$F:$AH,R$284,FALSE),0)</f>
        <v>11.3</v>
      </c>
      <c r="S179" s="13">
        <f>_xlfn.IFNA(VLOOKUP($A179,'Tussenbestand individueel'!$F:$AH,S$284,FALSE),0)</f>
        <v>7</v>
      </c>
      <c r="T179" s="15">
        <f>_xlfn.IFNA(VLOOKUP($A179,'Tussenbestand individueel'!$F:$AH,T$284,FALSE),0)</f>
        <v>4</v>
      </c>
      <c r="U179" s="15">
        <f>_xlfn.IFNA(VLOOKUP($A179,'Tussenbestand individueel'!$F:$AH,U$284,FALSE),0)</f>
        <v>7.75</v>
      </c>
      <c r="V179" s="15">
        <f>_xlfn.IFNA(VLOOKUP($A179,'Tussenbestand individueel'!$F:$AH,V$284,FALSE),0)</f>
        <v>0</v>
      </c>
      <c r="W179" s="15">
        <f>_xlfn.IFNA(VLOOKUP($A179,'Tussenbestand individueel'!$F:$AH,W$284,FALSE),0)</f>
        <v>11.75</v>
      </c>
      <c r="X179" s="13">
        <f>_xlfn.IFNA(VLOOKUP($A179,'Tussenbestand individueel'!$F:$AH,X$284,FALSE),0)</f>
        <v>3</v>
      </c>
      <c r="Y179" s="15">
        <f>_xlfn.IFNA(VLOOKUP($A179,'Tussenbestand individueel'!$F:$AH,Y$284,FALSE),0)</f>
        <v>4.3</v>
      </c>
      <c r="Z179" s="15">
        <f>_xlfn.IFNA(VLOOKUP($A179,'Tussenbestand individueel'!$F:$AH,Z$284,FALSE),0)</f>
        <v>8.0500000000000007</v>
      </c>
      <c r="AA179" s="15">
        <f>_xlfn.IFNA(VLOOKUP($A179,'Tussenbestand individueel'!$F:$AH,AA$284,FALSE),0)</f>
        <v>0</v>
      </c>
      <c r="AB179" s="15">
        <f>_xlfn.IFNA(VLOOKUP($A179,'Tussenbestand individueel'!$F:$AH,AB$284,FALSE),0)</f>
        <v>12.35</v>
      </c>
      <c r="AC179" s="13">
        <f>_xlfn.IFNA(VLOOKUP($A179,'Tussenbestand individueel'!$F:$AH,AC$284,FALSE),0)</f>
        <v>3</v>
      </c>
    </row>
    <row r="180" spans="1:29" hidden="1" x14ac:dyDescent="0.3">
      <c r="A180" s="17">
        <f>'Alle namen en totalen'!$B180</f>
        <v>625</v>
      </c>
      <c r="B180" t="str">
        <f>VLOOKUP(A180,'Alle namen en totalen'!B:F,5,FALSE)</f>
        <v>W3-B1</v>
      </c>
      <c r="C180" t="str">
        <f>_xlfn.IFNA(VLOOKUP($A180,'Alle namen en totalen'!$B:$F,C$284,FALSE)," ")</f>
        <v>Keet Van Til</v>
      </c>
      <c r="D180" t="str">
        <f>_xlfn.IFNA(VLOOKUP($A180,'Alle namen en totalen'!$B:$F,D$284,FALSE)," ")</f>
        <v>MB 5 Pup 1</v>
      </c>
      <c r="E180">
        <f>VLOOKUP($A180,'Tussenbestand individueel'!$F:$AH,E$284,FALSE)</f>
        <v>0</v>
      </c>
      <c r="F180" t="str">
        <f>_xlfn.IFNA(VLOOKUP($A180,'Alle namen en totalen'!$B:$F,F$284,FALSE),"")</f>
        <v>LH</v>
      </c>
      <c r="G180" s="15">
        <f>_xlfn.IFNA(VLOOKUP($A180,'Tussenbestand individueel'!$F:$AH,G$284,FALSE),0)</f>
        <v>42.75</v>
      </c>
      <c r="H180" s="25">
        <f>_xlfn.IFNA(VLOOKUP($A180,'Tussenbestand individueel'!$F:$AH,H$284,FALSE),0)</f>
        <v>12</v>
      </c>
      <c r="I180" s="15">
        <f>_xlfn.IFNA(VLOOKUP($A180,'Tussenbestand individueel'!$F:$AH,I$284,FALSE),0)</f>
        <v>3</v>
      </c>
      <c r="J180" s="15">
        <f>_xlfn.IFNA(VLOOKUP($A180,'Tussenbestand individueel'!$F:$AH,J$284,FALSE),0)</f>
        <v>8.3999999999999986</v>
      </c>
      <c r="K180" s="15">
        <f>_xlfn.IFNA(VLOOKUP($A180,'Tussenbestand individueel'!$F:$AH,K$284,FALSE),0)</f>
        <v>0</v>
      </c>
      <c r="L180" s="15">
        <f>_xlfn.IFNA(VLOOKUP($A180,'Tussenbestand individueel'!$F:$AH,L$284,FALSE),0)</f>
        <v>0.3</v>
      </c>
      <c r="M180" s="15">
        <f>_xlfn.IFNA(VLOOKUP($A180,'Tussenbestand individueel'!$F:$AH,M$284,FALSE),0)</f>
        <v>11.7</v>
      </c>
      <c r="N180" s="13">
        <f>_xlfn.IFNA(VLOOKUP($A180,'Tussenbestand individueel'!$F:$AH,N$284,FALSE),0)</f>
        <v>12</v>
      </c>
      <c r="O180" s="15">
        <f>_xlfn.IFNA(VLOOKUP($A180,'Tussenbestand individueel'!$F:$AH,O$284,FALSE),0)</f>
        <v>2.4</v>
      </c>
      <c r="P180" s="15">
        <f>_xlfn.IFNA(VLOOKUP($A180,'Tussenbestand individueel'!$F:$AH,P$284,FALSE),0)</f>
        <v>7.85</v>
      </c>
      <c r="Q180" s="15">
        <f>_xlfn.IFNA(VLOOKUP($A180,'Tussenbestand individueel'!$F:$AH,Q$284,FALSE),0)</f>
        <v>0</v>
      </c>
      <c r="R180" s="15">
        <f>_xlfn.IFNA(VLOOKUP($A180,'Tussenbestand individueel'!$F:$AH,R$284,FALSE),0)</f>
        <v>10.25</v>
      </c>
      <c r="S180" s="13">
        <f>_xlfn.IFNA(VLOOKUP($A180,'Tussenbestand individueel'!$F:$AH,S$284,FALSE),0)</f>
        <v>11</v>
      </c>
      <c r="T180" s="15">
        <f>_xlfn.IFNA(VLOOKUP($A180,'Tussenbestand individueel'!$F:$AH,T$284,FALSE),0)</f>
        <v>4</v>
      </c>
      <c r="U180" s="15">
        <f>_xlfn.IFNA(VLOOKUP($A180,'Tussenbestand individueel'!$F:$AH,U$284,FALSE),0)</f>
        <v>6.95</v>
      </c>
      <c r="V180" s="15">
        <f>_xlfn.IFNA(VLOOKUP($A180,'Tussenbestand individueel'!$F:$AH,V$284,FALSE),0)</f>
        <v>0</v>
      </c>
      <c r="W180" s="15">
        <f>_xlfn.IFNA(VLOOKUP($A180,'Tussenbestand individueel'!$F:$AH,W$284,FALSE),0)</f>
        <v>10.95</v>
      </c>
      <c r="X180" s="13">
        <f>_xlfn.IFNA(VLOOKUP($A180,'Tussenbestand individueel'!$F:$AH,X$284,FALSE),0)</f>
        <v>5</v>
      </c>
      <c r="Y180" s="15">
        <f>_xlfn.IFNA(VLOOKUP($A180,'Tussenbestand individueel'!$F:$AH,Y$284,FALSE),0)</f>
        <v>3.5</v>
      </c>
      <c r="Z180" s="15">
        <f>_xlfn.IFNA(VLOOKUP($A180,'Tussenbestand individueel'!$F:$AH,Z$284,FALSE),0)</f>
        <v>6.35</v>
      </c>
      <c r="AA180" s="15">
        <f>_xlfn.IFNA(VLOOKUP($A180,'Tussenbestand individueel'!$F:$AH,AA$284,FALSE),0)</f>
        <v>0</v>
      </c>
      <c r="AB180" s="15">
        <f>_xlfn.IFNA(VLOOKUP($A180,'Tussenbestand individueel'!$F:$AH,AB$284,FALSE),0)</f>
        <v>9.85</v>
      </c>
      <c r="AC180" s="13">
        <f>_xlfn.IFNA(VLOOKUP($A180,'Tussenbestand individueel'!$F:$AH,AC$284,FALSE),0)</f>
        <v>16</v>
      </c>
    </row>
    <row r="181" spans="1:29" hidden="1" x14ac:dyDescent="0.3">
      <c r="A181" s="17">
        <f>'Alle namen en totalen'!$B181</f>
        <v>626</v>
      </c>
      <c r="B181" t="str">
        <f>VLOOKUP(A181,'Alle namen en totalen'!B:F,5,FALSE)</f>
        <v>W3-B1</v>
      </c>
      <c r="C181" t="str">
        <f>_xlfn.IFNA(VLOOKUP($A181,'Alle namen en totalen'!$B:$F,C$284,FALSE)," ")</f>
        <v>Eva Klein</v>
      </c>
      <c r="D181" t="str">
        <f>_xlfn.IFNA(VLOOKUP($A181,'Alle namen en totalen'!$B:$F,D$284,FALSE)," ")</f>
        <v>MB 5 Pup 1</v>
      </c>
      <c r="E181">
        <f>VLOOKUP($A181,'Tussenbestand individueel'!$F:$AH,E$284,FALSE)</f>
        <v>0</v>
      </c>
      <c r="F181" t="str">
        <f>_xlfn.IFNA(VLOOKUP($A181,'Alle namen en totalen'!$B:$F,F$284,FALSE),"")</f>
        <v>LH</v>
      </c>
      <c r="G181" s="15">
        <f>_xlfn.IFNA(VLOOKUP($A181,'Tussenbestand individueel'!$F:$AH,G$284,FALSE),0)</f>
        <v>48.125</v>
      </c>
      <c r="H181" s="25">
        <f>_xlfn.IFNA(VLOOKUP($A181,'Tussenbestand individueel'!$F:$AH,H$284,FALSE),0)</f>
        <v>2</v>
      </c>
      <c r="I181" s="15">
        <f>_xlfn.IFNA(VLOOKUP($A181,'Tussenbestand individueel'!$F:$AH,I$284,FALSE),0)</f>
        <v>3.25</v>
      </c>
      <c r="J181" s="15">
        <f>_xlfn.IFNA(VLOOKUP($A181,'Tussenbestand individueel'!$F:$AH,J$284,FALSE),0)</f>
        <v>8.7249999999999996</v>
      </c>
      <c r="K181" s="15">
        <f>_xlfn.IFNA(VLOOKUP($A181,'Tussenbestand individueel'!$F:$AH,K$284,FALSE),0)</f>
        <v>0</v>
      </c>
      <c r="L181" s="15">
        <f>_xlfn.IFNA(VLOOKUP($A181,'Tussenbestand individueel'!$F:$AH,L$284,FALSE),0)</f>
        <v>0.3</v>
      </c>
      <c r="M181" s="15">
        <f>_xlfn.IFNA(VLOOKUP($A181,'Tussenbestand individueel'!$F:$AH,M$284,FALSE),0)</f>
        <v>12.275</v>
      </c>
      <c r="N181" s="13">
        <f>_xlfn.IFNA(VLOOKUP($A181,'Tussenbestand individueel'!$F:$AH,N$284,FALSE),0)</f>
        <v>3</v>
      </c>
      <c r="O181" s="15">
        <f>_xlfn.IFNA(VLOOKUP($A181,'Tussenbestand individueel'!$F:$AH,O$284,FALSE),0)</f>
        <v>4</v>
      </c>
      <c r="P181" s="15">
        <f>_xlfn.IFNA(VLOOKUP($A181,'Tussenbestand individueel'!$F:$AH,P$284,FALSE),0)</f>
        <v>8.15</v>
      </c>
      <c r="Q181" s="15">
        <f>_xlfn.IFNA(VLOOKUP($A181,'Tussenbestand individueel'!$F:$AH,Q$284,FALSE),0)</f>
        <v>0</v>
      </c>
      <c r="R181" s="15">
        <f>_xlfn.IFNA(VLOOKUP($A181,'Tussenbestand individueel'!$F:$AH,R$284,FALSE),0)</f>
        <v>12.15</v>
      </c>
      <c r="S181" s="13">
        <f>_xlfn.IFNA(VLOOKUP($A181,'Tussenbestand individueel'!$F:$AH,S$284,FALSE),0)</f>
        <v>3</v>
      </c>
      <c r="T181" s="15">
        <f>_xlfn.IFNA(VLOOKUP($A181,'Tussenbestand individueel'!$F:$AH,T$284,FALSE),0)</f>
        <v>4.3</v>
      </c>
      <c r="U181" s="15">
        <f>_xlfn.IFNA(VLOOKUP($A181,'Tussenbestand individueel'!$F:$AH,U$284,FALSE),0)</f>
        <v>6.55</v>
      </c>
      <c r="V181" s="15">
        <f>_xlfn.IFNA(VLOOKUP($A181,'Tussenbestand individueel'!$F:$AH,V$284,FALSE),0)</f>
        <v>0</v>
      </c>
      <c r="W181" s="15">
        <f>_xlfn.IFNA(VLOOKUP($A181,'Tussenbestand individueel'!$F:$AH,W$284,FALSE),0)</f>
        <v>10.85</v>
      </c>
      <c r="X181" s="13">
        <f>_xlfn.IFNA(VLOOKUP($A181,'Tussenbestand individueel'!$F:$AH,X$284,FALSE),0)</f>
        <v>6</v>
      </c>
      <c r="Y181" s="15">
        <f>_xlfn.IFNA(VLOOKUP($A181,'Tussenbestand individueel'!$F:$AH,Y$284,FALSE),0)</f>
        <v>4.5999999999999996</v>
      </c>
      <c r="Z181" s="15">
        <f>_xlfn.IFNA(VLOOKUP($A181,'Tussenbestand individueel'!$F:$AH,Z$284,FALSE),0)</f>
        <v>8.25</v>
      </c>
      <c r="AA181" s="15">
        <f>_xlfn.IFNA(VLOOKUP($A181,'Tussenbestand individueel'!$F:$AH,AA$284,FALSE),0)</f>
        <v>0</v>
      </c>
      <c r="AB181" s="15">
        <f>_xlfn.IFNA(VLOOKUP($A181,'Tussenbestand individueel'!$F:$AH,AB$284,FALSE),0)</f>
        <v>12.85</v>
      </c>
      <c r="AC181" s="13">
        <f>_xlfn.IFNA(VLOOKUP($A181,'Tussenbestand individueel'!$F:$AH,AC$284,FALSE),0)</f>
        <v>1</v>
      </c>
    </row>
    <row r="182" spans="1:29" hidden="1" x14ac:dyDescent="0.3">
      <c r="A182" s="17">
        <f>'Alle namen en totalen'!$B182</f>
        <v>627</v>
      </c>
      <c r="B182" t="str">
        <f>VLOOKUP(A182,'Alle namen en totalen'!B:F,5,FALSE)</f>
        <v>W3-B1</v>
      </c>
      <c r="C182" t="str">
        <f>_xlfn.IFNA(VLOOKUP($A182,'Alle namen en totalen'!$B:$F,C$284,FALSE)," ")</f>
        <v>Pip van Gestel</v>
      </c>
      <c r="D182" t="str">
        <f>_xlfn.IFNA(VLOOKUP($A182,'Alle namen en totalen'!$B:$F,D$284,FALSE)," ")</f>
        <v>MB 5 Pup 1</v>
      </c>
      <c r="E182">
        <f>VLOOKUP($A182,'Tussenbestand individueel'!$F:$AH,E$284,FALSE)</f>
        <v>0</v>
      </c>
      <c r="F182" t="str">
        <f>_xlfn.IFNA(VLOOKUP($A182,'Alle namen en totalen'!$B:$F,F$284,FALSE),"")</f>
        <v>LH</v>
      </c>
      <c r="G182" s="15">
        <f>_xlfn.IFNA(VLOOKUP($A182,'Tussenbestand individueel'!$F:$AH,G$284,FALSE),0)</f>
        <v>45.2</v>
      </c>
      <c r="H182" s="25">
        <f>_xlfn.IFNA(VLOOKUP($A182,'Tussenbestand individueel'!$F:$AH,H$284,FALSE),0)</f>
        <v>7</v>
      </c>
      <c r="I182" s="15">
        <f>_xlfn.IFNA(VLOOKUP($A182,'Tussenbestand individueel'!$F:$AH,I$284,FALSE),0)</f>
        <v>3</v>
      </c>
      <c r="J182" s="15">
        <f>_xlfn.IFNA(VLOOKUP($A182,'Tussenbestand individueel'!$F:$AH,J$284,FALSE),0)</f>
        <v>8.75</v>
      </c>
      <c r="K182" s="15">
        <f>_xlfn.IFNA(VLOOKUP($A182,'Tussenbestand individueel'!$F:$AH,K$284,FALSE),0)</f>
        <v>0</v>
      </c>
      <c r="L182" s="15">
        <f>_xlfn.IFNA(VLOOKUP($A182,'Tussenbestand individueel'!$F:$AH,L$284,FALSE),0)</f>
        <v>0.3</v>
      </c>
      <c r="M182" s="15">
        <f>_xlfn.IFNA(VLOOKUP($A182,'Tussenbestand individueel'!$F:$AH,M$284,FALSE),0)</f>
        <v>12.05</v>
      </c>
      <c r="N182" s="13">
        <f>_xlfn.IFNA(VLOOKUP($A182,'Tussenbestand individueel'!$F:$AH,N$284,FALSE),0)</f>
        <v>5</v>
      </c>
      <c r="O182" s="15">
        <f>_xlfn.IFNA(VLOOKUP($A182,'Tussenbestand individueel'!$F:$AH,O$284,FALSE),0)</f>
        <v>2.4</v>
      </c>
      <c r="P182" s="15">
        <f>_xlfn.IFNA(VLOOKUP($A182,'Tussenbestand individueel'!$F:$AH,P$284,FALSE),0)</f>
        <v>7.35</v>
      </c>
      <c r="Q182" s="15">
        <f>_xlfn.IFNA(VLOOKUP($A182,'Tussenbestand individueel'!$F:$AH,Q$284,FALSE),0)</f>
        <v>0</v>
      </c>
      <c r="R182" s="15">
        <f>_xlfn.IFNA(VLOOKUP($A182,'Tussenbestand individueel'!$F:$AH,R$284,FALSE),0)</f>
        <v>9.75</v>
      </c>
      <c r="S182" s="13">
        <f>_xlfn.IFNA(VLOOKUP($A182,'Tussenbestand individueel'!$F:$AH,S$284,FALSE),0)</f>
        <v>16</v>
      </c>
      <c r="T182" s="15">
        <f>_xlfn.IFNA(VLOOKUP($A182,'Tussenbestand individueel'!$F:$AH,T$284,FALSE),0)</f>
        <v>3.7</v>
      </c>
      <c r="U182" s="15">
        <f>_xlfn.IFNA(VLOOKUP($A182,'Tussenbestand individueel'!$F:$AH,U$284,FALSE),0)</f>
        <v>7.3</v>
      </c>
      <c r="V182" s="15">
        <f>_xlfn.IFNA(VLOOKUP($A182,'Tussenbestand individueel'!$F:$AH,V$284,FALSE),0)</f>
        <v>0</v>
      </c>
      <c r="W182" s="15">
        <f>_xlfn.IFNA(VLOOKUP($A182,'Tussenbestand individueel'!$F:$AH,W$284,FALSE),0)</f>
        <v>11</v>
      </c>
      <c r="X182" s="13">
        <f>_xlfn.IFNA(VLOOKUP($A182,'Tussenbestand individueel'!$F:$AH,X$284,FALSE),0)</f>
        <v>4</v>
      </c>
      <c r="Y182" s="15">
        <f>_xlfn.IFNA(VLOOKUP($A182,'Tussenbestand individueel'!$F:$AH,Y$284,FALSE),0)</f>
        <v>4.3</v>
      </c>
      <c r="Z182" s="15">
        <f>_xlfn.IFNA(VLOOKUP($A182,'Tussenbestand individueel'!$F:$AH,Z$284,FALSE),0)</f>
        <v>8.1</v>
      </c>
      <c r="AA182" s="15">
        <f>_xlfn.IFNA(VLOOKUP($A182,'Tussenbestand individueel'!$F:$AH,AA$284,FALSE),0)</f>
        <v>0</v>
      </c>
      <c r="AB182" s="15">
        <f>_xlfn.IFNA(VLOOKUP($A182,'Tussenbestand individueel'!$F:$AH,AB$284,FALSE),0)</f>
        <v>12.4</v>
      </c>
      <c r="AC182" s="13">
        <f>_xlfn.IFNA(VLOOKUP($A182,'Tussenbestand individueel'!$F:$AH,AC$284,FALSE),0)</f>
        <v>2</v>
      </c>
    </row>
    <row r="183" spans="1:29" hidden="1" x14ac:dyDescent="0.3">
      <c r="A183" s="17">
        <f>'Alle namen en totalen'!$B183</f>
        <v>628</v>
      </c>
      <c r="B183" t="str">
        <f>VLOOKUP(A183,'Alle namen en totalen'!B:F,5,FALSE)</f>
        <v>W3-B1</v>
      </c>
      <c r="C183" t="str">
        <f>_xlfn.IFNA(VLOOKUP($A183,'Alle namen en totalen'!$B:$F,C$284,FALSE)," ")</f>
        <v>Fem Karregat</v>
      </c>
      <c r="D183" t="str">
        <f>_xlfn.IFNA(VLOOKUP($A183,'Alle namen en totalen'!$B:$F,D$284,FALSE)," ")</f>
        <v>MB 5 Pup 1</v>
      </c>
      <c r="E183">
        <f>VLOOKUP($A183,'Tussenbestand individueel'!$F:$AH,E$284,FALSE)</f>
        <v>0</v>
      </c>
      <c r="F183" t="str">
        <f>_xlfn.IFNA(VLOOKUP($A183,'Alle namen en totalen'!$B:$F,F$284,FALSE),"")</f>
        <v>Sint Mauritius</v>
      </c>
      <c r="G183" s="15">
        <f>_xlfn.IFNA(VLOOKUP($A183,'Tussenbestand individueel'!$F:$AH,G$284,FALSE),0)</f>
        <v>0</v>
      </c>
      <c r="H183" s="25">
        <f>_xlfn.IFNA(VLOOKUP($A183,'Tussenbestand individueel'!$F:$AH,H$284,FALSE),0)</f>
        <v>99</v>
      </c>
      <c r="I183" s="15">
        <f>_xlfn.IFNA(VLOOKUP($A183,'Tussenbestand individueel'!$F:$AH,I$284,FALSE),0)</f>
        <v>0</v>
      </c>
      <c r="J183" s="15">
        <f>_xlfn.IFNA(VLOOKUP($A183,'Tussenbestand individueel'!$F:$AH,J$284,FALSE),0)</f>
        <v>0</v>
      </c>
      <c r="K183" s="15">
        <f>_xlfn.IFNA(VLOOKUP($A183,'Tussenbestand individueel'!$F:$AH,K$284,FALSE),0)</f>
        <v>0</v>
      </c>
      <c r="L183" s="15">
        <f>_xlfn.IFNA(VLOOKUP($A183,'Tussenbestand individueel'!$F:$AH,L$284,FALSE),0)</f>
        <v>0</v>
      </c>
      <c r="M183" s="15">
        <f>_xlfn.IFNA(VLOOKUP($A183,'Tussenbestand individueel'!$F:$AH,M$284,FALSE),0)</f>
        <v>0</v>
      </c>
      <c r="N183" s="13">
        <f>_xlfn.IFNA(VLOOKUP($A183,'Tussenbestand individueel'!$F:$AH,N$284,FALSE),0)</f>
        <v>18</v>
      </c>
      <c r="O183" s="15">
        <f>_xlfn.IFNA(VLOOKUP($A183,'Tussenbestand individueel'!$F:$AH,O$284,FALSE),0)</f>
        <v>0</v>
      </c>
      <c r="P183" s="15">
        <f>_xlfn.IFNA(VLOOKUP($A183,'Tussenbestand individueel'!$F:$AH,P$284,FALSE),0)</f>
        <v>0</v>
      </c>
      <c r="Q183" s="15">
        <f>_xlfn.IFNA(VLOOKUP($A183,'Tussenbestand individueel'!$F:$AH,Q$284,FALSE),0)</f>
        <v>0</v>
      </c>
      <c r="R183" s="15">
        <f>_xlfn.IFNA(VLOOKUP($A183,'Tussenbestand individueel'!$F:$AH,R$284,FALSE),0)</f>
        <v>0</v>
      </c>
      <c r="S183" s="13">
        <f>_xlfn.IFNA(VLOOKUP($A183,'Tussenbestand individueel'!$F:$AH,S$284,FALSE),0)</f>
        <v>18</v>
      </c>
      <c r="T183" s="15">
        <f>_xlfn.IFNA(VLOOKUP($A183,'Tussenbestand individueel'!$F:$AH,T$284,FALSE),0)</f>
        <v>0</v>
      </c>
      <c r="U183" s="15">
        <f>_xlfn.IFNA(VLOOKUP($A183,'Tussenbestand individueel'!$F:$AH,U$284,FALSE),0)</f>
        <v>0</v>
      </c>
      <c r="V183" s="15">
        <f>_xlfn.IFNA(VLOOKUP($A183,'Tussenbestand individueel'!$F:$AH,V$284,FALSE),0)</f>
        <v>0</v>
      </c>
      <c r="W183" s="15">
        <f>_xlfn.IFNA(VLOOKUP($A183,'Tussenbestand individueel'!$F:$AH,W$284,FALSE),0)</f>
        <v>0</v>
      </c>
      <c r="X183" s="13">
        <f>_xlfn.IFNA(VLOOKUP($A183,'Tussenbestand individueel'!$F:$AH,X$284,FALSE),0)</f>
        <v>18</v>
      </c>
      <c r="Y183" s="15">
        <f>_xlfn.IFNA(VLOOKUP($A183,'Tussenbestand individueel'!$F:$AH,Y$284,FALSE),0)</f>
        <v>0</v>
      </c>
      <c r="Z183" s="15">
        <f>_xlfn.IFNA(VLOOKUP($A183,'Tussenbestand individueel'!$F:$AH,Z$284,FALSE),0)</f>
        <v>0</v>
      </c>
      <c r="AA183" s="15">
        <f>_xlfn.IFNA(VLOOKUP($A183,'Tussenbestand individueel'!$F:$AH,AA$284,FALSE),0)</f>
        <v>0</v>
      </c>
      <c r="AB183" s="15">
        <f>_xlfn.IFNA(VLOOKUP($A183,'Tussenbestand individueel'!$F:$AH,AB$284,FALSE),0)</f>
        <v>0</v>
      </c>
      <c r="AC183" s="13">
        <f>_xlfn.IFNA(VLOOKUP($A183,'Tussenbestand individueel'!$F:$AH,AC$284,FALSE),0)</f>
        <v>18</v>
      </c>
    </row>
    <row r="184" spans="1:29" hidden="1" x14ac:dyDescent="0.3">
      <c r="A184" s="17">
        <f>'Alle namen en totalen'!$B184</f>
        <v>629</v>
      </c>
      <c r="B184" t="str">
        <f>VLOOKUP(A184,'Alle namen en totalen'!B:F,5,FALSE)</f>
        <v>W3-B1</v>
      </c>
      <c r="C184" t="str">
        <f>_xlfn.IFNA(VLOOKUP($A184,'Alle namen en totalen'!$B:$F,C$284,FALSE)," ")</f>
        <v>Lynn Zwarthoed</v>
      </c>
      <c r="D184" t="str">
        <f>_xlfn.IFNA(VLOOKUP($A184,'Alle namen en totalen'!$B:$F,D$284,FALSE)," ")</f>
        <v>MB 5 Pup 1</v>
      </c>
      <c r="E184">
        <f>VLOOKUP($A184,'Tussenbestand individueel'!$F:$AH,E$284,FALSE)</f>
        <v>0</v>
      </c>
      <c r="F184" t="str">
        <f>_xlfn.IFNA(VLOOKUP($A184,'Alle namen en totalen'!$B:$F,F$284,FALSE),"")</f>
        <v>Sint Mauritius</v>
      </c>
      <c r="G184" s="15">
        <f>_xlfn.IFNA(VLOOKUP($A184,'Tussenbestand individueel'!$F:$AH,G$284,FALSE),0)</f>
        <v>44.825000000000003</v>
      </c>
      <c r="H184" s="25">
        <f>_xlfn.IFNA(VLOOKUP($A184,'Tussenbestand individueel'!$F:$AH,H$284,FALSE),0)</f>
        <v>8</v>
      </c>
      <c r="I184" s="15">
        <f>_xlfn.IFNA(VLOOKUP($A184,'Tussenbestand individueel'!$F:$AH,I$284,FALSE),0)</f>
        <v>3</v>
      </c>
      <c r="J184" s="15">
        <f>_xlfn.IFNA(VLOOKUP($A184,'Tussenbestand individueel'!$F:$AH,J$284,FALSE),0)</f>
        <v>8.625</v>
      </c>
      <c r="K184" s="15">
        <f>_xlfn.IFNA(VLOOKUP($A184,'Tussenbestand individueel'!$F:$AH,K$284,FALSE),0)</f>
        <v>0</v>
      </c>
      <c r="L184" s="15">
        <f>_xlfn.IFNA(VLOOKUP($A184,'Tussenbestand individueel'!$F:$AH,L$284,FALSE),0)</f>
        <v>0.3</v>
      </c>
      <c r="M184" s="15">
        <f>_xlfn.IFNA(VLOOKUP($A184,'Tussenbestand individueel'!$F:$AH,M$284,FALSE),0)</f>
        <v>11.925000000000001</v>
      </c>
      <c r="N184" s="13">
        <f>_xlfn.IFNA(VLOOKUP($A184,'Tussenbestand individueel'!$F:$AH,N$284,FALSE),0)</f>
        <v>7</v>
      </c>
      <c r="O184" s="15">
        <f>_xlfn.IFNA(VLOOKUP($A184,'Tussenbestand individueel'!$F:$AH,O$284,FALSE),0)</f>
        <v>3.7</v>
      </c>
      <c r="P184" s="15">
        <f>_xlfn.IFNA(VLOOKUP($A184,'Tussenbestand individueel'!$F:$AH,P$284,FALSE),0)</f>
        <v>7.9</v>
      </c>
      <c r="Q184" s="15">
        <f>_xlfn.IFNA(VLOOKUP($A184,'Tussenbestand individueel'!$F:$AH,Q$284,FALSE),0)</f>
        <v>0</v>
      </c>
      <c r="R184" s="15">
        <f>_xlfn.IFNA(VLOOKUP($A184,'Tussenbestand individueel'!$F:$AH,R$284,FALSE),0)</f>
        <v>11.6</v>
      </c>
      <c r="S184" s="13">
        <f>_xlfn.IFNA(VLOOKUP($A184,'Tussenbestand individueel'!$F:$AH,S$284,FALSE),0)</f>
        <v>5</v>
      </c>
      <c r="T184" s="15">
        <f>_xlfn.IFNA(VLOOKUP($A184,'Tussenbestand individueel'!$F:$AH,T$284,FALSE),0)</f>
        <v>4.3</v>
      </c>
      <c r="U184" s="15">
        <f>_xlfn.IFNA(VLOOKUP($A184,'Tussenbestand individueel'!$F:$AH,U$284,FALSE),0)</f>
        <v>6.25</v>
      </c>
      <c r="V184" s="15">
        <f>_xlfn.IFNA(VLOOKUP($A184,'Tussenbestand individueel'!$F:$AH,V$284,FALSE),0)</f>
        <v>0</v>
      </c>
      <c r="W184" s="15">
        <f>_xlfn.IFNA(VLOOKUP($A184,'Tussenbestand individueel'!$F:$AH,W$284,FALSE),0)</f>
        <v>10.55</v>
      </c>
      <c r="X184" s="13">
        <f>_xlfn.IFNA(VLOOKUP($A184,'Tussenbestand individueel'!$F:$AH,X$284,FALSE),0)</f>
        <v>7</v>
      </c>
      <c r="Y184" s="15">
        <f>_xlfn.IFNA(VLOOKUP($A184,'Tussenbestand individueel'!$F:$AH,Y$284,FALSE),0)</f>
        <v>2.7</v>
      </c>
      <c r="Z184" s="15">
        <f>_xlfn.IFNA(VLOOKUP($A184,'Tussenbestand individueel'!$F:$AH,Z$284,FALSE),0)</f>
        <v>8.0500000000000007</v>
      </c>
      <c r="AA184" s="15">
        <f>_xlfn.IFNA(VLOOKUP($A184,'Tussenbestand individueel'!$F:$AH,AA$284,FALSE),0)</f>
        <v>0</v>
      </c>
      <c r="AB184" s="15">
        <f>_xlfn.IFNA(VLOOKUP($A184,'Tussenbestand individueel'!$F:$AH,AB$284,FALSE),0)</f>
        <v>10.75</v>
      </c>
      <c r="AC184" s="13">
        <f>_xlfn.IFNA(VLOOKUP($A184,'Tussenbestand individueel'!$F:$AH,AC$284,FALSE),0)</f>
        <v>12</v>
      </c>
    </row>
    <row r="185" spans="1:29" hidden="1" x14ac:dyDescent="0.3">
      <c r="A185" s="17">
        <f>'Alle namen en totalen'!$B185</f>
        <v>630</v>
      </c>
      <c r="B185" t="str">
        <f>VLOOKUP(A185,'Alle namen en totalen'!B:F,5,FALSE)</f>
        <v>W3-B1</v>
      </c>
      <c r="C185" t="str">
        <f>_xlfn.IFNA(VLOOKUP($A185,'Alle namen en totalen'!$B:$F,C$284,FALSE)," ")</f>
        <v>Amy Bond</v>
      </c>
      <c r="D185" t="str">
        <f>_xlfn.IFNA(VLOOKUP($A185,'Alle namen en totalen'!$B:$F,D$284,FALSE)," ")</f>
        <v>MB 5 Pup 1</v>
      </c>
      <c r="E185">
        <f>VLOOKUP($A185,'Tussenbestand individueel'!$F:$AH,E$284,FALSE)</f>
        <v>0</v>
      </c>
      <c r="F185" t="str">
        <f>_xlfn.IFNA(VLOOKUP($A185,'Alle namen en totalen'!$B:$F,F$284,FALSE),"")</f>
        <v>Sint Mauritius</v>
      </c>
      <c r="G185" s="15">
        <f>_xlfn.IFNA(VLOOKUP($A185,'Tussenbestand individueel'!$F:$AH,G$284,FALSE),0)</f>
        <v>0</v>
      </c>
      <c r="H185" s="25">
        <f>_xlfn.IFNA(VLOOKUP($A185,'Tussenbestand individueel'!$F:$AH,H$284,FALSE),0)</f>
        <v>99</v>
      </c>
      <c r="I185" s="15">
        <f>_xlfn.IFNA(VLOOKUP($A185,'Tussenbestand individueel'!$F:$AH,I$284,FALSE),0)</f>
        <v>0</v>
      </c>
      <c r="J185" s="15">
        <f>_xlfn.IFNA(VLOOKUP($A185,'Tussenbestand individueel'!$F:$AH,J$284,FALSE),0)</f>
        <v>0</v>
      </c>
      <c r="K185" s="15">
        <f>_xlfn.IFNA(VLOOKUP($A185,'Tussenbestand individueel'!$F:$AH,K$284,FALSE),0)</f>
        <v>0</v>
      </c>
      <c r="L185" s="15">
        <f>_xlfn.IFNA(VLOOKUP($A185,'Tussenbestand individueel'!$F:$AH,L$284,FALSE),0)</f>
        <v>0</v>
      </c>
      <c r="M185" s="15">
        <f>_xlfn.IFNA(VLOOKUP($A185,'Tussenbestand individueel'!$F:$AH,M$284,FALSE),0)</f>
        <v>0</v>
      </c>
      <c r="N185" s="13">
        <f>_xlfn.IFNA(VLOOKUP($A185,'Tussenbestand individueel'!$F:$AH,N$284,FALSE),0)</f>
        <v>18</v>
      </c>
      <c r="O185" s="15">
        <f>_xlfn.IFNA(VLOOKUP($A185,'Tussenbestand individueel'!$F:$AH,O$284,FALSE),0)</f>
        <v>0</v>
      </c>
      <c r="P185" s="15">
        <f>_xlfn.IFNA(VLOOKUP($A185,'Tussenbestand individueel'!$F:$AH,P$284,FALSE),0)</f>
        <v>0</v>
      </c>
      <c r="Q185" s="15">
        <f>_xlfn.IFNA(VLOOKUP($A185,'Tussenbestand individueel'!$F:$AH,Q$284,FALSE),0)</f>
        <v>0</v>
      </c>
      <c r="R185" s="15">
        <f>_xlfn.IFNA(VLOOKUP($A185,'Tussenbestand individueel'!$F:$AH,R$284,FALSE),0)</f>
        <v>0</v>
      </c>
      <c r="S185" s="13">
        <f>_xlfn.IFNA(VLOOKUP($A185,'Tussenbestand individueel'!$F:$AH,S$284,FALSE),0)</f>
        <v>18</v>
      </c>
      <c r="T185" s="15">
        <f>_xlfn.IFNA(VLOOKUP($A185,'Tussenbestand individueel'!$F:$AH,T$284,FALSE),0)</f>
        <v>0</v>
      </c>
      <c r="U185" s="15">
        <f>_xlfn.IFNA(VLOOKUP($A185,'Tussenbestand individueel'!$F:$AH,U$284,FALSE),0)</f>
        <v>0</v>
      </c>
      <c r="V185" s="15">
        <f>_xlfn.IFNA(VLOOKUP($A185,'Tussenbestand individueel'!$F:$AH,V$284,FALSE),0)</f>
        <v>0</v>
      </c>
      <c r="W185" s="15">
        <f>_xlfn.IFNA(VLOOKUP($A185,'Tussenbestand individueel'!$F:$AH,W$284,FALSE),0)</f>
        <v>0</v>
      </c>
      <c r="X185" s="13">
        <f>_xlfn.IFNA(VLOOKUP($A185,'Tussenbestand individueel'!$F:$AH,X$284,FALSE),0)</f>
        <v>18</v>
      </c>
      <c r="Y185" s="15">
        <f>_xlfn.IFNA(VLOOKUP($A185,'Tussenbestand individueel'!$F:$AH,Y$284,FALSE),0)</f>
        <v>0</v>
      </c>
      <c r="Z185" s="15">
        <f>_xlfn.IFNA(VLOOKUP($A185,'Tussenbestand individueel'!$F:$AH,Z$284,FALSE),0)</f>
        <v>0</v>
      </c>
      <c r="AA185" s="15">
        <f>_xlfn.IFNA(VLOOKUP($A185,'Tussenbestand individueel'!$F:$AH,AA$284,FALSE),0)</f>
        <v>0</v>
      </c>
      <c r="AB185" s="15">
        <f>_xlfn.IFNA(VLOOKUP($A185,'Tussenbestand individueel'!$F:$AH,AB$284,FALSE),0)</f>
        <v>0</v>
      </c>
      <c r="AC185" s="13">
        <f>_xlfn.IFNA(VLOOKUP($A185,'Tussenbestand individueel'!$F:$AH,AC$284,FALSE),0)</f>
        <v>18</v>
      </c>
    </row>
    <row r="186" spans="1:29" hidden="1" x14ac:dyDescent="0.3">
      <c r="A186" s="17">
        <f>'Alle namen en totalen'!$B186</f>
        <v>631</v>
      </c>
      <c r="B186" t="str">
        <f>VLOOKUP(A186,'Alle namen en totalen'!B:F,5,FALSE)</f>
        <v>W4-B1</v>
      </c>
      <c r="C186" t="str">
        <f>_xlfn.IFNA(VLOOKUP($A186,'Alle namen en totalen'!$B:$F,C$284,FALSE)," ")</f>
        <v>Lynn Wijk</v>
      </c>
      <c r="D186" t="str">
        <f>_xlfn.IFNA(VLOOKUP($A186,'Alle namen en totalen'!$B:$F,D$284,FALSE)," ")</f>
        <v>MB 5 Pup 1</v>
      </c>
      <c r="E186">
        <f>VLOOKUP($A186,'Tussenbestand individueel'!$F:$AH,E$284,FALSE)</f>
        <v>0</v>
      </c>
      <c r="F186" t="str">
        <f>_xlfn.IFNA(VLOOKUP($A186,'Alle namen en totalen'!$B:$F,F$284,FALSE),"")</f>
        <v>Turncademy</v>
      </c>
      <c r="G186" s="15">
        <f>_xlfn.IFNA(VLOOKUP($A186,'Tussenbestand individueel'!$F:$AH,G$284,FALSE),0)</f>
        <v>42.7</v>
      </c>
      <c r="H186" s="25">
        <f>_xlfn.IFNA(VLOOKUP($A186,'Tussenbestand individueel'!$F:$AH,H$284,FALSE),0)</f>
        <v>19</v>
      </c>
      <c r="I186" s="15">
        <f>_xlfn.IFNA(VLOOKUP($A186,'Tussenbestand individueel'!$F:$AH,I$284,FALSE),0)</f>
        <v>3</v>
      </c>
      <c r="J186" s="15">
        <f>_xlfn.IFNA(VLOOKUP($A186,'Tussenbestand individueel'!$F:$AH,J$284,FALSE),0)</f>
        <v>8.25</v>
      </c>
      <c r="K186" s="15">
        <f>_xlfn.IFNA(VLOOKUP($A186,'Tussenbestand individueel'!$F:$AH,K$284,FALSE),0)</f>
        <v>0</v>
      </c>
      <c r="L186" s="15">
        <f>_xlfn.IFNA(VLOOKUP($A186,'Tussenbestand individueel'!$F:$AH,L$284,FALSE),0)</f>
        <v>0.3</v>
      </c>
      <c r="M186" s="15">
        <f>_xlfn.IFNA(VLOOKUP($A186,'Tussenbestand individueel'!$F:$AH,M$284,FALSE),0)</f>
        <v>11.55</v>
      </c>
      <c r="N186" s="13">
        <f>_xlfn.IFNA(VLOOKUP($A186,'Tussenbestand individueel'!$F:$AH,N$284,FALSE),0)</f>
        <v>19</v>
      </c>
      <c r="O186" s="15">
        <f>_xlfn.IFNA(VLOOKUP($A186,'Tussenbestand individueel'!$F:$AH,O$284,FALSE),0)</f>
        <v>2</v>
      </c>
      <c r="P186" s="15">
        <f>_xlfn.IFNA(VLOOKUP($A186,'Tussenbestand individueel'!$F:$AH,P$284,FALSE),0)</f>
        <v>7.25</v>
      </c>
      <c r="Q186" s="15">
        <f>_xlfn.IFNA(VLOOKUP($A186,'Tussenbestand individueel'!$F:$AH,Q$284,FALSE),0)</f>
        <v>0</v>
      </c>
      <c r="R186" s="15">
        <f>_xlfn.IFNA(VLOOKUP($A186,'Tussenbestand individueel'!$F:$AH,R$284,FALSE),0)</f>
        <v>9.25</v>
      </c>
      <c r="S186" s="13">
        <f>_xlfn.IFNA(VLOOKUP($A186,'Tussenbestand individueel'!$F:$AH,S$284,FALSE),0)</f>
        <v>21</v>
      </c>
      <c r="T186" s="15">
        <f>_xlfn.IFNA(VLOOKUP($A186,'Tussenbestand individueel'!$F:$AH,T$284,FALSE),0)</f>
        <v>2.9</v>
      </c>
      <c r="U186" s="15">
        <f>_xlfn.IFNA(VLOOKUP($A186,'Tussenbestand individueel'!$F:$AH,U$284,FALSE),0)</f>
        <v>7.45</v>
      </c>
      <c r="V186" s="15">
        <f>_xlfn.IFNA(VLOOKUP($A186,'Tussenbestand individueel'!$F:$AH,V$284,FALSE),0)</f>
        <v>0</v>
      </c>
      <c r="W186" s="15">
        <f>_xlfn.IFNA(VLOOKUP($A186,'Tussenbestand individueel'!$F:$AH,W$284,FALSE),0)</f>
        <v>10.35</v>
      </c>
      <c r="X186" s="13">
        <f>_xlfn.IFNA(VLOOKUP($A186,'Tussenbestand individueel'!$F:$AH,X$284,FALSE),0)</f>
        <v>17</v>
      </c>
      <c r="Y186" s="15">
        <f>_xlfn.IFNA(VLOOKUP($A186,'Tussenbestand individueel'!$F:$AH,Y$284,FALSE),0)</f>
        <v>3.4</v>
      </c>
      <c r="Z186" s="15">
        <f>_xlfn.IFNA(VLOOKUP($A186,'Tussenbestand individueel'!$F:$AH,Z$284,FALSE),0)</f>
        <v>8.15</v>
      </c>
      <c r="AA186" s="15">
        <f>_xlfn.IFNA(VLOOKUP($A186,'Tussenbestand individueel'!$F:$AH,AA$284,FALSE),0)</f>
        <v>0</v>
      </c>
      <c r="AB186" s="15">
        <f>_xlfn.IFNA(VLOOKUP($A186,'Tussenbestand individueel'!$F:$AH,AB$284,FALSE),0)</f>
        <v>11.55</v>
      </c>
      <c r="AC186" s="13">
        <f>_xlfn.IFNA(VLOOKUP($A186,'Tussenbestand individueel'!$F:$AH,AC$284,FALSE),0)</f>
        <v>14</v>
      </c>
    </row>
    <row r="187" spans="1:29" hidden="1" x14ac:dyDescent="0.3">
      <c r="A187" s="17">
        <f>'Alle namen en totalen'!$B187</f>
        <v>632</v>
      </c>
      <c r="B187" t="str">
        <f>VLOOKUP(A187,'Alle namen en totalen'!B:F,5,FALSE)</f>
        <v>W4-B1</v>
      </c>
      <c r="C187" t="str">
        <f>_xlfn.IFNA(VLOOKUP($A187,'Alle namen en totalen'!$B:$F,C$284,FALSE)," ")</f>
        <v>Jaylani Gulraj</v>
      </c>
      <c r="D187" t="str">
        <f>_xlfn.IFNA(VLOOKUP($A187,'Alle namen en totalen'!$B:$F,D$284,FALSE)," ")</f>
        <v>MB 5 Pup 1</v>
      </c>
      <c r="E187">
        <f>VLOOKUP($A187,'Tussenbestand individueel'!$F:$AH,E$284,FALSE)</f>
        <v>0</v>
      </c>
      <c r="F187" t="str">
        <f>_xlfn.IFNA(VLOOKUP($A187,'Alle namen en totalen'!$B:$F,F$284,FALSE),"")</f>
        <v>Turncademy</v>
      </c>
      <c r="G187" s="15">
        <f>_xlfn.IFNA(VLOOKUP($A187,'Tussenbestand individueel'!$F:$AH,G$284,FALSE),0)</f>
        <v>48.35</v>
      </c>
      <c r="H187" s="25">
        <f>_xlfn.IFNA(VLOOKUP($A187,'Tussenbestand individueel'!$F:$AH,H$284,FALSE),0)</f>
        <v>8</v>
      </c>
      <c r="I187" s="15">
        <f>_xlfn.IFNA(VLOOKUP($A187,'Tussenbestand individueel'!$F:$AH,I$284,FALSE),0)</f>
        <v>3.25</v>
      </c>
      <c r="J187" s="15">
        <f>_xlfn.IFNA(VLOOKUP($A187,'Tussenbestand individueel'!$F:$AH,J$284,FALSE),0)</f>
        <v>8.6</v>
      </c>
      <c r="K187" s="15">
        <f>_xlfn.IFNA(VLOOKUP($A187,'Tussenbestand individueel'!$F:$AH,K$284,FALSE),0)</f>
        <v>0</v>
      </c>
      <c r="L187" s="15">
        <f>_xlfn.IFNA(VLOOKUP($A187,'Tussenbestand individueel'!$F:$AH,L$284,FALSE),0)</f>
        <v>0.3</v>
      </c>
      <c r="M187" s="15">
        <f>_xlfn.IFNA(VLOOKUP($A187,'Tussenbestand individueel'!$F:$AH,M$284,FALSE),0)</f>
        <v>12.15</v>
      </c>
      <c r="N187" s="13">
        <f>_xlfn.IFNA(VLOOKUP($A187,'Tussenbestand individueel'!$F:$AH,N$284,FALSE),0)</f>
        <v>10</v>
      </c>
      <c r="O187" s="15">
        <f>_xlfn.IFNA(VLOOKUP($A187,'Tussenbestand individueel'!$F:$AH,O$284,FALSE),0)</f>
        <v>3.5</v>
      </c>
      <c r="P187" s="15">
        <f>_xlfn.IFNA(VLOOKUP($A187,'Tussenbestand individueel'!$F:$AH,P$284,FALSE),0)</f>
        <v>8.1</v>
      </c>
      <c r="Q187" s="15">
        <f>_xlfn.IFNA(VLOOKUP($A187,'Tussenbestand individueel'!$F:$AH,Q$284,FALSE),0)</f>
        <v>0</v>
      </c>
      <c r="R187" s="15">
        <f>_xlfn.IFNA(VLOOKUP($A187,'Tussenbestand individueel'!$F:$AH,R$284,FALSE),0)</f>
        <v>11.6</v>
      </c>
      <c r="S187" s="13">
        <f>_xlfn.IFNA(VLOOKUP($A187,'Tussenbestand individueel'!$F:$AH,S$284,FALSE),0)</f>
        <v>12</v>
      </c>
      <c r="T187" s="15">
        <f>_xlfn.IFNA(VLOOKUP($A187,'Tussenbestand individueel'!$F:$AH,T$284,FALSE),0)</f>
        <v>3.7</v>
      </c>
      <c r="U187" s="15">
        <f>_xlfn.IFNA(VLOOKUP($A187,'Tussenbestand individueel'!$F:$AH,U$284,FALSE),0)</f>
        <v>8.25</v>
      </c>
      <c r="V187" s="15">
        <f>_xlfn.IFNA(VLOOKUP($A187,'Tussenbestand individueel'!$F:$AH,V$284,FALSE),0)</f>
        <v>0</v>
      </c>
      <c r="W187" s="15">
        <f>_xlfn.IFNA(VLOOKUP($A187,'Tussenbestand individueel'!$F:$AH,W$284,FALSE),0)</f>
        <v>11.95</v>
      </c>
      <c r="X187" s="13">
        <f>_xlfn.IFNA(VLOOKUP($A187,'Tussenbestand individueel'!$F:$AH,X$284,FALSE),0)</f>
        <v>4</v>
      </c>
      <c r="Y187" s="15">
        <f>_xlfn.IFNA(VLOOKUP($A187,'Tussenbestand individueel'!$F:$AH,Y$284,FALSE),0)</f>
        <v>4.3</v>
      </c>
      <c r="Z187" s="15">
        <f>_xlfn.IFNA(VLOOKUP($A187,'Tussenbestand individueel'!$F:$AH,Z$284,FALSE),0)</f>
        <v>8.35</v>
      </c>
      <c r="AA187" s="15">
        <f>_xlfn.IFNA(VLOOKUP($A187,'Tussenbestand individueel'!$F:$AH,AA$284,FALSE),0)</f>
        <v>0</v>
      </c>
      <c r="AB187" s="15">
        <f>_xlfn.IFNA(VLOOKUP($A187,'Tussenbestand individueel'!$F:$AH,AB$284,FALSE),0)</f>
        <v>12.65</v>
      </c>
      <c r="AC187" s="13">
        <f>_xlfn.IFNA(VLOOKUP($A187,'Tussenbestand individueel'!$F:$AH,AC$284,FALSE),0)</f>
        <v>6</v>
      </c>
    </row>
    <row r="188" spans="1:29" hidden="1" x14ac:dyDescent="0.3">
      <c r="A188" s="17">
        <f>'Alle namen en totalen'!$B188</f>
        <v>633</v>
      </c>
      <c r="B188" t="str">
        <f>VLOOKUP(A188,'Alle namen en totalen'!B:F,5,FALSE)</f>
        <v>W4-B1</v>
      </c>
      <c r="C188" t="str">
        <f>_xlfn.IFNA(VLOOKUP($A188,'Alle namen en totalen'!$B:$F,C$284,FALSE)," ")</f>
        <v>Benthe Stolker</v>
      </c>
      <c r="D188" t="str">
        <f>_xlfn.IFNA(VLOOKUP($A188,'Alle namen en totalen'!$B:$F,D$284,FALSE)," ")</f>
        <v>MB 5 Pup 1</v>
      </c>
      <c r="E188">
        <f>VLOOKUP($A188,'Tussenbestand individueel'!$F:$AH,E$284,FALSE)</f>
        <v>0</v>
      </c>
      <c r="F188" t="str">
        <f>_xlfn.IFNA(VLOOKUP($A188,'Alle namen en totalen'!$B:$F,F$284,FALSE),"")</f>
        <v>Turncademy</v>
      </c>
      <c r="G188" s="15">
        <f>_xlfn.IFNA(VLOOKUP($A188,'Tussenbestand individueel'!$F:$AH,G$284,FALSE),0)</f>
        <v>46.174999999999997</v>
      </c>
      <c r="H188" s="25">
        <f>_xlfn.IFNA(VLOOKUP($A188,'Tussenbestand individueel'!$F:$AH,H$284,FALSE),0)</f>
        <v>13</v>
      </c>
      <c r="I188" s="15">
        <f>_xlfn.IFNA(VLOOKUP($A188,'Tussenbestand individueel'!$F:$AH,I$284,FALSE),0)</f>
        <v>3</v>
      </c>
      <c r="J188" s="15">
        <f>_xlfn.IFNA(VLOOKUP($A188,'Tussenbestand individueel'!$F:$AH,J$284,FALSE),0)</f>
        <v>8.9250000000000007</v>
      </c>
      <c r="K188" s="15">
        <f>_xlfn.IFNA(VLOOKUP($A188,'Tussenbestand individueel'!$F:$AH,K$284,FALSE),0)</f>
        <v>0</v>
      </c>
      <c r="L188" s="15">
        <f>_xlfn.IFNA(VLOOKUP($A188,'Tussenbestand individueel'!$F:$AH,L$284,FALSE),0)</f>
        <v>0.3</v>
      </c>
      <c r="M188" s="15">
        <f>_xlfn.IFNA(VLOOKUP($A188,'Tussenbestand individueel'!$F:$AH,M$284,FALSE),0)</f>
        <v>12.225</v>
      </c>
      <c r="N188" s="13">
        <f>_xlfn.IFNA(VLOOKUP($A188,'Tussenbestand individueel'!$F:$AH,N$284,FALSE),0)</f>
        <v>8</v>
      </c>
      <c r="O188" s="15">
        <f>_xlfn.IFNA(VLOOKUP($A188,'Tussenbestand individueel'!$F:$AH,O$284,FALSE),0)</f>
        <v>3.5</v>
      </c>
      <c r="P188" s="15">
        <f>_xlfn.IFNA(VLOOKUP($A188,'Tussenbestand individueel'!$F:$AH,P$284,FALSE),0)</f>
        <v>8.8000000000000007</v>
      </c>
      <c r="Q188" s="15">
        <f>_xlfn.IFNA(VLOOKUP($A188,'Tussenbestand individueel'!$F:$AH,Q$284,FALSE),0)</f>
        <v>0</v>
      </c>
      <c r="R188" s="15">
        <f>_xlfn.IFNA(VLOOKUP($A188,'Tussenbestand individueel'!$F:$AH,R$284,FALSE),0)</f>
        <v>12.3</v>
      </c>
      <c r="S188" s="13">
        <f>_xlfn.IFNA(VLOOKUP($A188,'Tussenbestand individueel'!$F:$AH,S$284,FALSE),0)</f>
        <v>9</v>
      </c>
      <c r="T188" s="15">
        <f>_xlfn.IFNA(VLOOKUP($A188,'Tussenbestand individueel'!$F:$AH,T$284,FALSE),0)</f>
        <v>2.9</v>
      </c>
      <c r="U188" s="15">
        <f>_xlfn.IFNA(VLOOKUP($A188,'Tussenbestand individueel'!$F:$AH,U$284,FALSE),0)</f>
        <v>6.95</v>
      </c>
      <c r="V188" s="15">
        <f>_xlfn.IFNA(VLOOKUP($A188,'Tussenbestand individueel'!$F:$AH,V$284,FALSE),0)</f>
        <v>0</v>
      </c>
      <c r="W188" s="15">
        <f>_xlfn.IFNA(VLOOKUP($A188,'Tussenbestand individueel'!$F:$AH,W$284,FALSE),0)</f>
        <v>9.85</v>
      </c>
      <c r="X188" s="13">
        <f>_xlfn.IFNA(VLOOKUP($A188,'Tussenbestand individueel'!$F:$AH,X$284,FALSE),0)</f>
        <v>20</v>
      </c>
      <c r="Y188" s="15">
        <f>_xlfn.IFNA(VLOOKUP($A188,'Tussenbestand individueel'!$F:$AH,Y$284,FALSE),0)</f>
        <v>3.7</v>
      </c>
      <c r="Z188" s="15">
        <f>_xlfn.IFNA(VLOOKUP($A188,'Tussenbestand individueel'!$F:$AH,Z$284,FALSE),0)</f>
        <v>8.1</v>
      </c>
      <c r="AA188" s="15">
        <f>_xlfn.IFNA(VLOOKUP($A188,'Tussenbestand individueel'!$F:$AH,AA$284,FALSE),0)</f>
        <v>0</v>
      </c>
      <c r="AB188" s="15">
        <f>_xlfn.IFNA(VLOOKUP($A188,'Tussenbestand individueel'!$F:$AH,AB$284,FALSE),0)</f>
        <v>11.8</v>
      </c>
      <c r="AC188" s="13">
        <f>_xlfn.IFNA(VLOOKUP($A188,'Tussenbestand individueel'!$F:$AH,AC$284,FALSE),0)</f>
        <v>12</v>
      </c>
    </row>
    <row r="189" spans="1:29" hidden="1" x14ac:dyDescent="0.3">
      <c r="A189" s="17">
        <f>'Alle namen en totalen'!$B189</f>
        <v>634</v>
      </c>
      <c r="B189" t="str">
        <f>VLOOKUP(A189,'Alle namen en totalen'!B:F,5,FALSE)</f>
        <v>W4-B1</v>
      </c>
      <c r="C189" t="str">
        <f>_xlfn.IFNA(VLOOKUP($A189,'Alle namen en totalen'!$B:$F,C$284,FALSE)," ")</f>
        <v>Lilly Jennekens</v>
      </c>
      <c r="D189" t="str">
        <f>_xlfn.IFNA(VLOOKUP($A189,'Alle namen en totalen'!$B:$F,D$284,FALSE)," ")</f>
        <v>MB 5 Pup 1</v>
      </c>
      <c r="E189">
        <f>VLOOKUP($A189,'Tussenbestand individueel'!$F:$AH,E$284,FALSE)</f>
        <v>0</v>
      </c>
      <c r="F189" t="str">
        <f>_xlfn.IFNA(VLOOKUP($A189,'Alle namen en totalen'!$B:$F,F$284,FALSE),"")</f>
        <v>Turncademy</v>
      </c>
      <c r="G189" s="15">
        <f>_xlfn.IFNA(VLOOKUP($A189,'Tussenbestand individueel'!$F:$AH,G$284,FALSE),0)</f>
        <v>49.125</v>
      </c>
      <c r="H189" s="25">
        <f>_xlfn.IFNA(VLOOKUP($A189,'Tussenbestand individueel'!$F:$AH,H$284,FALSE),0)</f>
        <v>5</v>
      </c>
      <c r="I189" s="15">
        <f>_xlfn.IFNA(VLOOKUP($A189,'Tussenbestand individueel'!$F:$AH,I$284,FALSE),0)</f>
        <v>3</v>
      </c>
      <c r="J189" s="15">
        <f>_xlfn.IFNA(VLOOKUP($A189,'Tussenbestand individueel'!$F:$AH,J$284,FALSE),0)</f>
        <v>8.8249999999999993</v>
      </c>
      <c r="K189" s="15">
        <f>_xlfn.IFNA(VLOOKUP($A189,'Tussenbestand individueel'!$F:$AH,K$284,FALSE),0)</f>
        <v>0</v>
      </c>
      <c r="L189" s="15">
        <f>_xlfn.IFNA(VLOOKUP($A189,'Tussenbestand individueel'!$F:$AH,L$284,FALSE),0)</f>
        <v>0.3</v>
      </c>
      <c r="M189" s="15">
        <f>_xlfn.IFNA(VLOOKUP($A189,'Tussenbestand individueel'!$F:$AH,M$284,FALSE),0)</f>
        <v>12.125</v>
      </c>
      <c r="N189" s="13">
        <f>_xlfn.IFNA(VLOOKUP($A189,'Tussenbestand individueel'!$F:$AH,N$284,FALSE),0)</f>
        <v>11</v>
      </c>
      <c r="O189" s="15">
        <f>_xlfn.IFNA(VLOOKUP($A189,'Tussenbestand individueel'!$F:$AH,O$284,FALSE),0)</f>
        <v>4.3</v>
      </c>
      <c r="P189" s="15">
        <f>_xlfn.IFNA(VLOOKUP($A189,'Tussenbestand individueel'!$F:$AH,P$284,FALSE),0)</f>
        <v>9.1999999999999993</v>
      </c>
      <c r="Q189" s="15">
        <f>_xlfn.IFNA(VLOOKUP($A189,'Tussenbestand individueel'!$F:$AH,Q$284,FALSE),0)</f>
        <v>0</v>
      </c>
      <c r="R189" s="15">
        <f>_xlfn.IFNA(VLOOKUP($A189,'Tussenbestand individueel'!$F:$AH,R$284,FALSE),0)</f>
        <v>13.5</v>
      </c>
      <c r="S189" s="13">
        <f>_xlfn.IFNA(VLOOKUP($A189,'Tussenbestand individueel'!$F:$AH,S$284,FALSE),0)</f>
        <v>2</v>
      </c>
      <c r="T189" s="15">
        <f>_xlfn.IFNA(VLOOKUP($A189,'Tussenbestand individueel'!$F:$AH,T$284,FALSE),0)</f>
        <v>4</v>
      </c>
      <c r="U189" s="15">
        <f>_xlfn.IFNA(VLOOKUP($A189,'Tussenbestand individueel'!$F:$AH,U$284,FALSE),0)</f>
        <v>6.75</v>
      </c>
      <c r="V189" s="15">
        <f>_xlfn.IFNA(VLOOKUP($A189,'Tussenbestand individueel'!$F:$AH,V$284,FALSE),0)</f>
        <v>0</v>
      </c>
      <c r="W189" s="15">
        <f>_xlfn.IFNA(VLOOKUP($A189,'Tussenbestand individueel'!$F:$AH,W$284,FALSE),0)</f>
        <v>10.75</v>
      </c>
      <c r="X189" s="13">
        <f>_xlfn.IFNA(VLOOKUP($A189,'Tussenbestand individueel'!$F:$AH,X$284,FALSE),0)</f>
        <v>13</v>
      </c>
      <c r="Y189" s="15">
        <f>_xlfn.IFNA(VLOOKUP($A189,'Tussenbestand individueel'!$F:$AH,Y$284,FALSE),0)</f>
        <v>4.3</v>
      </c>
      <c r="Z189" s="15">
        <f>_xlfn.IFNA(VLOOKUP($A189,'Tussenbestand individueel'!$F:$AH,Z$284,FALSE),0)</f>
        <v>8.4499999999999993</v>
      </c>
      <c r="AA189" s="15">
        <f>_xlfn.IFNA(VLOOKUP($A189,'Tussenbestand individueel'!$F:$AH,AA$284,FALSE),0)</f>
        <v>0</v>
      </c>
      <c r="AB189" s="15">
        <f>_xlfn.IFNA(VLOOKUP($A189,'Tussenbestand individueel'!$F:$AH,AB$284,FALSE),0)</f>
        <v>12.75</v>
      </c>
      <c r="AC189" s="13">
        <f>_xlfn.IFNA(VLOOKUP($A189,'Tussenbestand individueel'!$F:$AH,AC$284,FALSE),0)</f>
        <v>4</v>
      </c>
    </row>
    <row r="190" spans="1:29" hidden="1" x14ac:dyDescent="0.3">
      <c r="A190" s="17">
        <f>'Alle namen en totalen'!$B190</f>
        <v>635</v>
      </c>
      <c r="B190" t="str">
        <f>VLOOKUP(A190,'Alle namen en totalen'!B:F,5,FALSE)</f>
        <v>W4-B1</v>
      </c>
      <c r="C190" t="str">
        <f>_xlfn.IFNA(VLOOKUP($A190,'Alle namen en totalen'!$B:$F,C$284,FALSE)," ")</f>
        <v>Tess Conijn</v>
      </c>
      <c r="D190" t="str">
        <f>_xlfn.IFNA(VLOOKUP($A190,'Alle namen en totalen'!$B:$F,D$284,FALSE)," ")</f>
        <v>MB 5 Pup 1</v>
      </c>
      <c r="E190">
        <f>VLOOKUP($A190,'Tussenbestand individueel'!$F:$AH,E$284,FALSE)</f>
        <v>0</v>
      </c>
      <c r="F190" t="str">
        <f>_xlfn.IFNA(VLOOKUP($A190,'Alle namen en totalen'!$B:$F,F$284,FALSE),"")</f>
        <v>Turncademy</v>
      </c>
      <c r="G190" s="15">
        <f>_xlfn.IFNA(VLOOKUP($A190,'Tussenbestand individueel'!$F:$AH,G$284,FALSE),0)</f>
        <v>41.524999999999999</v>
      </c>
      <c r="H190" s="25">
        <f>_xlfn.IFNA(VLOOKUP($A190,'Tussenbestand individueel'!$F:$AH,H$284,FALSE),0)</f>
        <v>20</v>
      </c>
      <c r="I190" s="15">
        <f>_xlfn.IFNA(VLOOKUP($A190,'Tussenbestand individueel'!$F:$AH,I$284,FALSE),0)</f>
        <v>3</v>
      </c>
      <c r="J190" s="15">
        <f>_xlfn.IFNA(VLOOKUP($A190,'Tussenbestand individueel'!$F:$AH,J$284,FALSE),0)</f>
        <v>8.3249999999999993</v>
      </c>
      <c r="K190" s="15">
        <f>_xlfn.IFNA(VLOOKUP($A190,'Tussenbestand individueel'!$F:$AH,K$284,FALSE),0)</f>
        <v>0</v>
      </c>
      <c r="L190" s="15">
        <f>_xlfn.IFNA(VLOOKUP($A190,'Tussenbestand individueel'!$F:$AH,L$284,FALSE),0)</f>
        <v>0</v>
      </c>
      <c r="M190" s="15">
        <f>_xlfn.IFNA(VLOOKUP($A190,'Tussenbestand individueel'!$F:$AH,M$284,FALSE),0)</f>
        <v>11.324999999999999</v>
      </c>
      <c r="N190" s="13">
        <f>_xlfn.IFNA(VLOOKUP($A190,'Tussenbestand individueel'!$F:$AH,N$284,FALSE),0)</f>
        <v>20</v>
      </c>
      <c r="O190" s="15">
        <f>_xlfn.IFNA(VLOOKUP($A190,'Tussenbestand individueel'!$F:$AH,O$284,FALSE),0)</f>
        <v>3.2</v>
      </c>
      <c r="P190" s="15">
        <f>_xlfn.IFNA(VLOOKUP($A190,'Tussenbestand individueel'!$F:$AH,P$284,FALSE),0)</f>
        <v>6.15</v>
      </c>
      <c r="Q190" s="15">
        <f>_xlfn.IFNA(VLOOKUP($A190,'Tussenbestand individueel'!$F:$AH,Q$284,FALSE),0)</f>
        <v>0</v>
      </c>
      <c r="R190" s="15">
        <f>_xlfn.IFNA(VLOOKUP($A190,'Tussenbestand individueel'!$F:$AH,R$284,FALSE),0)</f>
        <v>9.35</v>
      </c>
      <c r="S190" s="13">
        <f>_xlfn.IFNA(VLOOKUP($A190,'Tussenbestand individueel'!$F:$AH,S$284,FALSE),0)</f>
        <v>20</v>
      </c>
      <c r="T190" s="15">
        <f>_xlfn.IFNA(VLOOKUP($A190,'Tussenbestand individueel'!$F:$AH,T$284,FALSE),0)</f>
        <v>2.4</v>
      </c>
      <c r="U190" s="15">
        <f>_xlfn.IFNA(VLOOKUP($A190,'Tussenbestand individueel'!$F:$AH,U$284,FALSE),0)</f>
        <v>8.0500000000000007</v>
      </c>
      <c r="V190" s="15">
        <f>_xlfn.IFNA(VLOOKUP($A190,'Tussenbestand individueel'!$F:$AH,V$284,FALSE),0)</f>
        <v>0</v>
      </c>
      <c r="W190" s="15">
        <f>_xlfn.IFNA(VLOOKUP($A190,'Tussenbestand individueel'!$F:$AH,W$284,FALSE),0)</f>
        <v>10.45</v>
      </c>
      <c r="X190" s="13">
        <f>_xlfn.IFNA(VLOOKUP($A190,'Tussenbestand individueel'!$F:$AH,X$284,FALSE),0)</f>
        <v>15</v>
      </c>
      <c r="Y190" s="15">
        <f>_xlfn.IFNA(VLOOKUP($A190,'Tussenbestand individueel'!$F:$AH,Y$284,FALSE),0)</f>
        <v>2.6</v>
      </c>
      <c r="Z190" s="15">
        <f>_xlfn.IFNA(VLOOKUP($A190,'Tussenbestand individueel'!$F:$AH,Z$284,FALSE),0)</f>
        <v>7.8</v>
      </c>
      <c r="AA190" s="15">
        <f>_xlfn.IFNA(VLOOKUP($A190,'Tussenbestand individueel'!$F:$AH,AA$284,FALSE),0)</f>
        <v>0</v>
      </c>
      <c r="AB190" s="15">
        <f>_xlfn.IFNA(VLOOKUP($A190,'Tussenbestand individueel'!$F:$AH,AB$284,FALSE),0)</f>
        <v>10.4</v>
      </c>
      <c r="AC190" s="24">
        <f>_xlfn.IFNA(VLOOKUP($A190,'Tussenbestand individueel'!$F:$AH,AC$284,FALSE),0)</f>
        <v>19</v>
      </c>
    </row>
    <row r="191" spans="1:29" x14ac:dyDescent="0.3">
      <c r="A191" s="17">
        <f>'Alle namen en totalen'!$B191</f>
        <v>651</v>
      </c>
      <c r="B191" t="str">
        <f>VLOOKUP(A191,'Alle namen en totalen'!B:F,5,FALSE)</f>
        <v>W6-B1</v>
      </c>
      <c r="C191" t="str">
        <f>_xlfn.IFNA(VLOOKUP($A191,'Alle namen en totalen'!$B:$F,C$284,FALSE)," ")</f>
        <v>Eline Ket</v>
      </c>
      <c r="D191" t="str">
        <f>_xlfn.IFNA(VLOOKUP($A191,'Alle namen en totalen'!$B:$F,D$284,FALSE)," ")</f>
        <v>MB 6 Pup 1</v>
      </c>
      <c r="E191">
        <f>VLOOKUP($A191,'Tussenbestand individueel'!$F:$AH,E$284,FALSE)</f>
        <v>0</v>
      </c>
      <c r="F191" t="str">
        <f>_xlfn.IFNA(VLOOKUP($A191,'Alle namen en totalen'!$B:$F,F$284,FALSE),"")</f>
        <v>K&amp;V</v>
      </c>
      <c r="G191" s="15">
        <f>_xlfn.IFNA(VLOOKUP($A191,'Tussenbestand individueel'!$F:$AH,G$284,FALSE),0)</f>
        <v>47.375</v>
      </c>
      <c r="H191" s="25">
        <f>_xlfn.IFNA(VLOOKUP($A191,'Tussenbestand individueel'!$F:$AH,H$284,FALSE),0)</f>
        <v>6</v>
      </c>
      <c r="I191" s="15">
        <f>_xlfn.IFNA(VLOOKUP($A191,'Tussenbestand individueel'!$F:$AH,I$284,FALSE),0)</f>
        <v>3.75</v>
      </c>
      <c r="J191" s="15">
        <f>_xlfn.IFNA(VLOOKUP($A191,'Tussenbestand individueel'!$F:$AH,J$284,FALSE),0)</f>
        <v>9.1750000000000007</v>
      </c>
      <c r="K191" s="15">
        <f>_xlfn.IFNA(VLOOKUP($A191,'Tussenbestand individueel'!$F:$AH,K$284,FALSE),0)</f>
        <v>0.25</v>
      </c>
      <c r="L191" s="15">
        <f>_xlfn.IFNA(VLOOKUP($A191,'Tussenbestand individueel'!$F:$AH,L$284,FALSE),0)</f>
        <v>0.3</v>
      </c>
      <c r="M191" s="15">
        <f>_xlfn.IFNA(VLOOKUP($A191,'Tussenbestand individueel'!$F:$AH,M$284,FALSE),0)</f>
        <v>12.975</v>
      </c>
      <c r="N191" s="13">
        <f>_xlfn.IFNA(VLOOKUP($A191,'Tussenbestand individueel'!$F:$AH,N$284,FALSE),0)</f>
        <v>17</v>
      </c>
      <c r="O191" s="15">
        <f>_xlfn.IFNA(VLOOKUP($A191,'Tussenbestand individueel'!$F:$AH,O$284,FALSE),0)</f>
        <v>3.5</v>
      </c>
      <c r="P191" s="15">
        <f>_xlfn.IFNA(VLOOKUP($A191,'Tussenbestand individueel'!$F:$AH,P$284,FALSE),0)</f>
        <v>8.35</v>
      </c>
      <c r="Q191" s="15">
        <f>_xlfn.IFNA(VLOOKUP($A191,'Tussenbestand individueel'!$F:$AH,Q$284,FALSE),0)</f>
        <v>0</v>
      </c>
      <c r="R191" s="15">
        <f>_xlfn.IFNA(VLOOKUP($A191,'Tussenbestand individueel'!$F:$AH,R$284,FALSE),0)</f>
        <v>11.85</v>
      </c>
      <c r="S191" s="13">
        <f>_xlfn.IFNA(VLOOKUP($A191,'Tussenbestand individueel'!$F:$AH,S$284,FALSE),0)</f>
        <v>2</v>
      </c>
      <c r="T191" s="15">
        <f>_xlfn.IFNA(VLOOKUP($A191,'Tussenbestand individueel'!$F:$AH,T$284,FALSE),0)</f>
        <v>3.1</v>
      </c>
      <c r="U191" s="15">
        <f>_xlfn.IFNA(VLOOKUP($A191,'Tussenbestand individueel'!$F:$AH,U$284,FALSE),0)</f>
        <v>7.85</v>
      </c>
      <c r="V191" s="15">
        <f>_xlfn.IFNA(VLOOKUP($A191,'Tussenbestand individueel'!$F:$AH,V$284,FALSE),0)</f>
        <v>0</v>
      </c>
      <c r="W191" s="15">
        <f>_xlfn.IFNA(VLOOKUP($A191,'Tussenbestand individueel'!$F:$AH,W$284,FALSE),0)</f>
        <v>10.95</v>
      </c>
      <c r="X191" s="13">
        <f>_xlfn.IFNA(VLOOKUP($A191,'Tussenbestand individueel'!$F:$AH,X$284,FALSE),0)</f>
        <v>10</v>
      </c>
      <c r="Y191" s="15">
        <f>_xlfn.IFNA(VLOOKUP($A191,'Tussenbestand individueel'!$F:$AH,Y$284,FALSE),0)</f>
        <v>4.3</v>
      </c>
      <c r="Z191" s="15">
        <f>_xlfn.IFNA(VLOOKUP($A191,'Tussenbestand individueel'!$F:$AH,Z$284,FALSE),0)</f>
        <v>7.3</v>
      </c>
      <c r="AA191" s="15">
        <f>_xlfn.IFNA(VLOOKUP($A191,'Tussenbestand individueel'!$F:$AH,AA$284,FALSE),0)</f>
        <v>0</v>
      </c>
      <c r="AB191" s="15">
        <f>_xlfn.IFNA(VLOOKUP($A191,'Tussenbestand individueel'!$F:$AH,AB$284,FALSE),0)</f>
        <v>11.6</v>
      </c>
      <c r="AC191" s="13">
        <f>_xlfn.IFNA(VLOOKUP($A191,'Tussenbestand individueel'!$F:$AH,AC$284,FALSE),0)</f>
        <v>16</v>
      </c>
    </row>
    <row r="192" spans="1:29" x14ac:dyDescent="0.3">
      <c r="A192" s="17">
        <f>'Alle namen en totalen'!$B192</f>
        <v>652</v>
      </c>
      <c r="B192" t="str">
        <f>VLOOKUP(A192,'Alle namen en totalen'!B:F,5,FALSE)</f>
        <v>W6-B1</v>
      </c>
      <c r="C192" t="str">
        <f>_xlfn.IFNA(VLOOKUP($A192,'Alle namen en totalen'!$B:$F,C$284,FALSE)," ")</f>
        <v>Femme Maria Bes</v>
      </c>
      <c r="D192" t="str">
        <f>_xlfn.IFNA(VLOOKUP($A192,'Alle namen en totalen'!$B:$F,D$284,FALSE)," ")</f>
        <v>MB 6 Pup 1</v>
      </c>
      <c r="E192">
        <f>VLOOKUP($A192,'Tussenbestand individueel'!$F:$AH,E$284,FALSE)</f>
        <v>0</v>
      </c>
      <c r="F192" t="str">
        <f>_xlfn.IFNA(VLOOKUP($A192,'Alle namen en totalen'!$B:$F,F$284,FALSE),"")</f>
        <v>K&amp;V</v>
      </c>
      <c r="G192" s="15">
        <f>_xlfn.IFNA(VLOOKUP($A192,'Tussenbestand individueel'!$F:$AH,G$284,FALSE),0)</f>
        <v>48.3</v>
      </c>
      <c r="H192" s="25">
        <f>_xlfn.IFNA(VLOOKUP($A192,'Tussenbestand individueel'!$F:$AH,H$284,FALSE),0)</f>
        <v>2</v>
      </c>
      <c r="I192" s="15">
        <f>_xlfn.IFNA(VLOOKUP($A192,'Tussenbestand individueel'!$F:$AH,I$284,FALSE),0)</f>
        <v>4</v>
      </c>
      <c r="J192" s="15">
        <f>_xlfn.IFNA(VLOOKUP($A192,'Tussenbestand individueel'!$F:$AH,J$284,FALSE),0)</f>
        <v>8.8999999999999986</v>
      </c>
      <c r="K192" s="15">
        <f>_xlfn.IFNA(VLOOKUP($A192,'Tussenbestand individueel'!$F:$AH,K$284,FALSE),0)</f>
        <v>0</v>
      </c>
      <c r="L192" s="15">
        <f>_xlfn.IFNA(VLOOKUP($A192,'Tussenbestand individueel'!$F:$AH,L$284,FALSE),0)</f>
        <v>0.3</v>
      </c>
      <c r="M192" s="15">
        <f>_xlfn.IFNA(VLOOKUP($A192,'Tussenbestand individueel'!$F:$AH,M$284,FALSE),0)</f>
        <v>13.2</v>
      </c>
      <c r="N192" s="13">
        <f>_xlfn.IFNA(VLOOKUP($A192,'Tussenbestand individueel'!$F:$AH,N$284,FALSE),0)</f>
        <v>10</v>
      </c>
      <c r="O192" s="15">
        <f>_xlfn.IFNA(VLOOKUP($A192,'Tussenbestand individueel'!$F:$AH,O$284,FALSE),0)</f>
        <v>4</v>
      </c>
      <c r="P192" s="15">
        <f>_xlfn.IFNA(VLOOKUP($A192,'Tussenbestand individueel'!$F:$AH,P$284,FALSE),0)</f>
        <v>7.1</v>
      </c>
      <c r="Q192" s="15">
        <f>_xlfn.IFNA(VLOOKUP($A192,'Tussenbestand individueel'!$F:$AH,Q$284,FALSE),0)</f>
        <v>0</v>
      </c>
      <c r="R192" s="15">
        <f>_xlfn.IFNA(VLOOKUP($A192,'Tussenbestand individueel'!$F:$AH,R$284,FALSE),0)</f>
        <v>11.1</v>
      </c>
      <c r="S192" s="13">
        <f>_xlfn.IFNA(VLOOKUP($A192,'Tussenbestand individueel'!$F:$AH,S$284,FALSE),0)</f>
        <v>5</v>
      </c>
      <c r="T192" s="15">
        <f>_xlfn.IFNA(VLOOKUP($A192,'Tussenbestand individueel'!$F:$AH,T$284,FALSE),0)</f>
        <v>3.7</v>
      </c>
      <c r="U192" s="15">
        <f>_xlfn.IFNA(VLOOKUP($A192,'Tussenbestand individueel'!$F:$AH,U$284,FALSE),0)</f>
        <v>7.55</v>
      </c>
      <c r="V192" s="15">
        <f>_xlfn.IFNA(VLOOKUP($A192,'Tussenbestand individueel'!$F:$AH,V$284,FALSE),0)</f>
        <v>0</v>
      </c>
      <c r="W192" s="15">
        <f>_xlfn.IFNA(VLOOKUP($A192,'Tussenbestand individueel'!$F:$AH,W$284,FALSE),0)</f>
        <v>11.25</v>
      </c>
      <c r="X192" s="13">
        <f>_xlfn.IFNA(VLOOKUP($A192,'Tussenbestand individueel'!$F:$AH,X$284,FALSE),0)</f>
        <v>6</v>
      </c>
      <c r="Y192" s="15">
        <f>_xlfn.IFNA(VLOOKUP($A192,'Tussenbestand individueel'!$F:$AH,Y$284,FALSE),0)</f>
        <v>4.3</v>
      </c>
      <c r="Z192" s="15">
        <f>_xlfn.IFNA(VLOOKUP($A192,'Tussenbestand individueel'!$F:$AH,Z$284,FALSE),0)</f>
        <v>8.4499999999999993</v>
      </c>
      <c r="AA192" s="15">
        <f>_xlfn.IFNA(VLOOKUP($A192,'Tussenbestand individueel'!$F:$AH,AA$284,FALSE),0)</f>
        <v>0</v>
      </c>
      <c r="AB192" s="15">
        <f>_xlfn.IFNA(VLOOKUP($A192,'Tussenbestand individueel'!$F:$AH,AB$284,FALSE),0)</f>
        <v>12.75</v>
      </c>
      <c r="AC192" s="13">
        <f>_xlfn.IFNA(VLOOKUP($A192,'Tussenbestand individueel'!$F:$AH,AC$284,FALSE),0)</f>
        <v>1</v>
      </c>
    </row>
    <row r="193" spans="1:29" x14ac:dyDescent="0.3">
      <c r="A193" s="17">
        <f>'Alle namen en totalen'!$B193</f>
        <v>653</v>
      </c>
      <c r="B193" t="str">
        <f>VLOOKUP(A193,'Alle namen en totalen'!B:F,5,FALSE)</f>
        <v>W6-B1</v>
      </c>
      <c r="C193" t="str">
        <f>_xlfn.IFNA(VLOOKUP($A193,'Alle namen en totalen'!$B:$F,C$284,FALSE)," ")</f>
        <v>Jette Maria Bes</v>
      </c>
      <c r="D193" t="str">
        <f>_xlfn.IFNA(VLOOKUP($A193,'Alle namen en totalen'!$B:$F,D$284,FALSE)," ")</f>
        <v>MB 6 Pup 1</v>
      </c>
      <c r="E193">
        <f>VLOOKUP($A193,'Tussenbestand individueel'!$F:$AH,E$284,FALSE)</f>
        <v>0</v>
      </c>
      <c r="F193" t="str">
        <f>_xlfn.IFNA(VLOOKUP($A193,'Alle namen en totalen'!$B:$F,F$284,FALSE),"")</f>
        <v>K&amp;V</v>
      </c>
      <c r="G193" s="15">
        <f>_xlfn.IFNA(VLOOKUP($A193,'Tussenbestand individueel'!$F:$AH,G$284,FALSE),0)</f>
        <v>44.75</v>
      </c>
      <c r="H193" s="25">
        <f>_xlfn.IFNA(VLOOKUP($A193,'Tussenbestand individueel'!$F:$AH,H$284,FALSE),0)</f>
        <v>12</v>
      </c>
      <c r="I193" s="15">
        <f>_xlfn.IFNA(VLOOKUP($A193,'Tussenbestand individueel'!$F:$AH,I$284,FALSE),0)</f>
        <v>4</v>
      </c>
      <c r="J193" s="15">
        <f>_xlfn.IFNA(VLOOKUP($A193,'Tussenbestand individueel'!$F:$AH,J$284,FALSE),0)</f>
        <v>9.0500000000000007</v>
      </c>
      <c r="K193" s="15">
        <f>_xlfn.IFNA(VLOOKUP($A193,'Tussenbestand individueel'!$F:$AH,K$284,FALSE),0)</f>
        <v>0</v>
      </c>
      <c r="L193" s="15">
        <f>_xlfn.IFNA(VLOOKUP($A193,'Tussenbestand individueel'!$F:$AH,L$284,FALSE),0)</f>
        <v>0.3</v>
      </c>
      <c r="M193" s="15">
        <f>_xlfn.IFNA(VLOOKUP($A193,'Tussenbestand individueel'!$F:$AH,M$284,FALSE),0)</f>
        <v>13.35</v>
      </c>
      <c r="N193" s="13">
        <f>_xlfn.IFNA(VLOOKUP($A193,'Tussenbestand individueel'!$F:$AH,N$284,FALSE),0)</f>
        <v>5</v>
      </c>
      <c r="O193" s="15">
        <f>_xlfn.IFNA(VLOOKUP($A193,'Tussenbestand individueel'!$F:$AH,O$284,FALSE),0)</f>
        <v>2.9</v>
      </c>
      <c r="P193" s="15">
        <f>_xlfn.IFNA(VLOOKUP($A193,'Tussenbestand individueel'!$F:$AH,P$284,FALSE),0)</f>
        <v>5.3</v>
      </c>
      <c r="Q193" s="15">
        <f>_xlfn.IFNA(VLOOKUP($A193,'Tussenbestand individueel'!$F:$AH,Q$284,FALSE),0)</f>
        <v>0</v>
      </c>
      <c r="R193" s="15">
        <f>_xlfn.IFNA(VLOOKUP($A193,'Tussenbestand individueel'!$F:$AH,R$284,FALSE),0)</f>
        <v>8.1999999999999993</v>
      </c>
      <c r="S193" s="13">
        <f>_xlfn.IFNA(VLOOKUP($A193,'Tussenbestand individueel'!$F:$AH,S$284,FALSE),0)</f>
        <v>16</v>
      </c>
      <c r="T193" s="15">
        <f>_xlfn.IFNA(VLOOKUP($A193,'Tussenbestand individueel'!$F:$AH,T$284,FALSE),0)</f>
        <v>3.4</v>
      </c>
      <c r="U193" s="15">
        <f>_xlfn.IFNA(VLOOKUP($A193,'Tussenbestand individueel'!$F:$AH,U$284,FALSE),0)</f>
        <v>7.9</v>
      </c>
      <c r="V193" s="15">
        <f>_xlfn.IFNA(VLOOKUP($A193,'Tussenbestand individueel'!$F:$AH,V$284,FALSE),0)</f>
        <v>0</v>
      </c>
      <c r="W193" s="15">
        <f>_xlfn.IFNA(VLOOKUP($A193,'Tussenbestand individueel'!$F:$AH,W$284,FALSE),0)</f>
        <v>11.3</v>
      </c>
      <c r="X193" s="13">
        <f>_xlfn.IFNA(VLOOKUP($A193,'Tussenbestand individueel'!$F:$AH,X$284,FALSE),0)</f>
        <v>5</v>
      </c>
      <c r="Y193" s="15">
        <f>_xlfn.IFNA(VLOOKUP($A193,'Tussenbestand individueel'!$F:$AH,Y$284,FALSE),0)</f>
        <v>3.7</v>
      </c>
      <c r="Z193" s="15">
        <f>_xlfn.IFNA(VLOOKUP($A193,'Tussenbestand individueel'!$F:$AH,Z$284,FALSE),0)</f>
        <v>8.1999999999999993</v>
      </c>
      <c r="AA193" s="15">
        <f>_xlfn.IFNA(VLOOKUP($A193,'Tussenbestand individueel'!$F:$AH,AA$284,FALSE),0)</f>
        <v>0</v>
      </c>
      <c r="AB193" s="15">
        <f>_xlfn.IFNA(VLOOKUP($A193,'Tussenbestand individueel'!$F:$AH,AB$284,FALSE),0)</f>
        <v>11.9</v>
      </c>
      <c r="AC193" s="13">
        <f>_xlfn.IFNA(VLOOKUP($A193,'Tussenbestand individueel'!$F:$AH,AC$284,FALSE),0)</f>
        <v>10</v>
      </c>
    </row>
    <row r="194" spans="1:29" hidden="1" x14ac:dyDescent="0.3">
      <c r="A194" s="17">
        <f>'Alle namen en totalen'!$B194</f>
        <v>654</v>
      </c>
      <c r="B194" t="str">
        <f>VLOOKUP(A194,'Alle namen en totalen'!B:F,5,FALSE)</f>
        <v>W6-B1</v>
      </c>
      <c r="C194" t="str">
        <f>_xlfn.IFNA(VLOOKUP($A194,'Alle namen en totalen'!$B:$F,C$284,FALSE)," ")</f>
        <v>Fiene Zwart</v>
      </c>
      <c r="D194" t="str">
        <f>_xlfn.IFNA(VLOOKUP($A194,'Alle namen en totalen'!$B:$F,D$284,FALSE)," ")</f>
        <v>MB 6 Pup 1</v>
      </c>
      <c r="E194">
        <f>VLOOKUP($A194,'Tussenbestand individueel'!$F:$AH,E$284,FALSE)</f>
        <v>0</v>
      </c>
      <c r="F194" t="str">
        <f>_xlfn.IFNA(VLOOKUP($A194,'Alle namen en totalen'!$B:$F,F$284,FALSE),"")</f>
        <v>DEV</v>
      </c>
      <c r="G194" s="15">
        <f>_xlfn.IFNA(VLOOKUP($A194,'Tussenbestand individueel'!$F:$AH,G$284,FALSE),0)</f>
        <v>49.274999999999999</v>
      </c>
      <c r="H194" s="25">
        <f>_xlfn.IFNA(VLOOKUP($A194,'Tussenbestand individueel'!$F:$AH,H$284,FALSE),0)</f>
        <v>1</v>
      </c>
      <c r="I194" s="15">
        <f>_xlfn.IFNA(VLOOKUP($A194,'Tussenbestand individueel'!$F:$AH,I$284,FALSE),0)</f>
        <v>3.5</v>
      </c>
      <c r="J194" s="15">
        <f>_xlfn.IFNA(VLOOKUP($A194,'Tussenbestand individueel'!$F:$AH,J$284,FALSE),0)</f>
        <v>9.4749999999999996</v>
      </c>
      <c r="K194" s="15">
        <f>_xlfn.IFNA(VLOOKUP($A194,'Tussenbestand individueel'!$F:$AH,K$284,FALSE),0)</f>
        <v>0</v>
      </c>
      <c r="L194" s="15">
        <f>_xlfn.IFNA(VLOOKUP($A194,'Tussenbestand individueel'!$F:$AH,L$284,FALSE),0)</f>
        <v>0.3</v>
      </c>
      <c r="M194" s="15">
        <f>_xlfn.IFNA(VLOOKUP($A194,'Tussenbestand individueel'!$F:$AH,M$284,FALSE),0)</f>
        <v>13.275</v>
      </c>
      <c r="N194" s="13">
        <f>_xlfn.IFNA(VLOOKUP($A194,'Tussenbestand individueel'!$F:$AH,N$284,FALSE),0)</f>
        <v>9</v>
      </c>
      <c r="O194" s="15">
        <f>_xlfn.IFNA(VLOOKUP($A194,'Tussenbestand individueel'!$F:$AH,O$284,FALSE),0)</f>
        <v>3.5</v>
      </c>
      <c r="P194" s="15">
        <f>_xlfn.IFNA(VLOOKUP($A194,'Tussenbestand individueel'!$F:$AH,P$284,FALSE),0)</f>
        <v>7.9</v>
      </c>
      <c r="Q194" s="15">
        <f>_xlfn.IFNA(VLOOKUP($A194,'Tussenbestand individueel'!$F:$AH,Q$284,FALSE),0)</f>
        <v>0</v>
      </c>
      <c r="R194" s="15">
        <f>_xlfn.IFNA(VLOOKUP($A194,'Tussenbestand individueel'!$F:$AH,R$284,FALSE),0)</f>
        <v>11.4</v>
      </c>
      <c r="S194" s="13">
        <f>_xlfn.IFNA(VLOOKUP($A194,'Tussenbestand individueel'!$F:$AH,S$284,FALSE),0)</f>
        <v>3</v>
      </c>
      <c r="T194" s="15">
        <f>_xlfn.IFNA(VLOOKUP($A194,'Tussenbestand individueel'!$F:$AH,T$284,FALSE),0)</f>
        <v>3.7</v>
      </c>
      <c r="U194" s="15">
        <f>_xlfn.IFNA(VLOOKUP($A194,'Tussenbestand individueel'!$F:$AH,U$284,FALSE),0)</f>
        <v>8.35</v>
      </c>
      <c r="V194" s="15">
        <f>_xlfn.IFNA(VLOOKUP($A194,'Tussenbestand individueel'!$F:$AH,V$284,FALSE),0)</f>
        <v>0</v>
      </c>
      <c r="W194" s="15">
        <f>_xlfn.IFNA(VLOOKUP($A194,'Tussenbestand individueel'!$F:$AH,W$284,FALSE),0)</f>
        <v>12.05</v>
      </c>
      <c r="X194" s="13">
        <f>_xlfn.IFNA(VLOOKUP($A194,'Tussenbestand individueel'!$F:$AH,X$284,FALSE),0)</f>
        <v>2</v>
      </c>
      <c r="Y194" s="15">
        <f>_xlfn.IFNA(VLOOKUP($A194,'Tussenbestand individueel'!$F:$AH,Y$284,FALSE),0)</f>
        <v>4.3</v>
      </c>
      <c r="Z194" s="15">
        <f>_xlfn.IFNA(VLOOKUP($A194,'Tussenbestand individueel'!$F:$AH,Z$284,FALSE),0)</f>
        <v>8.25</v>
      </c>
      <c r="AA194" s="15">
        <f>_xlfn.IFNA(VLOOKUP($A194,'Tussenbestand individueel'!$F:$AH,AA$284,FALSE),0)</f>
        <v>0</v>
      </c>
      <c r="AB194" s="15">
        <f>_xlfn.IFNA(VLOOKUP($A194,'Tussenbestand individueel'!$F:$AH,AB$284,FALSE),0)</f>
        <v>12.55</v>
      </c>
      <c r="AC194" s="13">
        <f>_xlfn.IFNA(VLOOKUP($A194,'Tussenbestand individueel'!$F:$AH,AC$284,FALSE),0)</f>
        <v>2</v>
      </c>
    </row>
    <row r="195" spans="1:29" hidden="1" x14ac:dyDescent="0.3">
      <c r="A195" s="17">
        <f>'Alle namen en totalen'!$B195</f>
        <v>655</v>
      </c>
      <c r="B195" t="str">
        <f>VLOOKUP(A195,'Alle namen en totalen'!B:F,5,FALSE)</f>
        <v>W6-B1</v>
      </c>
      <c r="C195" t="str">
        <f>_xlfn.IFNA(VLOOKUP($A195,'Alle namen en totalen'!$B:$F,C$284,FALSE)," ")</f>
        <v>Lisa Sahertian</v>
      </c>
      <c r="D195" t="str">
        <f>_xlfn.IFNA(VLOOKUP($A195,'Alle namen en totalen'!$B:$F,D$284,FALSE)," ")</f>
        <v>MB 6 Pup 1</v>
      </c>
      <c r="E195">
        <f>VLOOKUP($A195,'Tussenbestand individueel'!$F:$AH,E$284,FALSE)</f>
        <v>0</v>
      </c>
      <c r="F195" t="str">
        <f>_xlfn.IFNA(VLOOKUP($A195,'Alle namen en totalen'!$B:$F,F$284,FALSE),"")</f>
        <v>DEV</v>
      </c>
      <c r="G195" s="15">
        <f>_xlfn.IFNA(VLOOKUP($A195,'Tussenbestand individueel'!$F:$AH,G$284,FALSE),0)</f>
        <v>47.7</v>
      </c>
      <c r="H195" s="25">
        <f>_xlfn.IFNA(VLOOKUP($A195,'Tussenbestand individueel'!$F:$AH,H$284,FALSE),0)</f>
        <v>4</v>
      </c>
      <c r="I195" s="15">
        <f>_xlfn.IFNA(VLOOKUP($A195,'Tussenbestand individueel'!$F:$AH,I$284,FALSE),0)</f>
        <v>4</v>
      </c>
      <c r="J195" s="15">
        <f>_xlfn.IFNA(VLOOKUP($A195,'Tussenbestand individueel'!$F:$AH,J$284,FALSE),0)</f>
        <v>9.0500000000000007</v>
      </c>
      <c r="K195" s="15">
        <f>_xlfn.IFNA(VLOOKUP($A195,'Tussenbestand individueel'!$F:$AH,K$284,FALSE),0)</f>
        <v>0</v>
      </c>
      <c r="L195" s="15">
        <f>_xlfn.IFNA(VLOOKUP($A195,'Tussenbestand individueel'!$F:$AH,L$284,FALSE),0)</f>
        <v>0.3</v>
      </c>
      <c r="M195" s="15">
        <f>_xlfn.IFNA(VLOOKUP($A195,'Tussenbestand individueel'!$F:$AH,M$284,FALSE),0)</f>
        <v>13.35</v>
      </c>
      <c r="N195" s="13">
        <f>_xlfn.IFNA(VLOOKUP($A195,'Tussenbestand individueel'!$F:$AH,N$284,FALSE),0)</f>
        <v>5</v>
      </c>
      <c r="O195" s="15">
        <f>_xlfn.IFNA(VLOOKUP($A195,'Tussenbestand individueel'!$F:$AH,O$284,FALSE),0)</f>
        <v>3.7</v>
      </c>
      <c r="P195" s="15">
        <f>_xlfn.IFNA(VLOOKUP($A195,'Tussenbestand individueel'!$F:$AH,P$284,FALSE),0)</f>
        <v>8.65</v>
      </c>
      <c r="Q195" s="15">
        <f>_xlfn.IFNA(VLOOKUP($A195,'Tussenbestand individueel'!$F:$AH,Q$284,FALSE),0)</f>
        <v>0</v>
      </c>
      <c r="R195" s="15">
        <f>_xlfn.IFNA(VLOOKUP($A195,'Tussenbestand individueel'!$F:$AH,R$284,FALSE),0)</f>
        <v>12.35</v>
      </c>
      <c r="S195" s="13">
        <f>_xlfn.IFNA(VLOOKUP($A195,'Tussenbestand individueel'!$F:$AH,S$284,FALSE),0)</f>
        <v>1</v>
      </c>
      <c r="T195" s="15">
        <f>_xlfn.IFNA(VLOOKUP($A195,'Tussenbestand individueel'!$F:$AH,T$284,FALSE),0)</f>
        <v>3.4</v>
      </c>
      <c r="U195" s="15">
        <f>_xlfn.IFNA(VLOOKUP($A195,'Tussenbestand individueel'!$F:$AH,U$284,FALSE),0)</f>
        <v>6.65</v>
      </c>
      <c r="V195" s="15">
        <f>_xlfn.IFNA(VLOOKUP($A195,'Tussenbestand individueel'!$F:$AH,V$284,FALSE),0)</f>
        <v>0</v>
      </c>
      <c r="W195" s="15">
        <f>_xlfn.IFNA(VLOOKUP($A195,'Tussenbestand individueel'!$F:$AH,W$284,FALSE),0)</f>
        <v>10.050000000000001</v>
      </c>
      <c r="X195" s="13">
        <f>_xlfn.IFNA(VLOOKUP($A195,'Tussenbestand individueel'!$F:$AH,X$284,FALSE),0)</f>
        <v>15</v>
      </c>
      <c r="Y195" s="15">
        <f>_xlfn.IFNA(VLOOKUP($A195,'Tussenbestand individueel'!$F:$AH,Y$284,FALSE),0)</f>
        <v>4.3</v>
      </c>
      <c r="Z195" s="15">
        <f>_xlfn.IFNA(VLOOKUP($A195,'Tussenbestand individueel'!$F:$AH,Z$284,FALSE),0)</f>
        <v>7.65</v>
      </c>
      <c r="AA195" s="15">
        <f>_xlfn.IFNA(VLOOKUP($A195,'Tussenbestand individueel'!$F:$AH,AA$284,FALSE),0)</f>
        <v>0</v>
      </c>
      <c r="AB195" s="15">
        <f>_xlfn.IFNA(VLOOKUP($A195,'Tussenbestand individueel'!$F:$AH,AB$284,FALSE),0)</f>
        <v>11.95</v>
      </c>
      <c r="AC195" s="13">
        <f>_xlfn.IFNA(VLOOKUP($A195,'Tussenbestand individueel'!$F:$AH,AC$284,FALSE),0)</f>
        <v>9</v>
      </c>
    </row>
    <row r="196" spans="1:29" hidden="1" x14ac:dyDescent="0.3">
      <c r="A196" s="17">
        <f>'Alle namen en totalen'!$B196</f>
        <v>656</v>
      </c>
      <c r="B196" t="str">
        <f>VLOOKUP(A196,'Alle namen en totalen'!B:F,5,FALSE)</f>
        <v>W6-B1</v>
      </c>
      <c r="C196" t="str">
        <f>_xlfn.IFNA(VLOOKUP($A196,'Alle namen en totalen'!$B:$F,C$284,FALSE)," ")</f>
        <v>Alanza Muñoz Ples</v>
      </c>
      <c r="D196" t="str">
        <f>_xlfn.IFNA(VLOOKUP($A196,'Alle namen en totalen'!$B:$F,D$284,FALSE)," ")</f>
        <v>MB 6 Pup 1</v>
      </c>
      <c r="E196">
        <f>VLOOKUP($A196,'Tussenbestand individueel'!$F:$AH,E$284,FALSE)</f>
        <v>0</v>
      </c>
      <c r="F196" t="str">
        <f>_xlfn.IFNA(VLOOKUP($A196,'Alle namen en totalen'!$B:$F,F$284,FALSE),"")</f>
        <v>DEV</v>
      </c>
      <c r="G196" s="15">
        <f>_xlfn.IFNA(VLOOKUP($A196,'Tussenbestand individueel'!$F:$AH,G$284,FALSE),0)</f>
        <v>47.475000000000001</v>
      </c>
      <c r="H196" s="25">
        <f>_xlfn.IFNA(VLOOKUP($A196,'Tussenbestand individueel'!$F:$AH,H$284,FALSE),0)</f>
        <v>5</v>
      </c>
      <c r="I196" s="15">
        <f>_xlfn.IFNA(VLOOKUP($A196,'Tussenbestand individueel'!$F:$AH,I$284,FALSE),0)</f>
        <v>4</v>
      </c>
      <c r="J196" s="15">
        <f>_xlfn.IFNA(VLOOKUP($A196,'Tussenbestand individueel'!$F:$AH,J$284,FALSE),0)</f>
        <v>9.2249999999999996</v>
      </c>
      <c r="K196" s="15">
        <f>_xlfn.IFNA(VLOOKUP($A196,'Tussenbestand individueel'!$F:$AH,K$284,FALSE),0)</f>
        <v>0</v>
      </c>
      <c r="L196" s="15">
        <f>_xlfn.IFNA(VLOOKUP($A196,'Tussenbestand individueel'!$F:$AH,L$284,FALSE),0)</f>
        <v>0.3</v>
      </c>
      <c r="M196" s="15">
        <f>_xlfn.IFNA(VLOOKUP($A196,'Tussenbestand individueel'!$F:$AH,M$284,FALSE),0)</f>
        <v>13.525</v>
      </c>
      <c r="N196" s="13">
        <f>_xlfn.IFNA(VLOOKUP($A196,'Tussenbestand individueel'!$F:$AH,N$284,FALSE),0)</f>
        <v>2</v>
      </c>
      <c r="O196" s="15">
        <f>_xlfn.IFNA(VLOOKUP($A196,'Tussenbestand individueel'!$F:$AH,O$284,FALSE),0)</f>
        <v>2.9</v>
      </c>
      <c r="P196" s="15">
        <f>_xlfn.IFNA(VLOOKUP($A196,'Tussenbestand individueel'!$F:$AH,P$284,FALSE),0)</f>
        <v>6.8</v>
      </c>
      <c r="Q196" s="15">
        <f>_xlfn.IFNA(VLOOKUP($A196,'Tussenbestand individueel'!$F:$AH,Q$284,FALSE),0)</f>
        <v>0</v>
      </c>
      <c r="R196" s="15">
        <f>_xlfn.IFNA(VLOOKUP($A196,'Tussenbestand individueel'!$F:$AH,R$284,FALSE),0)</f>
        <v>9.6999999999999993</v>
      </c>
      <c r="S196" s="13">
        <f>_xlfn.IFNA(VLOOKUP($A196,'Tussenbestand individueel'!$F:$AH,S$284,FALSE),0)</f>
        <v>7</v>
      </c>
      <c r="T196" s="15">
        <f>_xlfn.IFNA(VLOOKUP($A196,'Tussenbestand individueel'!$F:$AH,T$284,FALSE),0)</f>
        <v>4</v>
      </c>
      <c r="U196" s="15">
        <f>_xlfn.IFNA(VLOOKUP($A196,'Tussenbestand individueel'!$F:$AH,U$284,FALSE),0)</f>
        <v>8.1999999999999993</v>
      </c>
      <c r="V196" s="15">
        <f>_xlfn.IFNA(VLOOKUP($A196,'Tussenbestand individueel'!$F:$AH,V$284,FALSE),0)</f>
        <v>0</v>
      </c>
      <c r="W196" s="15">
        <f>_xlfn.IFNA(VLOOKUP($A196,'Tussenbestand individueel'!$F:$AH,W$284,FALSE),0)</f>
        <v>12.2</v>
      </c>
      <c r="X196" s="13">
        <f>_xlfn.IFNA(VLOOKUP($A196,'Tussenbestand individueel'!$F:$AH,X$284,FALSE),0)</f>
        <v>1</v>
      </c>
      <c r="Y196" s="15">
        <f>_xlfn.IFNA(VLOOKUP($A196,'Tussenbestand individueel'!$F:$AH,Y$284,FALSE),0)</f>
        <v>4.3</v>
      </c>
      <c r="Z196" s="15">
        <f>_xlfn.IFNA(VLOOKUP($A196,'Tussenbestand individueel'!$F:$AH,Z$284,FALSE),0)</f>
        <v>7.75</v>
      </c>
      <c r="AA196" s="15">
        <f>_xlfn.IFNA(VLOOKUP($A196,'Tussenbestand individueel'!$F:$AH,AA$284,FALSE),0)</f>
        <v>0</v>
      </c>
      <c r="AB196" s="15">
        <f>_xlfn.IFNA(VLOOKUP($A196,'Tussenbestand individueel'!$F:$AH,AB$284,FALSE),0)</f>
        <v>12.05</v>
      </c>
      <c r="AC196" s="13">
        <f>_xlfn.IFNA(VLOOKUP($A196,'Tussenbestand individueel'!$F:$AH,AC$284,FALSE),0)</f>
        <v>6</v>
      </c>
    </row>
    <row r="197" spans="1:29" hidden="1" x14ac:dyDescent="0.3">
      <c r="A197" s="17">
        <f>'Alle namen en totalen'!$B197</f>
        <v>657</v>
      </c>
      <c r="B197" t="str">
        <f>VLOOKUP(A197,'Alle namen en totalen'!B:F,5,FALSE)</f>
        <v>W6-B1</v>
      </c>
      <c r="C197" t="str">
        <f>_xlfn.IFNA(VLOOKUP($A197,'Alle namen en totalen'!$B:$F,C$284,FALSE)," ")</f>
        <v>Rixt Houterman</v>
      </c>
      <c r="D197" t="str">
        <f>_xlfn.IFNA(VLOOKUP($A197,'Alle namen en totalen'!$B:$F,D$284,FALSE)," ")</f>
        <v>MB 6 Pup 1</v>
      </c>
      <c r="E197">
        <f>VLOOKUP($A197,'Tussenbestand individueel'!$F:$AH,E$284,FALSE)</f>
        <v>0</v>
      </c>
      <c r="F197" t="str">
        <f>_xlfn.IFNA(VLOOKUP($A197,'Alle namen en totalen'!$B:$F,F$284,FALSE),"")</f>
        <v>Wilskracht</v>
      </c>
      <c r="G197" s="15">
        <f>_xlfn.IFNA(VLOOKUP($A197,'Tussenbestand individueel'!$F:$AH,G$284,FALSE),0)</f>
        <v>44.8</v>
      </c>
      <c r="H197" s="25">
        <f>_xlfn.IFNA(VLOOKUP($A197,'Tussenbestand individueel'!$F:$AH,H$284,FALSE),0)</f>
        <v>11</v>
      </c>
      <c r="I197" s="15">
        <f>_xlfn.IFNA(VLOOKUP($A197,'Tussenbestand individueel'!$F:$AH,I$284,FALSE),0)</f>
        <v>3.5</v>
      </c>
      <c r="J197" s="15">
        <f>_xlfn.IFNA(VLOOKUP($A197,'Tussenbestand individueel'!$F:$AH,J$284,FALSE),0)</f>
        <v>9.3000000000000007</v>
      </c>
      <c r="K197" s="15">
        <f>_xlfn.IFNA(VLOOKUP($A197,'Tussenbestand individueel'!$F:$AH,K$284,FALSE),0)</f>
        <v>0</v>
      </c>
      <c r="L197" s="15">
        <f>_xlfn.IFNA(VLOOKUP($A197,'Tussenbestand individueel'!$F:$AH,L$284,FALSE),0)</f>
        <v>0.3</v>
      </c>
      <c r="M197" s="15">
        <f>_xlfn.IFNA(VLOOKUP($A197,'Tussenbestand individueel'!$F:$AH,M$284,FALSE),0)</f>
        <v>13.1</v>
      </c>
      <c r="N197" s="13">
        <f>_xlfn.IFNA(VLOOKUP($A197,'Tussenbestand individueel'!$F:$AH,N$284,FALSE),0)</f>
        <v>15</v>
      </c>
      <c r="O197" s="15">
        <f>_xlfn.IFNA(VLOOKUP($A197,'Tussenbestand individueel'!$F:$AH,O$284,FALSE),0)</f>
        <v>1.9</v>
      </c>
      <c r="P197" s="15">
        <f>_xlfn.IFNA(VLOOKUP($A197,'Tussenbestand individueel'!$F:$AH,P$284,FALSE),0)</f>
        <v>6.05</v>
      </c>
      <c r="Q197" s="15">
        <f>_xlfn.IFNA(VLOOKUP($A197,'Tussenbestand individueel'!$F:$AH,Q$284,FALSE),0)</f>
        <v>0</v>
      </c>
      <c r="R197" s="15">
        <f>_xlfn.IFNA(VLOOKUP($A197,'Tussenbestand individueel'!$F:$AH,R$284,FALSE),0)</f>
        <v>7.95</v>
      </c>
      <c r="S197" s="13">
        <f>_xlfn.IFNA(VLOOKUP($A197,'Tussenbestand individueel'!$F:$AH,S$284,FALSE),0)</f>
        <v>19</v>
      </c>
      <c r="T197" s="15">
        <f>_xlfn.IFNA(VLOOKUP($A197,'Tussenbestand individueel'!$F:$AH,T$284,FALSE),0)</f>
        <v>3.7</v>
      </c>
      <c r="U197" s="15">
        <f>_xlfn.IFNA(VLOOKUP($A197,'Tussenbestand individueel'!$F:$AH,U$284,FALSE),0)</f>
        <v>7.75</v>
      </c>
      <c r="V197" s="15">
        <f>_xlfn.IFNA(VLOOKUP($A197,'Tussenbestand individueel'!$F:$AH,V$284,FALSE),0)</f>
        <v>0</v>
      </c>
      <c r="W197" s="15">
        <f>_xlfn.IFNA(VLOOKUP($A197,'Tussenbestand individueel'!$F:$AH,W$284,FALSE),0)</f>
        <v>11.45</v>
      </c>
      <c r="X197" s="13">
        <f>_xlfn.IFNA(VLOOKUP($A197,'Tussenbestand individueel'!$F:$AH,X$284,FALSE),0)</f>
        <v>3</v>
      </c>
      <c r="Y197" s="15">
        <f>_xlfn.IFNA(VLOOKUP($A197,'Tussenbestand individueel'!$F:$AH,Y$284,FALSE),0)</f>
        <v>4.3</v>
      </c>
      <c r="Z197" s="15">
        <f>_xlfn.IFNA(VLOOKUP($A197,'Tussenbestand individueel'!$F:$AH,Z$284,FALSE),0)</f>
        <v>8</v>
      </c>
      <c r="AA197" s="15">
        <f>_xlfn.IFNA(VLOOKUP($A197,'Tussenbestand individueel'!$F:$AH,AA$284,FALSE),0)</f>
        <v>0</v>
      </c>
      <c r="AB197" s="15">
        <f>_xlfn.IFNA(VLOOKUP($A197,'Tussenbestand individueel'!$F:$AH,AB$284,FALSE),0)</f>
        <v>12.3</v>
      </c>
      <c r="AC197" s="13">
        <f>_xlfn.IFNA(VLOOKUP($A197,'Tussenbestand individueel'!$F:$AH,AC$284,FALSE),0)</f>
        <v>3</v>
      </c>
    </row>
    <row r="198" spans="1:29" hidden="1" x14ac:dyDescent="0.3">
      <c r="A198" s="17">
        <f>'Alle namen en totalen'!$B198</f>
        <v>658</v>
      </c>
      <c r="B198" t="str">
        <f>VLOOKUP(A198,'Alle namen en totalen'!B:F,5,FALSE)</f>
        <v>W6-B1</v>
      </c>
      <c r="C198" t="str">
        <f>_xlfn.IFNA(VLOOKUP($A198,'Alle namen en totalen'!$B:$F,C$284,FALSE)," ")</f>
        <v>Júlia van Loo</v>
      </c>
      <c r="D198" t="str">
        <f>_xlfn.IFNA(VLOOKUP($A198,'Alle namen en totalen'!$B:$F,D$284,FALSE)," ")</f>
        <v>MB 6 Pup 1</v>
      </c>
      <c r="E198">
        <f>VLOOKUP($A198,'Tussenbestand individueel'!$F:$AH,E$284,FALSE)</f>
        <v>0</v>
      </c>
      <c r="F198" t="str">
        <f>_xlfn.IFNA(VLOOKUP($A198,'Alle namen en totalen'!$B:$F,F$284,FALSE),"")</f>
        <v>Wilskracht</v>
      </c>
      <c r="G198" s="15">
        <f>_xlfn.IFNA(VLOOKUP($A198,'Tussenbestand individueel'!$F:$AH,G$284,FALSE),0)</f>
        <v>0</v>
      </c>
      <c r="H198" s="25">
        <f>_xlfn.IFNA(VLOOKUP($A198,'Tussenbestand individueel'!$F:$AH,H$284,FALSE),0)</f>
        <v>99</v>
      </c>
      <c r="I198" s="15">
        <f>_xlfn.IFNA(VLOOKUP($A198,'Tussenbestand individueel'!$F:$AH,I$284,FALSE),0)</f>
        <v>0</v>
      </c>
      <c r="J198" s="15">
        <f>_xlfn.IFNA(VLOOKUP($A198,'Tussenbestand individueel'!$F:$AH,J$284,FALSE),0)</f>
        <v>0</v>
      </c>
      <c r="K198" s="15">
        <f>_xlfn.IFNA(VLOOKUP($A198,'Tussenbestand individueel'!$F:$AH,K$284,FALSE),0)</f>
        <v>0</v>
      </c>
      <c r="L198" s="15">
        <f>_xlfn.IFNA(VLOOKUP($A198,'Tussenbestand individueel'!$F:$AH,L$284,FALSE),0)</f>
        <v>0</v>
      </c>
      <c r="M198" s="15">
        <f>_xlfn.IFNA(VLOOKUP($A198,'Tussenbestand individueel'!$F:$AH,M$284,FALSE),0)</f>
        <v>0</v>
      </c>
      <c r="N198" s="13">
        <f>_xlfn.IFNA(VLOOKUP($A198,'Tussenbestand individueel'!$F:$AH,N$284,FALSE),0)</f>
        <v>25</v>
      </c>
      <c r="O198" s="15">
        <f>_xlfn.IFNA(VLOOKUP($A198,'Tussenbestand individueel'!$F:$AH,O$284,FALSE),0)</f>
        <v>0</v>
      </c>
      <c r="P198" s="15">
        <f>_xlfn.IFNA(VLOOKUP($A198,'Tussenbestand individueel'!$F:$AH,P$284,FALSE),0)</f>
        <v>0</v>
      </c>
      <c r="Q198" s="15">
        <f>_xlfn.IFNA(VLOOKUP($A198,'Tussenbestand individueel'!$F:$AH,Q$284,FALSE),0)</f>
        <v>0</v>
      </c>
      <c r="R198" s="15">
        <f>_xlfn.IFNA(VLOOKUP($A198,'Tussenbestand individueel'!$F:$AH,R$284,FALSE),0)</f>
        <v>0</v>
      </c>
      <c r="S198" s="13">
        <f>_xlfn.IFNA(VLOOKUP($A198,'Tussenbestand individueel'!$F:$AH,S$284,FALSE),0)</f>
        <v>25</v>
      </c>
      <c r="T198" s="15">
        <f>_xlfn.IFNA(VLOOKUP($A198,'Tussenbestand individueel'!$F:$AH,T$284,FALSE),0)</f>
        <v>0</v>
      </c>
      <c r="U198" s="15">
        <f>_xlfn.IFNA(VLOOKUP($A198,'Tussenbestand individueel'!$F:$AH,U$284,FALSE),0)</f>
        <v>0</v>
      </c>
      <c r="V198" s="15">
        <f>_xlfn.IFNA(VLOOKUP($A198,'Tussenbestand individueel'!$F:$AH,V$284,FALSE),0)</f>
        <v>0</v>
      </c>
      <c r="W198" s="15">
        <f>_xlfn.IFNA(VLOOKUP($A198,'Tussenbestand individueel'!$F:$AH,W$284,FALSE),0)</f>
        <v>0</v>
      </c>
      <c r="X198" s="13">
        <f>_xlfn.IFNA(VLOOKUP($A198,'Tussenbestand individueel'!$F:$AH,X$284,FALSE),0)</f>
        <v>25</v>
      </c>
      <c r="Y198" s="15">
        <f>_xlfn.IFNA(VLOOKUP($A198,'Tussenbestand individueel'!$F:$AH,Y$284,FALSE),0)</f>
        <v>0</v>
      </c>
      <c r="Z198" s="15">
        <f>_xlfn.IFNA(VLOOKUP($A198,'Tussenbestand individueel'!$F:$AH,Z$284,FALSE),0)</f>
        <v>0</v>
      </c>
      <c r="AA198" s="15">
        <f>_xlfn.IFNA(VLOOKUP($A198,'Tussenbestand individueel'!$F:$AH,AA$284,FALSE),0)</f>
        <v>0</v>
      </c>
      <c r="AB198" s="15">
        <f>_xlfn.IFNA(VLOOKUP($A198,'Tussenbestand individueel'!$F:$AH,AB$284,FALSE),0)</f>
        <v>0</v>
      </c>
      <c r="AC198" s="13">
        <f>_xlfn.IFNA(VLOOKUP($A198,'Tussenbestand individueel'!$F:$AH,AC$284,FALSE),0)</f>
        <v>25</v>
      </c>
    </row>
    <row r="199" spans="1:29" hidden="1" x14ac:dyDescent="0.3">
      <c r="A199" s="17">
        <f>'Alle namen en totalen'!$B199</f>
        <v>659</v>
      </c>
      <c r="B199" t="str">
        <f>VLOOKUP(A199,'Alle namen en totalen'!B:F,5,FALSE)</f>
        <v>afm</v>
      </c>
      <c r="C199" t="str">
        <f>_xlfn.IFNA(VLOOKUP($A199,'Alle namen en totalen'!$B:$F,C$284,FALSE)," ")</f>
        <v>Wiep Oosting</v>
      </c>
      <c r="D199" t="str">
        <f>_xlfn.IFNA(VLOOKUP($A199,'Alle namen en totalen'!$B:$F,D$284,FALSE)," ")</f>
        <v>MB 6 Pup 1</v>
      </c>
      <c r="E199">
        <f>VLOOKUP($A199,'Tussenbestand individueel'!$F:$AH,E$284,FALSE)</f>
        <v>0</v>
      </c>
      <c r="F199" t="str">
        <f>_xlfn.IFNA(VLOOKUP($A199,'Alle namen en totalen'!$B:$F,F$284,FALSE),"")</f>
        <v>Wilskracht</v>
      </c>
      <c r="G199" s="15">
        <f>_xlfn.IFNA(VLOOKUP($A199,'Tussenbestand individueel'!$F:$AH,G$284,FALSE),0)</f>
        <v>0</v>
      </c>
      <c r="H199" s="25">
        <f>_xlfn.IFNA(VLOOKUP($A199,'Tussenbestand individueel'!$F:$AH,H$284,FALSE),0)</f>
        <v>99</v>
      </c>
      <c r="I199" s="15">
        <f>_xlfn.IFNA(VLOOKUP($A199,'Tussenbestand individueel'!$F:$AH,I$284,FALSE),0)</f>
        <v>0</v>
      </c>
      <c r="J199" s="15">
        <f>_xlfn.IFNA(VLOOKUP($A199,'Tussenbestand individueel'!$F:$AH,J$284,FALSE),0)</f>
        <v>0</v>
      </c>
      <c r="K199" s="15">
        <f>_xlfn.IFNA(VLOOKUP($A199,'Tussenbestand individueel'!$F:$AH,K$284,FALSE),0)</f>
        <v>0</v>
      </c>
      <c r="L199" s="15">
        <f>_xlfn.IFNA(VLOOKUP($A199,'Tussenbestand individueel'!$F:$AH,L$284,FALSE),0)</f>
        <v>0</v>
      </c>
      <c r="M199" s="15">
        <f>_xlfn.IFNA(VLOOKUP($A199,'Tussenbestand individueel'!$F:$AH,M$284,FALSE),0)</f>
        <v>0</v>
      </c>
      <c r="N199" s="13">
        <f>_xlfn.IFNA(VLOOKUP($A199,'Tussenbestand individueel'!$F:$AH,N$284,FALSE),0)</f>
        <v>25</v>
      </c>
      <c r="O199" s="15">
        <f>_xlfn.IFNA(VLOOKUP($A199,'Tussenbestand individueel'!$F:$AH,O$284,FALSE),0)</f>
        <v>0</v>
      </c>
      <c r="P199" s="15">
        <f>_xlfn.IFNA(VLOOKUP($A199,'Tussenbestand individueel'!$F:$AH,P$284,FALSE),0)</f>
        <v>0</v>
      </c>
      <c r="Q199" s="15">
        <f>_xlfn.IFNA(VLOOKUP($A199,'Tussenbestand individueel'!$F:$AH,Q$284,FALSE),0)</f>
        <v>0</v>
      </c>
      <c r="R199" s="15">
        <f>_xlfn.IFNA(VLOOKUP($A199,'Tussenbestand individueel'!$F:$AH,R$284,FALSE),0)</f>
        <v>0</v>
      </c>
      <c r="S199" s="13">
        <f>_xlfn.IFNA(VLOOKUP($A199,'Tussenbestand individueel'!$F:$AH,S$284,FALSE),0)</f>
        <v>25</v>
      </c>
      <c r="T199" s="15">
        <f>_xlfn.IFNA(VLOOKUP($A199,'Tussenbestand individueel'!$F:$AH,T$284,FALSE),0)</f>
        <v>0</v>
      </c>
      <c r="U199" s="15">
        <f>_xlfn.IFNA(VLOOKUP($A199,'Tussenbestand individueel'!$F:$AH,U$284,FALSE),0)</f>
        <v>0</v>
      </c>
      <c r="V199" s="15">
        <f>_xlfn.IFNA(VLOOKUP($A199,'Tussenbestand individueel'!$F:$AH,V$284,FALSE),0)</f>
        <v>0</v>
      </c>
      <c r="W199" s="15">
        <f>_xlfn.IFNA(VLOOKUP($A199,'Tussenbestand individueel'!$F:$AH,W$284,FALSE),0)</f>
        <v>0</v>
      </c>
      <c r="X199" s="13">
        <f>_xlfn.IFNA(VLOOKUP($A199,'Tussenbestand individueel'!$F:$AH,X$284,FALSE),0)</f>
        <v>25</v>
      </c>
      <c r="Y199" s="15">
        <f>_xlfn.IFNA(VLOOKUP($A199,'Tussenbestand individueel'!$F:$AH,Y$284,FALSE),0)</f>
        <v>0</v>
      </c>
      <c r="Z199" s="15">
        <f>_xlfn.IFNA(VLOOKUP($A199,'Tussenbestand individueel'!$F:$AH,Z$284,FALSE),0)</f>
        <v>0</v>
      </c>
      <c r="AA199" s="15">
        <f>_xlfn.IFNA(VLOOKUP($A199,'Tussenbestand individueel'!$F:$AH,AA$284,FALSE),0)</f>
        <v>0</v>
      </c>
      <c r="AB199" s="15">
        <f>_xlfn.IFNA(VLOOKUP($A199,'Tussenbestand individueel'!$F:$AH,AB$284,FALSE),0)</f>
        <v>0</v>
      </c>
      <c r="AC199" s="13">
        <f>_xlfn.IFNA(VLOOKUP($A199,'Tussenbestand individueel'!$F:$AH,AC$284,FALSE),0)</f>
        <v>25</v>
      </c>
    </row>
    <row r="200" spans="1:29" hidden="1" x14ac:dyDescent="0.3">
      <c r="A200" s="17">
        <f>'Alle namen en totalen'!$B200</f>
        <v>660</v>
      </c>
      <c r="B200" t="str">
        <f>VLOOKUP(A200,'Alle namen en totalen'!B:F,5,FALSE)</f>
        <v>W6-B1</v>
      </c>
      <c r="C200" t="str">
        <f>_xlfn.IFNA(VLOOKUP($A200,'Alle namen en totalen'!$B:$F,C$284,FALSE)," ")</f>
        <v>Kenza El Youbari</v>
      </c>
      <c r="D200" t="str">
        <f>_xlfn.IFNA(VLOOKUP($A200,'Alle namen en totalen'!$B:$F,D$284,FALSE)," ")</f>
        <v>MB 6 Pup 1</v>
      </c>
      <c r="E200">
        <f>VLOOKUP($A200,'Tussenbestand individueel'!$F:$AH,E$284,FALSE)</f>
        <v>0</v>
      </c>
      <c r="F200" t="str">
        <f>_xlfn.IFNA(VLOOKUP($A200,'Alle namen en totalen'!$B:$F,F$284,FALSE),"")</f>
        <v>Wilskracht</v>
      </c>
      <c r="G200" s="15">
        <f>_xlfn.IFNA(VLOOKUP($A200,'Tussenbestand individueel'!$F:$AH,G$284,FALSE),0)</f>
        <v>0</v>
      </c>
      <c r="H200" s="25">
        <f>_xlfn.IFNA(VLOOKUP($A200,'Tussenbestand individueel'!$F:$AH,H$284,FALSE),0)</f>
        <v>99</v>
      </c>
      <c r="I200" s="15">
        <f>_xlfn.IFNA(VLOOKUP($A200,'Tussenbestand individueel'!$F:$AH,I$284,FALSE),0)</f>
        <v>0</v>
      </c>
      <c r="J200" s="15">
        <f>_xlfn.IFNA(VLOOKUP($A200,'Tussenbestand individueel'!$F:$AH,J$284,FALSE),0)</f>
        <v>0</v>
      </c>
      <c r="K200" s="15">
        <f>_xlfn.IFNA(VLOOKUP($A200,'Tussenbestand individueel'!$F:$AH,K$284,FALSE),0)</f>
        <v>0</v>
      </c>
      <c r="L200" s="15">
        <f>_xlfn.IFNA(VLOOKUP($A200,'Tussenbestand individueel'!$F:$AH,L$284,FALSE),0)</f>
        <v>0</v>
      </c>
      <c r="M200" s="15">
        <f>_xlfn.IFNA(VLOOKUP($A200,'Tussenbestand individueel'!$F:$AH,M$284,FALSE),0)</f>
        <v>0</v>
      </c>
      <c r="N200" s="13">
        <f>_xlfn.IFNA(VLOOKUP($A200,'Tussenbestand individueel'!$F:$AH,N$284,FALSE),0)</f>
        <v>25</v>
      </c>
      <c r="O200" s="15">
        <f>_xlfn.IFNA(VLOOKUP($A200,'Tussenbestand individueel'!$F:$AH,O$284,FALSE),0)</f>
        <v>0</v>
      </c>
      <c r="P200" s="15">
        <f>_xlfn.IFNA(VLOOKUP($A200,'Tussenbestand individueel'!$F:$AH,P$284,FALSE),0)</f>
        <v>0</v>
      </c>
      <c r="Q200" s="15">
        <f>_xlfn.IFNA(VLOOKUP($A200,'Tussenbestand individueel'!$F:$AH,Q$284,FALSE),0)</f>
        <v>0</v>
      </c>
      <c r="R200" s="15">
        <f>_xlfn.IFNA(VLOOKUP($A200,'Tussenbestand individueel'!$F:$AH,R$284,FALSE),0)</f>
        <v>0</v>
      </c>
      <c r="S200" s="13">
        <f>_xlfn.IFNA(VLOOKUP($A200,'Tussenbestand individueel'!$F:$AH,S$284,FALSE),0)</f>
        <v>25</v>
      </c>
      <c r="T200" s="15">
        <f>_xlfn.IFNA(VLOOKUP($A200,'Tussenbestand individueel'!$F:$AH,T$284,FALSE),0)</f>
        <v>0</v>
      </c>
      <c r="U200" s="15">
        <f>_xlfn.IFNA(VLOOKUP($A200,'Tussenbestand individueel'!$F:$AH,U$284,FALSE),0)</f>
        <v>0</v>
      </c>
      <c r="V200" s="15">
        <f>_xlfn.IFNA(VLOOKUP($A200,'Tussenbestand individueel'!$F:$AH,V$284,FALSE),0)</f>
        <v>0</v>
      </c>
      <c r="W200" s="15">
        <f>_xlfn.IFNA(VLOOKUP($A200,'Tussenbestand individueel'!$F:$AH,W$284,FALSE),0)</f>
        <v>0</v>
      </c>
      <c r="X200" s="13">
        <f>_xlfn.IFNA(VLOOKUP($A200,'Tussenbestand individueel'!$F:$AH,X$284,FALSE),0)</f>
        <v>25</v>
      </c>
      <c r="Y200" s="15">
        <f>_xlfn.IFNA(VLOOKUP($A200,'Tussenbestand individueel'!$F:$AH,Y$284,FALSE),0)</f>
        <v>0</v>
      </c>
      <c r="Z200" s="15">
        <f>_xlfn.IFNA(VLOOKUP($A200,'Tussenbestand individueel'!$F:$AH,Z$284,FALSE),0)</f>
        <v>0</v>
      </c>
      <c r="AA200" s="15">
        <f>_xlfn.IFNA(VLOOKUP($A200,'Tussenbestand individueel'!$F:$AH,AA$284,FALSE),0)</f>
        <v>0</v>
      </c>
      <c r="AB200" s="15">
        <f>_xlfn.IFNA(VLOOKUP($A200,'Tussenbestand individueel'!$F:$AH,AB$284,FALSE),0)</f>
        <v>0</v>
      </c>
      <c r="AC200" s="13">
        <f>_xlfn.IFNA(VLOOKUP($A200,'Tussenbestand individueel'!$F:$AH,AC$284,FALSE),0)</f>
        <v>25</v>
      </c>
    </row>
    <row r="201" spans="1:29" hidden="1" x14ac:dyDescent="0.3">
      <c r="A201" s="17">
        <f>'Alle namen en totalen'!$B201</f>
        <v>661</v>
      </c>
      <c r="B201" t="str">
        <f>VLOOKUP(A201,'Alle namen en totalen'!B:F,5,FALSE)</f>
        <v>W6-B1</v>
      </c>
      <c r="C201" t="str">
        <f>_xlfn.IFNA(VLOOKUP($A201,'Alle namen en totalen'!$B:$F,C$284,FALSE)," ")</f>
        <v>Liz Admiraal</v>
      </c>
      <c r="D201" t="str">
        <f>_xlfn.IFNA(VLOOKUP($A201,'Alle namen en totalen'!$B:$F,D$284,FALSE)," ")</f>
        <v>MB 6 Pup 1</v>
      </c>
      <c r="E201">
        <f>VLOOKUP($A201,'Tussenbestand individueel'!$F:$AH,E$284,FALSE)</f>
        <v>0</v>
      </c>
      <c r="F201" t="str">
        <f>_xlfn.IFNA(VLOOKUP($A201,'Alle namen en totalen'!$B:$F,F$284,FALSE),"")</f>
        <v>LH</v>
      </c>
      <c r="G201" s="15">
        <f>_xlfn.IFNA(VLOOKUP($A201,'Tussenbestand individueel'!$F:$AH,G$284,FALSE),0)</f>
        <v>44.6</v>
      </c>
      <c r="H201" s="25">
        <f>_xlfn.IFNA(VLOOKUP($A201,'Tussenbestand individueel'!$F:$AH,H$284,FALSE),0)</f>
        <v>13</v>
      </c>
      <c r="I201" s="15">
        <f>_xlfn.IFNA(VLOOKUP($A201,'Tussenbestand individueel'!$F:$AH,I$284,FALSE),0)</f>
        <v>3.5</v>
      </c>
      <c r="J201" s="15">
        <f>_xlfn.IFNA(VLOOKUP($A201,'Tussenbestand individueel'!$F:$AH,J$284,FALSE),0)</f>
        <v>9.35</v>
      </c>
      <c r="K201" s="15">
        <f>_xlfn.IFNA(VLOOKUP($A201,'Tussenbestand individueel'!$F:$AH,K$284,FALSE),0)</f>
        <v>0</v>
      </c>
      <c r="L201" s="15">
        <f>_xlfn.IFNA(VLOOKUP($A201,'Tussenbestand individueel'!$F:$AH,L$284,FALSE),0)</f>
        <v>0.3</v>
      </c>
      <c r="M201" s="15">
        <f>_xlfn.IFNA(VLOOKUP($A201,'Tussenbestand individueel'!$F:$AH,M$284,FALSE),0)</f>
        <v>13.15</v>
      </c>
      <c r="N201" s="13">
        <f>_xlfn.IFNA(VLOOKUP($A201,'Tussenbestand individueel'!$F:$AH,N$284,FALSE),0)</f>
        <v>12</v>
      </c>
      <c r="O201" s="15">
        <f>_xlfn.IFNA(VLOOKUP($A201,'Tussenbestand individueel'!$F:$AH,O$284,FALSE),0)</f>
        <v>2.2999999999999998</v>
      </c>
      <c r="P201" s="15">
        <f>_xlfn.IFNA(VLOOKUP($A201,'Tussenbestand individueel'!$F:$AH,P$284,FALSE),0)</f>
        <v>6.8</v>
      </c>
      <c r="Q201" s="15">
        <f>_xlfn.IFNA(VLOOKUP($A201,'Tussenbestand individueel'!$F:$AH,Q$284,FALSE),0)</f>
        <v>0</v>
      </c>
      <c r="R201" s="15">
        <f>_xlfn.IFNA(VLOOKUP($A201,'Tussenbestand individueel'!$F:$AH,R$284,FALSE),0)</f>
        <v>9.1</v>
      </c>
      <c r="S201" s="13">
        <f>_xlfn.IFNA(VLOOKUP($A201,'Tussenbestand individueel'!$F:$AH,S$284,FALSE),0)</f>
        <v>11</v>
      </c>
      <c r="T201" s="15">
        <f>_xlfn.IFNA(VLOOKUP($A201,'Tussenbestand individueel'!$F:$AH,T$284,FALSE),0)</f>
        <v>3.4</v>
      </c>
      <c r="U201" s="15">
        <f>_xlfn.IFNA(VLOOKUP($A201,'Tussenbestand individueel'!$F:$AH,U$284,FALSE),0)</f>
        <v>7.25</v>
      </c>
      <c r="V201" s="15">
        <f>_xlfn.IFNA(VLOOKUP($A201,'Tussenbestand individueel'!$F:$AH,V$284,FALSE),0)</f>
        <v>0</v>
      </c>
      <c r="W201" s="15">
        <f>_xlfn.IFNA(VLOOKUP($A201,'Tussenbestand individueel'!$F:$AH,W$284,FALSE),0)</f>
        <v>10.65</v>
      </c>
      <c r="X201" s="13">
        <f>_xlfn.IFNA(VLOOKUP($A201,'Tussenbestand individueel'!$F:$AH,X$284,FALSE),0)</f>
        <v>13</v>
      </c>
      <c r="Y201" s="15">
        <f>_xlfn.IFNA(VLOOKUP($A201,'Tussenbestand individueel'!$F:$AH,Y$284,FALSE),0)</f>
        <v>4</v>
      </c>
      <c r="Z201" s="15">
        <f>_xlfn.IFNA(VLOOKUP($A201,'Tussenbestand individueel'!$F:$AH,Z$284,FALSE),0)</f>
        <v>7.7</v>
      </c>
      <c r="AA201" s="15">
        <f>_xlfn.IFNA(VLOOKUP($A201,'Tussenbestand individueel'!$F:$AH,AA$284,FALSE),0)</f>
        <v>0</v>
      </c>
      <c r="AB201" s="15">
        <f>_xlfn.IFNA(VLOOKUP($A201,'Tussenbestand individueel'!$F:$AH,AB$284,FALSE),0)</f>
        <v>11.7</v>
      </c>
      <c r="AC201" s="13">
        <f>_xlfn.IFNA(VLOOKUP($A201,'Tussenbestand individueel'!$F:$AH,AC$284,FALSE),0)</f>
        <v>14</v>
      </c>
    </row>
    <row r="202" spans="1:29" hidden="1" x14ac:dyDescent="0.3">
      <c r="A202" s="17">
        <f>'Alle namen en totalen'!$B202</f>
        <v>662</v>
      </c>
      <c r="B202" t="str">
        <f>VLOOKUP(A202,'Alle namen en totalen'!B:F,5,FALSE)</f>
        <v>W6-B1</v>
      </c>
      <c r="C202" t="str">
        <f>_xlfn.IFNA(VLOOKUP($A202,'Alle namen en totalen'!$B:$F,C$284,FALSE)," ")</f>
        <v>Noa Angermann</v>
      </c>
      <c r="D202" t="str">
        <f>_xlfn.IFNA(VLOOKUP($A202,'Alle namen en totalen'!$B:$F,D$284,FALSE)," ")</f>
        <v>MB 6 Pup 1</v>
      </c>
      <c r="E202">
        <f>VLOOKUP($A202,'Tussenbestand individueel'!$F:$AH,E$284,FALSE)</f>
        <v>0</v>
      </c>
      <c r="F202" t="str">
        <f>_xlfn.IFNA(VLOOKUP($A202,'Alle namen en totalen'!$B:$F,F$284,FALSE),"")</f>
        <v>LH</v>
      </c>
      <c r="G202" s="15">
        <f>_xlfn.IFNA(VLOOKUP($A202,'Tussenbestand individueel'!$F:$AH,G$284,FALSE),0)</f>
        <v>45</v>
      </c>
      <c r="H202" s="25">
        <f>_xlfn.IFNA(VLOOKUP($A202,'Tussenbestand individueel'!$F:$AH,H$284,FALSE),0)</f>
        <v>9</v>
      </c>
      <c r="I202" s="15">
        <f>_xlfn.IFNA(VLOOKUP($A202,'Tussenbestand individueel'!$F:$AH,I$284,FALSE),0)</f>
        <v>3.5</v>
      </c>
      <c r="J202" s="15">
        <f>_xlfn.IFNA(VLOOKUP($A202,'Tussenbestand individueel'!$F:$AH,J$284,FALSE),0)</f>
        <v>9.1999999999999993</v>
      </c>
      <c r="K202" s="15">
        <f>_xlfn.IFNA(VLOOKUP($A202,'Tussenbestand individueel'!$F:$AH,K$284,FALSE),0)</f>
        <v>0</v>
      </c>
      <c r="L202" s="15">
        <f>_xlfn.IFNA(VLOOKUP($A202,'Tussenbestand individueel'!$F:$AH,L$284,FALSE),0)</f>
        <v>0.3</v>
      </c>
      <c r="M202" s="15">
        <f>_xlfn.IFNA(VLOOKUP($A202,'Tussenbestand individueel'!$F:$AH,M$284,FALSE),0)</f>
        <v>13</v>
      </c>
      <c r="N202" s="13">
        <f>_xlfn.IFNA(VLOOKUP($A202,'Tussenbestand individueel'!$F:$AH,N$284,FALSE),0)</f>
        <v>16</v>
      </c>
      <c r="O202" s="15">
        <f>_xlfn.IFNA(VLOOKUP($A202,'Tussenbestand individueel'!$F:$AH,O$284,FALSE),0)</f>
        <v>2.2000000000000002</v>
      </c>
      <c r="P202" s="15">
        <f>_xlfn.IFNA(VLOOKUP($A202,'Tussenbestand individueel'!$F:$AH,P$284,FALSE),0)</f>
        <v>6.9</v>
      </c>
      <c r="Q202" s="15">
        <f>_xlfn.IFNA(VLOOKUP($A202,'Tussenbestand individueel'!$F:$AH,Q$284,FALSE),0)</f>
        <v>0</v>
      </c>
      <c r="R202" s="15">
        <f>_xlfn.IFNA(VLOOKUP($A202,'Tussenbestand individueel'!$F:$AH,R$284,FALSE),0)</f>
        <v>9.1</v>
      </c>
      <c r="S202" s="13">
        <f>_xlfn.IFNA(VLOOKUP($A202,'Tussenbestand individueel'!$F:$AH,S$284,FALSE),0)</f>
        <v>11</v>
      </c>
      <c r="T202" s="15">
        <f>_xlfn.IFNA(VLOOKUP($A202,'Tussenbestand individueel'!$F:$AH,T$284,FALSE),0)</f>
        <v>3.1</v>
      </c>
      <c r="U202" s="15">
        <f>_xlfn.IFNA(VLOOKUP($A202,'Tussenbestand individueel'!$F:$AH,U$284,FALSE),0)</f>
        <v>7.75</v>
      </c>
      <c r="V202" s="15">
        <f>_xlfn.IFNA(VLOOKUP($A202,'Tussenbestand individueel'!$F:$AH,V$284,FALSE),0)</f>
        <v>0</v>
      </c>
      <c r="W202" s="15">
        <f>_xlfn.IFNA(VLOOKUP($A202,'Tussenbestand individueel'!$F:$AH,W$284,FALSE),0)</f>
        <v>10.85</v>
      </c>
      <c r="X202" s="13">
        <f>_xlfn.IFNA(VLOOKUP($A202,'Tussenbestand individueel'!$F:$AH,X$284,FALSE),0)</f>
        <v>12</v>
      </c>
      <c r="Y202" s="15">
        <f>_xlfn.IFNA(VLOOKUP($A202,'Tussenbestand individueel'!$F:$AH,Y$284,FALSE),0)</f>
        <v>4.3</v>
      </c>
      <c r="Z202" s="15">
        <f>_xlfn.IFNA(VLOOKUP($A202,'Tussenbestand individueel'!$F:$AH,Z$284,FALSE),0)</f>
        <v>7.75</v>
      </c>
      <c r="AA202" s="15">
        <f>_xlfn.IFNA(VLOOKUP($A202,'Tussenbestand individueel'!$F:$AH,AA$284,FALSE),0)</f>
        <v>0</v>
      </c>
      <c r="AB202" s="15">
        <f>_xlfn.IFNA(VLOOKUP($A202,'Tussenbestand individueel'!$F:$AH,AB$284,FALSE),0)</f>
        <v>12.05</v>
      </c>
      <c r="AC202" s="13">
        <f>_xlfn.IFNA(VLOOKUP($A202,'Tussenbestand individueel'!$F:$AH,AC$284,FALSE),0)</f>
        <v>6</v>
      </c>
    </row>
    <row r="203" spans="1:29" hidden="1" x14ac:dyDescent="0.3">
      <c r="A203" s="17">
        <f>'Alle namen en totalen'!$B203</f>
        <v>663</v>
      </c>
      <c r="B203" t="str">
        <f>VLOOKUP(A203,'Alle namen en totalen'!B:F,5,FALSE)</f>
        <v>W6-B1</v>
      </c>
      <c r="C203" t="str">
        <f>_xlfn.IFNA(VLOOKUP($A203,'Alle namen en totalen'!$B:$F,C$284,FALSE)," ")</f>
        <v>Kaisa Hoffmann</v>
      </c>
      <c r="D203" t="str">
        <f>_xlfn.IFNA(VLOOKUP($A203,'Alle namen en totalen'!$B:$F,D$284,FALSE)," ")</f>
        <v>MB 6 Pup 1</v>
      </c>
      <c r="E203">
        <f>VLOOKUP($A203,'Tussenbestand individueel'!$F:$AH,E$284,FALSE)</f>
        <v>0</v>
      </c>
      <c r="F203" t="str">
        <f>_xlfn.IFNA(VLOOKUP($A203,'Alle namen en totalen'!$B:$F,F$284,FALSE),"")</f>
        <v>Ilpenstein</v>
      </c>
      <c r="G203" s="15">
        <f>_xlfn.IFNA(VLOOKUP($A203,'Tussenbestand individueel'!$F:$AH,G$284,FALSE),0)</f>
        <v>39.6</v>
      </c>
      <c r="H203" s="25">
        <f>_xlfn.IFNA(VLOOKUP($A203,'Tussenbestand individueel'!$F:$AH,H$284,FALSE),0)</f>
        <v>20</v>
      </c>
      <c r="I203" s="15">
        <f>_xlfn.IFNA(VLOOKUP($A203,'Tussenbestand individueel'!$F:$AH,I$284,FALSE),0)</f>
        <v>3.5</v>
      </c>
      <c r="J203" s="15">
        <f>_xlfn.IFNA(VLOOKUP($A203,'Tussenbestand individueel'!$F:$AH,J$284,FALSE),0)</f>
        <v>8.9499999999999993</v>
      </c>
      <c r="K203" s="15">
        <f>_xlfn.IFNA(VLOOKUP($A203,'Tussenbestand individueel'!$F:$AH,K$284,FALSE),0)</f>
        <v>0</v>
      </c>
      <c r="L203" s="15">
        <f>_xlfn.IFNA(VLOOKUP($A203,'Tussenbestand individueel'!$F:$AH,L$284,FALSE),0)</f>
        <v>0.3</v>
      </c>
      <c r="M203" s="15">
        <f>_xlfn.IFNA(VLOOKUP($A203,'Tussenbestand individueel'!$F:$AH,M$284,FALSE),0)</f>
        <v>12.75</v>
      </c>
      <c r="N203" s="13">
        <f>_xlfn.IFNA(VLOOKUP($A203,'Tussenbestand individueel'!$F:$AH,N$284,FALSE),0)</f>
        <v>19</v>
      </c>
      <c r="O203" s="15">
        <f>_xlfn.IFNA(VLOOKUP($A203,'Tussenbestand individueel'!$F:$AH,O$284,FALSE),0)</f>
        <v>1.9</v>
      </c>
      <c r="P203" s="15">
        <f>_xlfn.IFNA(VLOOKUP($A203,'Tussenbestand individueel'!$F:$AH,P$284,FALSE),0)</f>
        <v>5.75</v>
      </c>
      <c r="Q203" s="15">
        <f>_xlfn.IFNA(VLOOKUP($A203,'Tussenbestand individueel'!$F:$AH,Q$284,FALSE),0)</f>
        <v>0</v>
      </c>
      <c r="R203" s="15">
        <f>_xlfn.IFNA(VLOOKUP($A203,'Tussenbestand individueel'!$F:$AH,R$284,FALSE),0)</f>
        <v>7.65</v>
      </c>
      <c r="S203" s="13">
        <f>_xlfn.IFNA(VLOOKUP($A203,'Tussenbestand individueel'!$F:$AH,S$284,FALSE),0)</f>
        <v>20</v>
      </c>
      <c r="T203" s="15">
        <f>_xlfn.IFNA(VLOOKUP($A203,'Tussenbestand individueel'!$F:$AH,T$284,FALSE),0)</f>
        <v>2.6</v>
      </c>
      <c r="U203" s="15">
        <f>_xlfn.IFNA(VLOOKUP($A203,'Tussenbestand individueel'!$F:$AH,U$284,FALSE),0)</f>
        <v>6.5</v>
      </c>
      <c r="V203" s="15">
        <f>_xlfn.IFNA(VLOOKUP($A203,'Tussenbestand individueel'!$F:$AH,V$284,FALSE),0)</f>
        <v>0</v>
      </c>
      <c r="W203" s="15">
        <f>_xlfn.IFNA(VLOOKUP($A203,'Tussenbestand individueel'!$F:$AH,W$284,FALSE),0)</f>
        <v>9.1</v>
      </c>
      <c r="X203" s="13">
        <f>_xlfn.IFNA(VLOOKUP($A203,'Tussenbestand individueel'!$F:$AH,X$284,FALSE),0)</f>
        <v>19</v>
      </c>
      <c r="Y203" s="15">
        <f>_xlfn.IFNA(VLOOKUP($A203,'Tussenbestand individueel'!$F:$AH,Y$284,FALSE),0)</f>
        <v>2.9</v>
      </c>
      <c r="Z203" s="15">
        <f>_xlfn.IFNA(VLOOKUP($A203,'Tussenbestand individueel'!$F:$AH,Z$284,FALSE),0)</f>
        <v>7.2</v>
      </c>
      <c r="AA203" s="15">
        <f>_xlfn.IFNA(VLOOKUP($A203,'Tussenbestand individueel'!$F:$AH,AA$284,FALSE),0)</f>
        <v>0</v>
      </c>
      <c r="AB203" s="15">
        <f>_xlfn.IFNA(VLOOKUP($A203,'Tussenbestand individueel'!$F:$AH,AB$284,FALSE),0)</f>
        <v>10.1</v>
      </c>
      <c r="AC203" s="13">
        <f>_xlfn.IFNA(VLOOKUP($A203,'Tussenbestand individueel'!$F:$AH,AC$284,FALSE),0)</f>
        <v>24</v>
      </c>
    </row>
    <row r="204" spans="1:29" hidden="1" x14ac:dyDescent="0.3">
      <c r="A204" s="17">
        <f>'Alle namen en totalen'!$B204</f>
        <v>664</v>
      </c>
      <c r="B204" t="str">
        <f>VLOOKUP(A204,'Alle namen en totalen'!B:F,5,FALSE)</f>
        <v>W6-B1</v>
      </c>
      <c r="C204" t="str">
        <f>_xlfn.IFNA(VLOOKUP($A204,'Alle namen en totalen'!$B:$F,C$284,FALSE)," ")</f>
        <v>Noa Klaver</v>
      </c>
      <c r="D204" t="str">
        <f>_xlfn.IFNA(VLOOKUP($A204,'Alle namen en totalen'!$B:$F,D$284,FALSE)," ")</f>
        <v>MB 6 Pup 1</v>
      </c>
      <c r="E204">
        <f>VLOOKUP($A204,'Tussenbestand individueel'!$F:$AH,E$284,FALSE)</f>
        <v>0</v>
      </c>
      <c r="F204" t="str">
        <f>_xlfn.IFNA(VLOOKUP($A204,'Alle namen en totalen'!$B:$F,F$284,FALSE),"")</f>
        <v>Ilpenstein</v>
      </c>
      <c r="G204" s="15">
        <f>_xlfn.IFNA(VLOOKUP($A204,'Tussenbestand individueel'!$F:$AH,G$284,FALSE),0)</f>
        <v>38.950000000000003</v>
      </c>
      <c r="H204" s="25">
        <f>_xlfn.IFNA(VLOOKUP($A204,'Tussenbestand individueel'!$F:$AH,H$284,FALSE),0)</f>
        <v>21</v>
      </c>
      <c r="I204" s="15">
        <f>_xlfn.IFNA(VLOOKUP($A204,'Tussenbestand individueel'!$F:$AH,I$284,FALSE),0)</f>
        <v>4</v>
      </c>
      <c r="J204" s="15">
        <f>_xlfn.IFNA(VLOOKUP($A204,'Tussenbestand individueel'!$F:$AH,J$284,FALSE),0)</f>
        <v>8.85</v>
      </c>
      <c r="K204" s="15">
        <f>_xlfn.IFNA(VLOOKUP($A204,'Tussenbestand individueel'!$F:$AH,K$284,FALSE),0)</f>
        <v>0</v>
      </c>
      <c r="L204" s="15">
        <f>_xlfn.IFNA(VLOOKUP($A204,'Tussenbestand individueel'!$F:$AH,L$284,FALSE),0)</f>
        <v>0.3</v>
      </c>
      <c r="M204" s="15">
        <f>_xlfn.IFNA(VLOOKUP($A204,'Tussenbestand individueel'!$F:$AH,M$284,FALSE),0)</f>
        <v>13.15</v>
      </c>
      <c r="N204" s="13">
        <f>_xlfn.IFNA(VLOOKUP($A204,'Tussenbestand individueel'!$F:$AH,N$284,FALSE),0)</f>
        <v>12</v>
      </c>
      <c r="O204" s="15">
        <f>_xlfn.IFNA(VLOOKUP($A204,'Tussenbestand individueel'!$F:$AH,O$284,FALSE),0)</f>
        <v>1.9</v>
      </c>
      <c r="P204" s="15">
        <f>_xlfn.IFNA(VLOOKUP($A204,'Tussenbestand individueel'!$F:$AH,P$284,FALSE),0)</f>
        <v>6.3</v>
      </c>
      <c r="Q204" s="15">
        <f>_xlfn.IFNA(VLOOKUP($A204,'Tussenbestand individueel'!$F:$AH,Q$284,FALSE),0)</f>
        <v>0</v>
      </c>
      <c r="R204" s="15">
        <f>_xlfn.IFNA(VLOOKUP($A204,'Tussenbestand individueel'!$F:$AH,R$284,FALSE),0)</f>
        <v>8.1999999999999993</v>
      </c>
      <c r="S204" s="13">
        <f>_xlfn.IFNA(VLOOKUP($A204,'Tussenbestand individueel'!$F:$AH,S$284,FALSE),0)</f>
        <v>16</v>
      </c>
      <c r="T204" s="15">
        <f>_xlfn.IFNA(VLOOKUP($A204,'Tussenbestand individueel'!$F:$AH,T$284,FALSE),0)</f>
        <v>2.4</v>
      </c>
      <c r="U204" s="15">
        <f>_xlfn.IFNA(VLOOKUP($A204,'Tussenbestand individueel'!$F:$AH,U$284,FALSE),0)</f>
        <v>4.25</v>
      </c>
      <c r="V204" s="15">
        <f>_xlfn.IFNA(VLOOKUP($A204,'Tussenbestand individueel'!$F:$AH,V$284,FALSE),0)</f>
        <v>0</v>
      </c>
      <c r="W204" s="15">
        <f>_xlfn.IFNA(VLOOKUP($A204,'Tussenbestand individueel'!$F:$AH,W$284,FALSE),0)</f>
        <v>6.65</v>
      </c>
      <c r="X204" s="13">
        <f>_xlfn.IFNA(VLOOKUP($A204,'Tussenbestand individueel'!$F:$AH,X$284,FALSE),0)</f>
        <v>24</v>
      </c>
      <c r="Y204" s="15">
        <f>_xlfn.IFNA(VLOOKUP($A204,'Tussenbestand individueel'!$F:$AH,Y$284,FALSE),0)</f>
        <v>3.4</v>
      </c>
      <c r="Z204" s="15">
        <f>_xlfn.IFNA(VLOOKUP($A204,'Tussenbestand individueel'!$F:$AH,Z$284,FALSE),0)</f>
        <v>7.55</v>
      </c>
      <c r="AA204" s="15">
        <f>_xlfn.IFNA(VLOOKUP($A204,'Tussenbestand individueel'!$F:$AH,AA$284,FALSE),0)</f>
        <v>0</v>
      </c>
      <c r="AB204" s="15">
        <f>_xlfn.IFNA(VLOOKUP($A204,'Tussenbestand individueel'!$F:$AH,AB$284,FALSE),0)</f>
        <v>10.95</v>
      </c>
      <c r="AC204" s="13">
        <f>_xlfn.IFNA(VLOOKUP($A204,'Tussenbestand individueel'!$F:$AH,AC$284,FALSE),0)</f>
        <v>21</v>
      </c>
    </row>
    <row r="205" spans="1:29" hidden="1" x14ac:dyDescent="0.3">
      <c r="A205" s="17">
        <f>'Alle namen en totalen'!$B205</f>
        <v>665</v>
      </c>
      <c r="B205" t="str">
        <f>VLOOKUP(A205,'Alle namen en totalen'!B:F,5,FALSE)</f>
        <v>W6-B1</v>
      </c>
      <c r="C205" t="str">
        <f>_xlfn.IFNA(VLOOKUP($A205,'Alle namen en totalen'!$B:$F,C$284,FALSE)," ")</f>
        <v>Lidewij de Kleuver</v>
      </c>
      <c r="D205" t="str">
        <f>_xlfn.IFNA(VLOOKUP($A205,'Alle namen en totalen'!$B:$F,D$284,FALSE)," ")</f>
        <v>MB 6 Pup 1</v>
      </c>
      <c r="E205">
        <f>VLOOKUP($A205,'Tussenbestand individueel'!$F:$AH,E$284,FALSE)</f>
        <v>0</v>
      </c>
      <c r="F205" t="str">
        <f>_xlfn.IFNA(VLOOKUP($A205,'Alle namen en totalen'!$B:$F,F$284,FALSE),"")</f>
        <v>Ilpenstein</v>
      </c>
      <c r="G205" s="15">
        <f>_xlfn.IFNA(VLOOKUP($A205,'Tussenbestand individueel'!$F:$AH,G$284,FALSE),0)</f>
        <v>35.1</v>
      </c>
      <c r="H205" s="25">
        <f>_xlfn.IFNA(VLOOKUP($A205,'Tussenbestand individueel'!$F:$AH,H$284,FALSE),0)</f>
        <v>24</v>
      </c>
      <c r="I205" s="15">
        <f>_xlfn.IFNA(VLOOKUP($A205,'Tussenbestand individueel'!$F:$AH,I$284,FALSE),0)</f>
        <v>3.5</v>
      </c>
      <c r="J205" s="15">
        <f>_xlfn.IFNA(VLOOKUP($A205,'Tussenbestand individueel'!$F:$AH,J$284,FALSE),0)</f>
        <v>8.5</v>
      </c>
      <c r="K205" s="15">
        <f>_xlfn.IFNA(VLOOKUP($A205,'Tussenbestand individueel'!$F:$AH,K$284,FALSE),0)</f>
        <v>0</v>
      </c>
      <c r="L205" s="15">
        <f>_xlfn.IFNA(VLOOKUP($A205,'Tussenbestand individueel'!$F:$AH,L$284,FALSE),0)</f>
        <v>0.3</v>
      </c>
      <c r="M205" s="15">
        <f>_xlfn.IFNA(VLOOKUP($A205,'Tussenbestand individueel'!$F:$AH,M$284,FALSE),0)</f>
        <v>12.3</v>
      </c>
      <c r="N205" s="13">
        <f>_xlfn.IFNA(VLOOKUP($A205,'Tussenbestand individueel'!$F:$AH,N$284,FALSE),0)</f>
        <v>21</v>
      </c>
      <c r="O205" s="15">
        <f>_xlfn.IFNA(VLOOKUP($A205,'Tussenbestand individueel'!$F:$AH,O$284,FALSE),0)</f>
        <v>1.9</v>
      </c>
      <c r="P205" s="15">
        <f>_xlfn.IFNA(VLOOKUP($A205,'Tussenbestand individueel'!$F:$AH,P$284,FALSE),0)</f>
        <v>5</v>
      </c>
      <c r="Q205" s="15">
        <f>_xlfn.IFNA(VLOOKUP($A205,'Tussenbestand individueel'!$F:$AH,Q$284,FALSE),0)</f>
        <v>1</v>
      </c>
      <c r="R205" s="15">
        <f>_xlfn.IFNA(VLOOKUP($A205,'Tussenbestand individueel'!$F:$AH,R$284,FALSE),0)</f>
        <v>5.9</v>
      </c>
      <c r="S205" s="13">
        <f>_xlfn.IFNA(VLOOKUP($A205,'Tussenbestand individueel'!$F:$AH,S$284,FALSE),0)</f>
        <v>23</v>
      </c>
      <c r="T205" s="15">
        <f>_xlfn.IFNA(VLOOKUP($A205,'Tussenbestand individueel'!$F:$AH,T$284,FALSE),0)</f>
        <v>1.5</v>
      </c>
      <c r="U205" s="15">
        <f>_xlfn.IFNA(VLOOKUP($A205,'Tussenbestand individueel'!$F:$AH,U$284,FALSE),0)</f>
        <v>5.25</v>
      </c>
      <c r="V205" s="15">
        <f>_xlfn.IFNA(VLOOKUP($A205,'Tussenbestand individueel'!$F:$AH,V$284,FALSE),0)</f>
        <v>0</v>
      </c>
      <c r="W205" s="15">
        <f>_xlfn.IFNA(VLOOKUP($A205,'Tussenbestand individueel'!$F:$AH,W$284,FALSE),0)</f>
        <v>6.75</v>
      </c>
      <c r="X205" s="13">
        <f>_xlfn.IFNA(VLOOKUP($A205,'Tussenbestand individueel'!$F:$AH,X$284,FALSE),0)</f>
        <v>23</v>
      </c>
      <c r="Y205" s="15">
        <f>_xlfn.IFNA(VLOOKUP($A205,'Tussenbestand individueel'!$F:$AH,Y$284,FALSE),0)</f>
        <v>2.4</v>
      </c>
      <c r="Z205" s="15">
        <f>_xlfn.IFNA(VLOOKUP($A205,'Tussenbestand individueel'!$F:$AH,Z$284,FALSE),0)</f>
        <v>7.75</v>
      </c>
      <c r="AA205" s="15">
        <f>_xlfn.IFNA(VLOOKUP($A205,'Tussenbestand individueel'!$F:$AH,AA$284,FALSE),0)</f>
        <v>0</v>
      </c>
      <c r="AB205" s="15">
        <f>_xlfn.IFNA(VLOOKUP($A205,'Tussenbestand individueel'!$F:$AH,AB$284,FALSE),0)</f>
        <v>10.15</v>
      </c>
      <c r="AC205" s="13">
        <f>_xlfn.IFNA(VLOOKUP($A205,'Tussenbestand individueel'!$F:$AH,AC$284,FALSE),0)</f>
        <v>23</v>
      </c>
    </row>
    <row r="206" spans="1:29" hidden="1" x14ac:dyDescent="0.3">
      <c r="A206" s="17">
        <f>'Alle namen en totalen'!$B206</f>
        <v>666</v>
      </c>
      <c r="B206" t="str">
        <f>VLOOKUP(A206,'Alle namen en totalen'!B:F,5,FALSE)</f>
        <v>W6-B1</v>
      </c>
      <c r="C206" t="str">
        <f>_xlfn.IFNA(VLOOKUP($A206,'Alle namen en totalen'!$B:$F,C$284,FALSE)," ")</f>
        <v>Vajèn de Groot</v>
      </c>
      <c r="D206" t="str">
        <f>_xlfn.IFNA(VLOOKUP($A206,'Alle namen en totalen'!$B:$F,D$284,FALSE)," ")</f>
        <v>MB 6 Pup 1</v>
      </c>
      <c r="E206">
        <f>VLOOKUP($A206,'Tussenbestand individueel'!$F:$AH,E$284,FALSE)</f>
        <v>0</v>
      </c>
      <c r="F206" t="str">
        <f>_xlfn.IFNA(VLOOKUP($A206,'Alle namen en totalen'!$B:$F,F$284,FALSE),"")</f>
        <v>Swift</v>
      </c>
      <c r="G206" s="15">
        <f>_xlfn.IFNA(VLOOKUP($A206,'Tussenbestand individueel'!$F:$AH,G$284,FALSE),0)</f>
        <v>43.424999999999997</v>
      </c>
      <c r="H206" s="25">
        <f>_xlfn.IFNA(VLOOKUP($A206,'Tussenbestand individueel'!$F:$AH,H$284,FALSE),0)</f>
        <v>16</v>
      </c>
      <c r="I206" s="15">
        <f>_xlfn.IFNA(VLOOKUP($A206,'Tussenbestand individueel'!$F:$AH,I$284,FALSE),0)</f>
        <v>3.5</v>
      </c>
      <c r="J206" s="15">
        <f>_xlfn.IFNA(VLOOKUP($A206,'Tussenbestand individueel'!$F:$AH,J$284,FALSE),0)</f>
        <v>8.8249999999999993</v>
      </c>
      <c r="K206" s="15">
        <f>_xlfn.IFNA(VLOOKUP($A206,'Tussenbestand individueel'!$F:$AH,K$284,FALSE),0)</f>
        <v>0</v>
      </c>
      <c r="L206" s="15">
        <f>_xlfn.IFNA(VLOOKUP($A206,'Tussenbestand individueel'!$F:$AH,L$284,FALSE),0)</f>
        <v>0.3</v>
      </c>
      <c r="M206" s="15">
        <f>_xlfn.IFNA(VLOOKUP($A206,'Tussenbestand individueel'!$F:$AH,M$284,FALSE),0)</f>
        <v>12.625</v>
      </c>
      <c r="N206" s="13">
        <f>_xlfn.IFNA(VLOOKUP($A206,'Tussenbestand individueel'!$F:$AH,N$284,FALSE),0)</f>
        <v>20</v>
      </c>
      <c r="O206" s="15">
        <f>_xlfn.IFNA(VLOOKUP($A206,'Tussenbestand individueel'!$F:$AH,O$284,FALSE),0)</f>
        <v>2.8</v>
      </c>
      <c r="P206" s="15">
        <f>_xlfn.IFNA(VLOOKUP($A206,'Tussenbestand individueel'!$F:$AH,P$284,FALSE),0)</f>
        <v>7.7</v>
      </c>
      <c r="Q206" s="15">
        <f>_xlfn.IFNA(VLOOKUP($A206,'Tussenbestand individueel'!$F:$AH,Q$284,FALSE),0)</f>
        <v>0</v>
      </c>
      <c r="R206" s="15">
        <f>_xlfn.IFNA(VLOOKUP($A206,'Tussenbestand individueel'!$F:$AH,R$284,FALSE),0)</f>
        <v>10.5</v>
      </c>
      <c r="S206" s="13">
        <f>_xlfn.IFNA(VLOOKUP($A206,'Tussenbestand individueel'!$F:$AH,S$284,FALSE),0)</f>
        <v>6</v>
      </c>
      <c r="T206" s="15">
        <f>_xlfn.IFNA(VLOOKUP($A206,'Tussenbestand individueel'!$F:$AH,T$284,FALSE),0)</f>
        <v>2.6</v>
      </c>
      <c r="U206" s="15">
        <f>_xlfn.IFNA(VLOOKUP($A206,'Tussenbestand individueel'!$F:$AH,U$284,FALSE),0)</f>
        <v>5.95</v>
      </c>
      <c r="V206" s="15">
        <f>_xlfn.IFNA(VLOOKUP($A206,'Tussenbestand individueel'!$F:$AH,V$284,FALSE),0)</f>
        <v>0</v>
      </c>
      <c r="W206" s="15">
        <f>_xlfn.IFNA(VLOOKUP($A206,'Tussenbestand individueel'!$F:$AH,W$284,FALSE),0)</f>
        <v>8.5500000000000007</v>
      </c>
      <c r="X206" s="13">
        <f>_xlfn.IFNA(VLOOKUP($A206,'Tussenbestand individueel'!$F:$AH,X$284,FALSE),0)</f>
        <v>22</v>
      </c>
      <c r="Y206" s="15">
        <f>_xlfn.IFNA(VLOOKUP($A206,'Tussenbestand individueel'!$F:$AH,Y$284,FALSE),0)</f>
        <v>4</v>
      </c>
      <c r="Z206" s="15">
        <f>_xlfn.IFNA(VLOOKUP($A206,'Tussenbestand individueel'!$F:$AH,Z$284,FALSE),0)</f>
        <v>7.75</v>
      </c>
      <c r="AA206" s="15">
        <f>_xlfn.IFNA(VLOOKUP($A206,'Tussenbestand individueel'!$F:$AH,AA$284,FALSE),0)</f>
        <v>0</v>
      </c>
      <c r="AB206" s="15">
        <f>_xlfn.IFNA(VLOOKUP($A206,'Tussenbestand individueel'!$F:$AH,AB$284,FALSE),0)</f>
        <v>11.75</v>
      </c>
      <c r="AC206" s="13">
        <f>_xlfn.IFNA(VLOOKUP($A206,'Tussenbestand individueel'!$F:$AH,AC$284,FALSE),0)</f>
        <v>11</v>
      </c>
    </row>
    <row r="207" spans="1:29" hidden="1" x14ac:dyDescent="0.3">
      <c r="A207" s="17">
        <f>'Alle namen en totalen'!$B207</f>
        <v>667</v>
      </c>
      <c r="B207" t="str">
        <f>VLOOKUP(A207,'Alle namen en totalen'!B:F,5,FALSE)</f>
        <v>W6-B1</v>
      </c>
      <c r="C207" t="str">
        <f>_xlfn.IFNA(VLOOKUP($A207,'Alle namen en totalen'!$B:$F,C$284,FALSE)," ")</f>
        <v>Adila Konjo</v>
      </c>
      <c r="D207" t="str">
        <f>_xlfn.IFNA(VLOOKUP($A207,'Alle namen en totalen'!$B:$F,D$284,FALSE)," ")</f>
        <v>MB 6 Pup 1</v>
      </c>
      <c r="E207">
        <f>VLOOKUP($A207,'Tussenbestand individueel'!$F:$AH,E$284,FALSE)</f>
        <v>0</v>
      </c>
      <c r="F207" t="str">
        <f>_xlfn.IFNA(VLOOKUP($A207,'Alle namen en totalen'!$B:$F,F$284,FALSE),"")</f>
        <v>Swift</v>
      </c>
      <c r="G207" s="15">
        <f>_xlfn.IFNA(VLOOKUP($A207,'Tussenbestand individueel'!$F:$AH,G$284,FALSE),0)</f>
        <v>47.9</v>
      </c>
      <c r="H207" s="25">
        <f>_xlfn.IFNA(VLOOKUP($A207,'Tussenbestand individueel'!$F:$AH,H$284,FALSE),0)</f>
        <v>3</v>
      </c>
      <c r="I207" s="15">
        <f>_xlfn.IFNA(VLOOKUP($A207,'Tussenbestand individueel'!$F:$AH,I$284,FALSE),0)</f>
        <v>4</v>
      </c>
      <c r="J207" s="15">
        <f>_xlfn.IFNA(VLOOKUP($A207,'Tussenbestand individueel'!$F:$AH,J$284,FALSE),0)</f>
        <v>9</v>
      </c>
      <c r="K207" s="15">
        <f>_xlfn.IFNA(VLOOKUP($A207,'Tussenbestand individueel'!$F:$AH,K$284,FALSE),0)</f>
        <v>0</v>
      </c>
      <c r="L207" s="15">
        <f>_xlfn.IFNA(VLOOKUP($A207,'Tussenbestand individueel'!$F:$AH,L$284,FALSE),0)</f>
        <v>0.3</v>
      </c>
      <c r="M207" s="15">
        <f>_xlfn.IFNA(VLOOKUP($A207,'Tussenbestand individueel'!$F:$AH,M$284,FALSE),0)</f>
        <v>13.3</v>
      </c>
      <c r="N207" s="13">
        <f>_xlfn.IFNA(VLOOKUP($A207,'Tussenbestand individueel'!$F:$AH,N$284,FALSE),0)</f>
        <v>8</v>
      </c>
      <c r="O207" s="15">
        <f>_xlfn.IFNA(VLOOKUP($A207,'Tussenbestand individueel'!$F:$AH,O$284,FALSE),0)</f>
        <v>4.3</v>
      </c>
      <c r="P207" s="15">
        <f>_xlfn.IFNA(VLOOKUP($A207,'Tussenbestand individueel'!$F:$AH,P$284,FALSE),0)</f>
        <v>7.1</v>
      </c>
      <c r="Q207" s="15">
        <f>_xlfn.IFNA(VLOOKUP($A207,'Tussenbestand individueel'!$F:$AH,Q$284,FALSE),0)</f>
        <v>0</v>
      </c>
      <c r="R207" s="15">
        <f>_xlfn.IFNA(VLOOKUP($A207,'Tussenbestand individueel'!$F:$AH,R$284,FALSE),0)</f>
        <v>11.4</v>
      </c>
      <c r="S207" s="13">
        <f>_xlfn.IFNA(VLOOKUP($A207,'Tussenbestand individueel'!$F:$AH,S$284,FALSE),0)</f>
        <v>3</v>
      </c>
      <c r="T207" s="15">
        <f>_xlfn.IFNA(VLOOKUP($A207,'Tussenbestand individueel'!$F:$AH,T$284,FALSE),0)</f>
        <v>3.7</v>
      </c>
      <c r="U207" s="15">
        <f>_xlfn.IFNA(VLOOKUP($A207,'Tussenbestand individueel'!$F:$AH,U$284,FALSE),0)</f>
        <v>7.5</v>
      </c>
      <c r="V207" s="15">
        <f>_xlfn.IFNA(VLOOKUP($A207,'Tussenbestand individueel'!$F:$AH,V$284,FALSE),0)</f>
        <v>0</v>
      </c>
      <c r="W207" s="15">
        <f>_xlfn.IFNA(VLOOKUP($A207,'Tussenbestand individueel'!$F:$AH,W$284,FALSE),0)</f>
        <v>11.2</v>
      </c>
      <c r="X207" s="13">
        <f>_xlfn.IFNA(VLOOKUP($A207,'Tussenbestand individueel'!$F:$AH,X$284,FALSE),0)</f>
        <v>8</v>
      </c>
      <c r="Y207" s="15">
        <f>_xlfn.IFNA(VLOOKUP($A207,'Tussenbestand individueel'!$F:$AH,Y$284,FALSE),0)</f>
        <v>4</v>
      </c>
      <c r="Z207" s="15">
        <f>_xlfn.IFNA(VLOOKUP($A207,'Tussenbestand individueel'!$F:$AH,Z$284,FALSE),0)</f>
        <v>8</v>
      </c>
      <c r="AA207" s="15">
        <f>_xlfn.IFNA(VLOOKUP($A207,'Tussenbestand individueel'!$F:$AH,AA$284,FALSE),0)</f>
        <v>0</v>
      </c>
      <c r="AB207" s="15">
        <f>_xlfn.IFNA(VLOOKUP($A207,'Tussenbestand individueel'!$F:$AH,AB$284,FALSE),0)</f>
        <v>12</v>
      </c>
      <c r="AC207" s="13">
        <f>_xlfn.IFNA(VLOOKUP($A207,'Tussenbestand individueel'!$F:$AH,AC$284,FALSE),0)</f>
        <v>8</v>
      </c>
    </row>
    <row r="208" spans="1:29" hidden="1" x14ac:dyDescent="0.3">
      <c r="A208" s="17">
        <f>'Alle namen en totalen'!$B208</f>
        <v>668</v>
      </c>
      <c r="B208" t="str">
        <f>VLOOKUP(A208,'Alle namen en totalen'!B:F,5,FALSE)</f>
        <v>W6-B1</v>
      </c>
      <c r="C208" t="str">
        <f>_xlfn.IFNA(VLOOKUP($A208,'Alle namen en totalen'!$B:$F,C$284,FALSE)," ")</f>
        <v>Mirabella Hoen</v>
      </c>
      <c r="D208" t="str">
        <f>_xlfn.IFNA(VLOOKUP($A208,'Alle namen en totalen'!$B:$F,D$284,FALSE)," ")</f>
        <v>MB 6 Pup 1</v>
      </c>
      <c r="E208">
        <f>VLOOKUP($A208,'Tussenbestand individueel'!$F:$AH,E$284,FALSE)</f>
        <v>0</v>
      </c>
      <c r="F208" t="str">
        <f>_xlfn.IFNA(VLOOKUP($A208,'Alle namen en totalen'!$B:$F,F$284,FALSE),"")</f>
        <v>Swift</v>
      </c>
      <c r="G208" s="15">
        <f>_xlfn.IFNA(VLOOKUP($A208,'Tussenbestand individueel'!$F:$AH,G$284,FALSE),0)</f>
        <v>44.875</v>
      </c>
      <c r="H208" s="25">
        <f>_xlfn.IFNA(VLOOKUP($A208,'Tussenbestand individueel'!$F:$AH,H$284,FALSE),0)</f>
        <v>10</v>
      </c>
      <c r="I208" s="15">
        <f>_xlfn.IFNA(VLOOKUP($A208,'Tussenbestand individueel'!$F:$AH,I$284,FALSE),0)</f>
        <v>3.75</v>
      </c>
      <c r="J208" s="15">
        <f>_xlfn.IFNA(VLOOKUP($A208,'Tussenbestand individueel'!$F:$AH,J$284,FALSE),0)</f>
        <v>9.0749999999999993</v>
      </c>
      <c r="K208" s="15">
        <f>_xlfn.IFNA(VLOOKUP($A208,'Tussenbestand individueel'!$F:$AH,K$284,FALSE),0)</f>
        <v>0</v>
      </c>
      <c r="L208" s="15">
        <f>_xlfn.IFNA(VLOOKUP($A208,'Tussenbestand individueel'!$F:$AH,L$284,FALSE),0)</f>
        <v>0.3</v>
      </c>
      <c r="M208" s="15">
        <f>_xlfn.IFNA(VLOOKUP($A208,'Tussenbestand individueel'!$F:$AH,M$284,FALSE),0)</f>
        <v>13.125</v>
      </c>
      <c r="N208" s="13">
        <f>_xlfn.IFNA(VLOOKUP($A208,'Tussenbestand individueel'!$F:$AH,N$284,FALSE),0)</f>
        <v>14</v>
      </c>
      <c r="O208" s="15">
        <f>_xlfn.IFNA(VLOOKUP($A208,'Tussenbestand individueel'!$F:$AH,O$284,FALSE),0)</f>
        <v>2</v>
      </c>
      <c r="P208" s="15">
        <f>_xlfn.IFNA(VLOOKUP($A208,'Tussenbestand individueel'!$F:$AH,P$284,FALSE),0)</f>
        <v>6.8</v>
      </c>
      <c r="Q208" s="15">
        <f>_xlfn.IFNA(VLOOKUP($A208,'Tussenbestand individueel'!$F:$AH,Q$284,FALSE),0)</f>
        <v>0</v>
      </c>
      <c r="R208" s="15">
        <f>_xlfn.IFNA(VLOOKUP($A208,'Tussenbestand individueel'!$F:$AH,R$284,FALSE),0)</f>
        <v>8.8000000000000007</v>
      </c>
      <c r="S208" s="13">
        <f>_xlfn.IFNA(VLOOKUP($A208,'Tussenbestand individueel'!$F:$AH,S$284,FALSE),0)</f>
        <v>14</v>
      </c>
      <c r="T208" s="15">
        <f>_xlfn.IFNA(VLOOKUP($A208,'Tussenbestand individueel'!$F:$AH,T$284,FALSE),0)</f>
        <v>4</v>
      </c>
      <c r="U208" s="15">
        <f>_xlfn.IFNA(VLOOKUP($A208,'Tussenbestand individueel'!$F:$AH,U$284,FALSE),0)</f>
        <v>7.45</v>
      </c>
      <c r="V208" s="15">
        <f>_xlfn.IFNA(VLOOKUP($A208,'Tussenbestand individueel'!$F:$AH,V$284,FALSE),0)</f>
        <v>0</v>
      </c>
      <c r="W208" s="15">
        <f>_xlfn.IFNA(VLOOKUP($A208,'Tussenbestand individueel'!$F:$AH,W$284,FALSE),0)</f>
        <v>11.45</v>
      </c>
      <c r="X208" s="13">
        <f>_xlfn.IFNA(VLOOKUP($A208,'Tussenbestand individueel'!$F:$AH,X$284,FALSE),0)</f>
        <v>3</v>
      </c>
      <c r="Y208" s="15">
        <f>_xlfn.IFNA(VLOOKUP($A208,'Tussenbestand individueel'!$F:$AH,Y$284,FALSE),0)</f>
        <v>4</v>
      </c>
      <c r="Z208" s="15">
        <f>_xlfn.IFNA(VLOOKUP($A208,'Tussenbestand individueel'!$F:$AH,Z$284,FALSE),0)</f>
        <v>7.5</v>
      </c>
      <c r="AA208" s="15">
        <f>_xlfn.IFNA(VLOOKUP($A208,'Tussenbestand individueel'!$F:$AH,AA$284,FALSE),0)</f>
        <v>0</v>
      </c>
      <c r="AB208" s="15">
        <f>_xlfn.IFNA(VLOOKUP($A208,'Tussenbestand individueel'!$F:$AH,AB$284,FALSE),0)</f>
        <v>11.5</v>
      </c>
      <c r="AC208" s="13">
        <f>_xlfn.IFNA(VLOOKUP($A208,'Tussenbestand individueel'!$F:$AH,AC$284,FALSE),0)</f>
        <v>19</v>
      </c>
    </row>
    <row r="209" spans="1:29" hidden="1" x14ac:dyDescent="0.3">
      <c r="A209" s="17">
        <f>'Alle namen en totalen'!$B209</f>
        <v>669</v>
      </c>
      <c r="B209" t="str">
        <f>VLOOKUP(A209,'Alle namen en totalen'!B:F,5,FALSE)</f>
        <v>W6-B1</v>
      </c>
      <c r="C209" t="str">
        <f>_xlfn.IFNA(VLOOKUP($A209,'Alle namen en totalen'!$B:$F,C$284,FALSE)," ")</f>
        <v>Siërra-River Hoen</v>
      </c>
      <c r="D209" t="str">
        <f>_xlfn.IFNA(VLOOKUP($A209,'Alle namen en totalen'!$B:$F,D$284,FALSE)," ")</f>
        <v>MB 6 Pup 1</v>
      </c>
      <c r="E209">
        <f>VLOOKUP($A209,'Tussenbestand individueel'!$F:$AH,E$284,FALSE)</f>
        <v>0</v>
      </c>
      <c r="F209" t="str">
        <f>_xlfn.IFNA(VLOOKUP($A209,'Alle namen en totalen'!$B:$F,F$284,FALSE),"")</f>
        <v>Swift</v>
      </c>
      <c r="G209" s="15">
        <f>_xlfn.IFNA(VLOOKUP($A209,'Tussenbestand individueel'!$F:$AH,G$284,FALSE),0)</f>
        <v>45.9</v>
      </c>
      <c r="H209" s="25">
        <f>_xlfn.IFNA(VLOOKUP($A209,'Tussenbestand individueel'!$F:$AH,H$284,FALSE),0)</f>
        <v>8</v>
      </c>
      <c r="I209" s="15">
        <f>_xlfn.IFNA(VLOOKUP($A209,'Tussenbestand individueel'!$F:$AH,I$284,FALSE),0)</f>
        <v>4</v>
      </c>
      <c r="J209" s="15">
        <f>_xlfn.IFNA(VLOOKUP($A209,'Tussenbestand individueel'!$F:$AH,J$284,FALSE),0)</f>
        <v>8.9</v>
      </c>
      <c r="K209" s="15">
        <f>_xlfn.IFNA(VLOOKUP($A209,'Tussenbestand individueel'!$F:$AH,K$284,FALSE),0)</f>
        <v>0</v>
      </c>
      <c r="L209" s="15">
        <f>_xlfn.IFNA(VLOOKUP($A209,'Tussenbestand individueel'!$F:$AH,L$284,FALSE),0)</f>
        <v>0.3</v>
      </c>
      <c r="M209" s="15">
        <f>_xlfn.IFNA(VLOOKUP($A209,'Tussenbestand individueel'!$F:$AH,M$284,FALSE),0)</f>
        <v>13.2</v>
      </c>
      <c r="N209" s="13">
        <f>_xlfn.IFNA(VLOOKUP($A209,'Tussenbestand individueel'!$F:$AH,N$284,FALSE),0)</f>
        <v>10</v>
      </c>
      <c r="O209" s="15">
        <f>_xlfn.IFNA(VLOOKUP($A209,'Tussenbestand individueel'!$F:$AH,O$284,FALSE),0)</f>
        <v>3.5</v>
      </c>
      <c r="P209" s="15">
        <f>_xlfn.IFNA(VLOOKUP($A209,'Tussenbestand individueel'!$F:$AH,P$284,FALSE),0)</f>
        <v>6</v>
      </c>
      <c r="Q209" s="15">
        <f>_xlfn.IFNA(VLOOKUP($A209,'Tussenbestand individueel'!$F:$AH,Q$284,FALSE),0)</f>
        <v>0</v>
      </c>
      <c r="R209" s="15">
        <f>_xlfn.IFNA(VLOOKUP($A209,'Tussenbestand individueel'!$F:$AH,R$284,FALSE),0)</f>
        <v>9.5</v>
      </c>
      <c r="S209" s="13">
        <f>_xlfn.IFNA(VLOOKUP($A209,'Tussenbestand individueel'!$F:$AH,S$284,FALSE),0)</f>
        <v>8</v>
      </c>
      <c r="T209" s="15">
        <f>_xlfn.IFNA(VLOOKUP($A209,'Tussenbestand individueel'!$F:$AH,T$284,FALSE),0)</f>
        <v>3.7</v>
      </c>
      <c r="U209" s="15">
        <f>_xlfn.IFNA(VLOOKUP($A209,'Tussenbestand individueel'!$F:$AH,U$284,FALSE),0)</f>
        <v>7.2</v>
      </c>
      <c r="V209" s="15">
        <f>_xlfn.IFNA(VLOOKUP($A209,'Tussenbestand individueel'!$F:$AH,V$284,FALSE),0)</f>
        <v>0</v>
      </c>
      <c r="W209" s="15">
        <f>_xlfn.IFNA(VLOOKUP($A209,'Tussenbestand individueel'!$F:$AH,W$284,FALSE),0)</f>
        <v>10.9</v>
      </c>
      <c r="X209" s="13">
        <f>_xlfn.IFNA(VLOOKUP($A209,'Tussenbestand individueel'!$F:$AH,X$284,FALSE),0)</f>
        <v>11</v>
      </c>
      <c r="Y209" s="15">
        <f>_xlfn.IFNA(VLOOKUP($A209,'Tussenbestand individueel'!$F:$AH,Y$284,FALSE),0)</f>
        <v>4</v>
      </c>
      <c r="Z209" s="15">
        <f>_xlfn.IFNA(VLOOKUP($A209,'Tussenbestand individueel'!$F:$AH,Z$284,FALSE),0)</f>
        <v>8.3000000000000007</v>
      </c>
      <c r="AA209" s="15">
        <f>_xlfn.IFNA(VLOOKUP($A209,'Tussenbestand individueel'!$F:$AH,AA$284,FALSE),0)</f>
        <v>0</v>
      </c>
      <c r="AB209" s="15">
        <f>_xlfn.IFNA(VLOOKUP($A209,'Tussenbestand individueel'!$F:$AH,AB$284,FALSE),0)</f>
        <v>12.3</v>
      </c>
      <c r="AC209" s="13">
        <f>_xlfn.IFNA(VLOOKUP($A209,'Tussenbestand individueel'!$F:$AH,AC$284,FALSE),0)</f>
        <v>3</v>
      </c>
    </row>
    <row r="210" spans="1:29" hidden="1" x14ac:dyDescent="0.3">
      <c r="A210" s="17">
        <f>'Alle namen en totalen'!$B210</f>
        <v>701</v>
      </c>
      <c r="B210" t="str">
        <f>VLOOKUP(A210,'Alle namen en totalen'!B:F,5,FALSE)</f>
        <v>W5-B1</v>
      </c>
      <c r="C210" t="str">
        <f>_xlfn.IFNA(VLOOKUP($A210,'Alle namen en totalen'!$B:$F,C$284,FALSE)," ")</f>
        <v xml:space="preserve">Jahshaily Burgzorg </v>
      </c>
      <c r="D210" t="str">
        <f>_xlfn.IFNA(VLOOKUP($A210,'Alle namen en totalen'!$B:$F,D$284,FALSE)," ")</f>
        <v>Instap 5</v>
      </c>
      <c r="E210">
        <f>VLOOKUP($A210,'Tussenbestand individueel'!$F:$AH,E$284,FALSE)</f>
        <v>0</v>
      </c>
      <c r="F210" t="str">
        <f>_xlfn.IFNA(VLOOKUP($A210,'Alle namen en totalen'!$B:$F,F$284,FALSE),"")</f>
        <v>LH</v>
      </c>
      <c r="G210" s="15">
        <f>_xlfn.IFNA(VLOOKUP($A210,'Tussenbestand individueel'!$F:$AH,G$284,FALSE),0)</f>
        <v>42.9</v>
      </c>
      <c r="H210" s="25">
        <f>_xlfn.IFNA(VLOOKUP($A210,'Tussenbestand individueel'!$F:$AH,H$284,FALSE),0)</f>
        <v>6</v>
      </c>
      <c r="I210" s="15">
        <f>_xlfn.IFNA(VLOOKUP($A210,'Tussenbestand individueel'!$F:$AH,I$284,FALSE),0)</f>
        <v>3</v>
      </c>
      <c r="J210" s="15">
        <f>_xlfn.IFNA(VLOOKUP($A210,'Tussenbestand individueel'!$F:$AH,J$284,FALSE),0)</f>
        <v>9.25</v>
      </c>
      <c r="K210" s="15">
        <f>_xlfn.IFNA(VLOOKUP($A210,'Tussenbestand individueel'!$F:$AH,K$284,FALSE),0)</f>
        <v>0</v>
      </c>
      <c r="L210" s="15">
        <f>_xlfn.IFNA(VLOOKUP($A210,'Tussenbestand individueel'!$F:$AH,L$284,FALSE),0)</f>
        <v>0.3</v>
      </c>
      <c r="M210" s="15">
        <f>_xlfn.IFNA(VLOOKUP($A210,'Tussenbestand individueel'!$F:$AH,M$284,FALSE),0)</f>
        <v>12.55</v>
      </c>
      <c r="N210" s="13">
        <f>_xlfn.IFNA(VLOOKUP($A210,'Tussenbestand individueel'!$F:$AH,N$284,FALSE),0)</f>
        <v>2</v>
      </c>
      <c r="O210" s="15">
        <f>_xlfn.IFNA(VLOOKUP($A210,'Tussenbestand individueel'!$F:$AH,O$284,FALSE),0)</f>
        <v>2.9</v>
      </c>
      <c r="P210" s="15">
        <f>_xlfn.IFNA(VLOOKUP($A210,'Tussenbestand individueel'!$F:$AH,P$284,FALSE),0)</f>
        <v>5.5</v>
      </c>
      <c r="Q210" s="15">
        <f>_xlfn.IFNA(VLOOKUP($A210,'Tussenbestand individueel'!$F:$AH,Q$284,FALSE),0)</f>
        <v>0</v>
      </c>
      <c r="R210" s="15">
        <f>_xlfn.IFNA(VLOOKUP($A210,'Tussenbestand individueel'!$F:$AH,R$284,FALSE),0)</f>
        <v>8.4</v>
      </c>
      <c r="S210" s="13">
        <f>_xlfn.IFNA(VLOOKUP($A210,'Tussenbestand individueel'!$F:$AH,S$284,FALSE),0)</f>
        <v>7</v>
      </c>
      <c r="T210" s="15">
        <f>_xlfn.IFNA(VLOOKUP($A210,'Tussenbestand individueel'!$F:$AH,T$284,FALSE),0)</f>
        <v>3.2</v>
      </c>
      <c r="U210" s="15">
        <f>_xlfn.IFNA(VLOOKUP($A210,'Tussenbestand individueel'!$F:$AH,U$284,FALSE),0)</f>
        <v>7.05</v>
      </c>
      <c r="V210" s="15">
        <f>_xlfn.IFNA(VLOOKUP($A210,'Tussenbestand individueel'!$F:$AH,V$284,FALSE),0)</f>
        <v>0</v>
      </c>
      <c r="W210" s="15">
        <f>_xlfn.IFNA(VLOOKUP($A210,'Tussenbestand individueel'!$F:$AH,W$284,FALSE),0)</f>
        <v>10.25</v>
      </c>
      <c r="X210" s="13">
        <f>_xlfn.IFNA(VLOOKUP($A210,'Tussenbestand individueel'!$F:$AH,X$284,FALSE),0)</f>
        <v>6</v>
      </c>
      <c r="Y210" s="15">
        <f>_xlfn.IFNA(VLOOKUP($A210,'Tussenbestand individueel'!$F:$AH,Y$284,FALSE),0)</f>
        <v>4</v>
      </c>
      <c r="Z210" s="15">
        <f>_xlfn.IFNA(VLOOKUP($A210,'Tussenbestand individueel'!$F:$AH,Z$284,FALSE),0)</f>
        <v>7.7</v>
      </c>
      <c r="AA210" s="15">
        <f>_xlfn.IFNA(VLOOKUP($A210,'Tussenbestand individueel'!$F:$AH,AA$284,FALSE),0)</f>
        <v>0</v>
      </c>
      <c r="AB210" s="15">
        <f>_xlfn.IFNA(VLOOKUP($A210,'Tussenbestand individueel'!$F:$AH,AB$284,FALSE),0)</f>
        <v>11.7</v>
      </c>
      <c r="AC210" s="13">
        <f>_xlfn.IFNA(VLOOKUP($A210,'Tussenbestand individueel'!$F:$AH,AC$284,FALSE),0)</f>
        <v>4</v>
      </c>
    </row>
    <row r="211" spans="1:29" hidden="1" x14ac:dyDescent="0.3">
      <c r="A211" s="17">
        <f>'Alle namen en totalen'!$B211</f>
        <v>702</v>
      </c>
      <c r="B211" t="str">
        <f>VLOOKUP(A211,'Alle namen en totalen'!B:F,5,FALSE)</f>
        <v>W5-B1</v>
      </c>
      <c r="C211" t="str">
        <f>_xlfn.IFNA(VLOOKUP($A211,'Alle namen en totalen'!$B:$F,C$284,FALSE)," ")</f>
        <v xml:space="preserve">Lara Mirck </v>
      </c>
      <c r="D211" t="str">
        <f>_xlfn.IFNA(VLOOKUP($A211,'Alle namen en totalen'!$B:$F,D$284,FALSE)," ")</f>
        <v>Instap 5</v>
      </c>
      <c r="E211">
        <f>VLOOKUP($A211,'Tussenbestand individueel'!$F:$AH,E$284,FALSE)</f>
        <v>0</v>
      </c>
      <c r="F211" t="str">
        <f>_xlfn.IFNA(VLOOKUP($A211,'Alle namen en totalen'!$B:$F,F$284,FALSE),"")</f>
        <v>LH</v>
      </c>
      <c r="G211" s="15">
        <f>_xlfn.IFNA(VLOOKUP($A211,'Tussenbestand individueel'!$F:$AH,G$284,FALSE),0)</f>
        <v>41.924999999999997</v>
      </c>
      <c r="H211" s="25">
        <f>_xlfn.IFNA(VLOOKUP($A211,'Tussenbestand individueel'!$F:$AH,H$284,FALSE),0)</f>
        <v>7</v>
      </c>
      <c r="I211" s="15">
        <f>_xlfn.IFNA(VLOOKUP($A211,'Tussenbestand individueel'!$F:$AH,I$284,FALSE),0)</f>
        <v>3</v>
      </c>
      <c r="J211" s="15">
        <f>_xlfn.IFNA(VLOOKUP($A211,'Tussenbestand individueel'!$F:$AH,J$284,FALSE),0)</f>
        <v>9.125</v>
      </c>
      <c r="K211" s="15">
        <f>_xlfn.IFNA(VLOOKUP($A211,'Tussenbestand individueel'!$F:$AH,K$284,FALSE),0)</f>
        <v>0.5</v>
      </c>
      <c r="L211" s="15">
        <f>_xlfn.IFNA(VLOOKUP($A211,'Tussenbestand individueel'!$F:$AH,L$284,FALSE),0)</f>
        <v>0.3</v>
      </c>
      <c r="M211" s="15">
        <f>_xlfn.IFNA(VLOOKUP($A211,'Tussenbestand individueel'!$F:$AH,M$284,FALSE),0)</f>
        <v>11.925000000000001</v>
      </c>
      <c r="N211" s="13">
        <f>_xlfn.IFNA(VLOOKUP($A211,'Tussenbestand individueel'!$F:$AH,N$284,FALSE),0)</f>
        <v>7</v>
      </c>
      <c r="O211" s="15">
        <f>_xlfn.IFNA(VLOOKUP($A211,'Tussenbestand individueel'!$F:$AH,O$284,FALSE),0)</f>
        <v>3.5</v>
      </c>
      <c r="P211" s="15">
        <f>_xlfn.IFNA(VLOOKUP($A211,'Tussenbestand individueel'!$F:$AH,P$284,FALSE),0)</f>
        <v>6.15</v>
      </c>
      <c r="Q211" s="15">
        <f>_xlfn.IFNA(VLOOKUP($A211,'Tussenbestand individueel'!$F:$AH,Q$284,FALSE),0)</f>
        <v>0</v>
      </c>
      <c r="R211" s="15">
        <f>_xlfn.IFNA(VLOOKUP($A211,'Tussenbestand individueel'!$F:$AH,R$284,FALSE),0)</f>
        <v>9.65</v>
      </c>
      <c r="S211" s="13">
        <f>_xlfn.IFNA(VLOOKUP($A211,'Tussenbestand individueel'!$F:$AH,S$284,FALSE),0)</f>
        <v>5</v>
      </c>
      <c r="T211" s="15">
        <f>_xlfn.IFNA(VLOOKUP($A211,'Tussenbestand individueel'!$F:$AH,T$284,FALSE),0)</f>
        <v>4</v>
      </c>
      <c r="U211" s="15">
        <f>_xlfn.IFNA(VLOOKUP($A211,'Tussenbestand individueel'!$F:$AH,U$284,FALSE),0)</f>
        <v>6.05</v>
      </c>
      <c r="V211" s="15">
        <f>_xlfn.IFNA(VLOOKUP($A211,'Tussenbestand individueel'!$F:$AH,V$284,FALSE),0)</f>
        <v>0</v>
      </c>
      <c r="W211" s="15">
        <f>_xlfn.IFNA(VLOOKUP($A211,'Tussenbestand individueel'!$F:$AH,W$284,FALSE),0)</f>
        <v>10.050000000000001</v>
      </c>
      <c r="X211" s="13">
        <f>_xlfn.IFNA(VLOOKUP($A211,'Tussenbestand individueel'!$F:$AH,X$284,FALSE),0)</f>
        <v>8</v>
      </c>
      <c r="Y211" s="15">
        <f>_xlfn.IFNA(VLOOKUP($A211,'Tussenbestand individueel'!$F:$AH,Y$284,FALSE),0)</f>
        <v>3.7</v>
      </c>
      <c r="Z211" s="15">
        <f>_xlfn.IFNA(VLOOKUP($A211,'Tussenbestand individueel'!$F:$AH,Z$284,FALSE),0)</f>
        <v>6.6</v>
      </c>
      <c r="AA211" s="15">
        <f>_xlfn.IFNA(VLOOKUP($A211,'Tussenbestand individueel'!$F:$AH,AA$284,FALSE),0)</f>
        <v>0</v>
      </c>
      <c r="AB211" s="15">
        <f>_xlfn.IFNA(VLOOKUP($A211,'Tussenbestand individueel'!$F:$AH,AB$284,FALSE),0)</f>
        <v>10.3</v>
      </c>
      <c r="AC211" s="13">
        <f>_xlfn.IFNA(VLOOKUP($A211,'Tussenbestand individueel'!$F:$AH,AC$284,FALSE),0)</f>
        <v>6</v>
      </c>
    </row>
    <row r="212" spans="1:29" hidden="1" x14ac:dyDescent="0.3">
      <c r="A212" s="17">
        <f>'Alle namen en totalen'!$B212</f>
        <v>703</v>
      </c>
      <c r="B212" t="str">
        <f>VLOOKUP(A212,'Alle namen en totalen'!B:F,5,FALSE)</f>
        <v>W5-B1</v>
      </c>
      <c r="C212" t="str">
        <f>_xlfn.IFNA(VLOOKUP($A212,'Alle namen en totalen'!$B:$F,C$284,FALSE)," ")</f>
        <v>Jetske Smid</v>
      </c>
      <c r="D212" t="str">
        <f>_xlfn.IFNA(VLOOKUP($A212,'Alle namen en totalen'!$B:$F,D$284,FALSE)," ")</f>
        <v>Instap 5</v>
      </c>
      <c r="E212">
        <f>VLOOKUP($A212,'Tussenbestand individueel'!$F:$AH,E$284,FALSE)</f>
        <v>0</v>
      </c>
      <c r="F212" t="str">
        <f>_xlfn.IFNA(VLOOKUP($A212,'Alle namen en totalen'!$B:$F,F$284,FALSE),"")</f>
        <v>LH</v>
      </c>
      <c r="G212" s="15">
        <f>_xlfn.IFNA(VLOOKUP($A212,'Tussenbestand individueel'!$F:$AH,G$284,FALSE),0)</f>
        <v>34.125</v>
      </c>
      <c r="H212" s="25">
        <f>_xlfn.IFNA(VLOOKUP($A212,'Tussenbestand individueel'!$F:$AH,H$284,FALSE),0)</f>
        <v>8</v>
      </c>
      <c r="I212" s="15">
        <f>_xlfn.IFNA(VLOOKUP($A212,'Tussenbestand individueel'!$F:$AH,I$284,FALSE),0)</f>
        <v>3</v>
      </c>
      <c r="J212" s="15">
        <f>_xlfn.IFNA(VLOOKUP($A212,'Tussenbestand individueel'!$F:$AH,J$284,FALSE),0)</f>
        <v>8.6750000000000007</v>
      </c>
      <c r="K212" s="15">
        <f>_xlfn.IFNA(VLOOKUP($A212,'Tussenbestand individueel'!$F:$AH,K$284,FALSE),0)</f>
        <v>0.5</v>
      </c>
      <c r="L212" s="15">
        <f>_xlfn.IFNA(VLOOKUP($A212,'Tussenbestand individueel'!$F:$AH,L$284,FALSE),0)</f>
        <v>0.3</v>
      </c>
      <c r="M212" s="15">
        <f>_xlfn.IFNA(VLOOKUP($A212,'Tussenbestand individueel'!$F:$AH,M$284,FALSE),0)</f>
        <v>11.475</v>
      </c>
      <c r="N212" s="13">
        <f>_xlfn.IFNA(VLOOKUP($A212,'Tussenbestand individueel'!$F:$AH,N$284,FALSE),0)</f>
        <v>8</v>
      </c>
      <c r="O212" s="15">
        <f>_xlfn.IFNA(VLOOKUP($A212,'Tussenbestand individueel'!$F:$AH,O$284,FALSE),0)</f>
        <v>1.6</v>
      </c>
      <c r="P212" s="15">
        <f>_xlfn.IFNA(VLOOKUP($A212,'Tussenbestand individueel'!$F:$AH,P$284,FALSE),0)</f>
        <v>4.7</v>
      </c>
      <c r="Q212" s="15">
        <f>_xlfn.IFNA(VLOOKUP($A212,'Tussenbestand individueel'!$F:$AH,Q$284,FALSE),0)</f>
        <v>4</v>
      </c>
      <c r="R212" s="15">
        <f>_xlfn.IFNA(VLOOKUP($A212,'Tussenbestand individueel'!$F:$AH,R$284,FALSE),0)</f>
        <v>2.2999999999999998</v>
      </c>
      <c r="S212" s="13">
        <f>_xlfn.IFNA(VLOOKUP($A212,'Tussenbestand individueel'!$F:$AH,S$284,FALSE),0)</f>
        <v>8</v>
      </c>
      <c r="T212" s="15">
        <f>_xlfn.IFNA(VLOOKUP($A212,'Tussenbestand individueel'!$F:$AH,T$284,FALSE),0)</f>
        <v>3.7</v>
      </c>
      <c r="U212" s="15">
        <f>_xlfn.IFNA(VLOOKUP($A212,'Tussenbestand individueel'!$F:$AH,U$284,FALSE),0)</f>
        <v>6.95</v>
      </c>
      <c r="V212" s="15">
        <f>_xlfn.IFNA(VLOOKUP($A212,'Tussenbestand individueel'!$F:$AH,V$284,FALSE),0)</f>
        <v>0</v>
      </c>
      <c r="W212" s="15">
        <f>_xlfn.IFNA(VLOOKUP($A212,'Tussenbestand individueel'!$F:$AH,W$284,FALSE),0)</f>
        <v>10.65</v>
      </c>
      <c r="X212" s="13">
        <f>_xlfn.IFNA(VLOOKUP($A212,'Tussenbestand individueel'!$F:$AH,X$284,FALSE),0)</f>
        <v>5</v>
      </c>
      <c r="Y212" s="15">
        <f>_xlfn.IFNA(VLOOKUP($A212,'Tussenbestand individueel'!$F:$AH,Y$284,FALSE),0)</f>
        <v>3.4</v>
      </c>
      <c r="Z212" s="15">
        <f>_xlfn.IFNA(VLOOKUP($A212,'Tussenbestand individueel'!$F:$AH,Z$284,FALSE),0)</f>
        <v>6.3</v>
      </c>
      <c r="AA212" s="15">
        <f>_xlfn.IFNA(VLOOKUP($A212,'Tussenbestand individueel'!$F:$AH,AA$284,FALSE),0)</f>
        <v>0</v>
      </c>
      <c r="AB212" s="15">
        <f>_xlfn.IFNA(VLOOKUP($A212,'Tussenbestand individueel'!$F:$AH,AB$284,FALSE),0)</f>
        <v>9.6999999999999993</v>
      </c>
      <c r="AC212" s="13">
        <f>_xlfn.IFNA(VLOOKUP($A212,'Tussenbestand individueel'!$F:$AH,AC$284,FALSE),0)</f>
        <v>8</v>
      </c>
    </row>
    <row r="213" spans="1:29" hidden="1" x14ac:dyDescent="0.3">
      <c r="A213" s="17">
        <f>'Alle namen en totalen'!$B213</f>
        <v>704</v>
      </c>
      <c r="B213" t="str">
        <f>VLOOKUP(A213,'Alle namen en totalen'!B:F,5,FALSE)</f>
        <v>W5-B1</v>
      </c>
      <c r="C213" t="str">
        <f>_xlfn.IFNA(VLOOKUP($A213,'Alle namen en totalen'!$B:$F,C$284,FALSE)," ")</f>
        <v>Eliz Demir</v>
      </c>
      <c r="D213" t="str">
        <f>_xlfn.IFNA(VLOOKUP($A213,'Alle namen en totalen'!$B:$F,D$284,FALSE)," ")</f>
        <v>Instap 5</v>
      </c>
      <c r="E213">
        <f>VLOOKUP($A213,'Tussenbestand individueel'!$F:$AH,E$284,FALSE)</f>
        <v>0</v>
      </c>
      <c r="F213" t="str">
        <f>_xlfn.IFNA(VLOOKUP($A213,'Alle namen en totalen'!$B:$F,F$284,FALSE),"")</f>
        <v>Jahn</v>
      </c>
      <c r="G213" s="15">
        <f>_xlfn.IFNA(VLOOKUP($A213,'Tussenbestand individueel'!$F:$AH,G$284,FALSE),0)</f>
        <v>43.9</v>
      </c>
      <c r="H213" s="25">
        <f>_xlfn.IFNA(VLOOKUP($A213,'Tussenbestand individueel'!$F:$AH,H$284,FALSE),0)</f>
        <v>4</v>
      </c>
      <c r="I213" s="15">
        <f>_xlfn.IFNA(VLOOKUP($A213,'Tussenbestand individueel'!$F:$AH,I$284,FALSE),0)</f>
        <v>3</v>
      </c>
      <c r="J213" s="15">
        <f>_xlfn.IFNA(VLOOKUP($A213,'Tussenbestand individueel'!$F:$AH,J$284,FALSE),0)</f>
        <v>9.1999999999999993</v>
      </c>
      <c r="K213" s="15">
        <f>_xlfn.IFNA(VLOOKUP($A213,'Tussenbestand individueel'!$F:$AH,K$284,FALSE),0)</f>
        <v>0</v>
      </c>
      <c r="L213" s="15">
        <f>_xlfn.IFNA(VLOOKUP($A213,'Tussenbestand individueel'!$F:$AH,L$284,FALSE),0)</f>
        <v>0</v>
      </c>
      <c r="M213" s="15">
        <f>_xlfn.IFNA(VLOOKUP($A213,'Tussenbestand individueel'!$F:$AH,M$284,FALSE),0)</f>
        <v>12.2</v>
      </c>
      <c r="N213" s="13">
        <f>_xlfn.IFNA(VLOOKUP($A213,'Tussenbestand individueel'!$F:$AH,N$284,FALSE),0)</f>
        <v>5</v>
      </c>
      <c r="O213" s="15">
        <f>_xlfn.IFNA(VLOOKUP($A213,'Tussenbestand individueel'!$F:$AH,O$284,FALSE),0)</f>
        <v>2.7</v>
      </c>
      <c r="P213" s="15">
        <f>_xlfn.IFNA(VLOOKUP($A213,'Tussenbestand individueel'!$F:$AH,P$284,FALSE),0)</f>
        <v>7.2</v>
      </c>
      <c r="Q213" s="15">
        <f>_xlfn.IFNA(VLOOKUP($A213,'Tussenbestand individueel'!$F:$AH,Q$284,FALSE),0)</f>
        <v>0</v>
      </c>
      <c r="R213" s="15">
        <f>_xlfn.IFNA(VLOOKUP($A213,'Tussenbestand individueel'!$F:$AH,R$284,FALSE),0)</f>
        <v>9.9</v>
      </c>
      <c r="S213" s="13">
        <f>_xlfn.IFNA(VLOOKUP($A213,'Tussenbestand individueel'!$F:$AH,S$284,FALSE),0)</f>
        <v>3</v>
      </c>
      <c r="T213" s="15">
        <f>_xlfn.IFNA(VLOOKUP($A213,'Tussenbestand individueel'!$F:$AH,T$284,FALSE),0)</f>
        <v>3.2</v>
      </c>
      <c r="U213" s="15">
        <f>_xlfn.IFNA(VLOOKUP($A213,'Tussenbestand individueel'!$F:$AH,U$284,FALSE),0)</f>
        <v>8.4499999999999993</v>
      </c>
      <c r="V213" s="15">
        <f>_xlfn.IFNA(VLOOKUP($A213,'Tussenbestand individueel'!$F:$AH,V$284,FALSE),0)</f>
        <v>0</v>
      </c>
      <c r="W213" s="15">
        <f>_xlfn.IFNA(VLOOKUP($A213,'Tussenbestand individueel'!$F:$AH,W$284,FALSE),0)</f>
        <v>11.65</v>
      </c>
      <c r="X213" s="13">
        <f>_xlfn.IFNA(VLOOKUP($A213,'Tussenbestand individueel'!$F:$AH,X$284,FALSE),0)</f>
        <v>1</v>
      </c>
      <c r="Y213" s="15">
        <f>_xlfn.IFNA(VLOOKUP($A213,'Tussenbestand individueel'!$F:$AH,Y$284,FALSE),0)</f>
        <v>3.4</v>
      </c>
      <c r="Z213" s="15">
        <f>_xlfn.IFNA(VLOOKUP($A213,'Tussenbestand individueel'!$F:$AH,Z$284,FALSE),0)</f>
        <v>6.75</v>
      </c>
      <c r="AA213" s="15">
        <f>_xlfn.IFNA(VLOOKUP($A213,'Tussenbestand individueel'!$F:$AH,AA$284,FALSE),0)</f>
        <v>0</v>
      </c>
      <c r="AB213" s="15">
        <f>_xlfn.IFNA(VLOOKUP($A213,'Tussenbestand individueel'!$F:$AH,AB$284,FALSE),0)</f>
        <v>10.15</v>
      </c>
      <c r="AC213" s="13">
        <f>_xlfn.IFNA(VLOOKUP($A213,'Tussenbestand individueel'!$F:$AH,AC$284,FALSE),0)</f>
        <v>7</v>
      </c>
    </row>
    <row r="214" spans="1:29" hidden="1" x14ac:dyDescent="0.3">
      <c r="A214" s="17">
        <f>'Alle namen en totalen'!$B214</f>
        <v>705</v>
      </c>
      <c r="B214" t="str">
        <f>VLOOKUP(A214,'Alle namen en totalen'!B:F,5,FALSE)</f>
        <v>W5-B1</v>
      </c>
      <c r="C214" t="str">
        <f>_xlfn.IFNA(VLOOKUP($A214,'Alle namen en totalen'!$B:$F,C$284,FALSE)," ")</f>
        <v>Chloë Slootmaekers</v>
      </c>
      <c r="D214" t="str">
        <f>_xlfn.IFNA(VLOOKUP($A214,'Alle namen en totalen'!$B:$F,D$284,FALSE)," ")</f>
        <v>Instap 5</v>
      </c>
      <c r="E214">
        <f>VLOOKUP($A214,'Tussenbestand individueel'!$F:$AH,E$284,FALSE)</f>
        <v>0</v>
      </c>
      <c r="F214" t="str">
        <f>_xlfn.IFNA(VLOOKUP($A214,'Alle namen en totalen'!$B:$F,F$284,FALSE),"")</f>
        <v>Jahn</v>
      </c>
      <c r="G214" s="15">
        <f>_xlfn.IFNA(VLOOKUP($A214,'Tussenbestand individueel'!$F:$AH,G$284,FALSE),0)</f>
        <v>47.325000000000003</v>
      </c>
      <c r="H214" s="25">
        <f>_xlfn.IFNA(VLOOKUP($A214,'Tussenbestand individueel'!$F:$AH,H$284,FALSE),0)</f>
        <v>1</v>
      </c>
      <c r="I214" s="15">
        <f>_xlfn.IFNA(VLOOKUP($A214,'Tussenbestand individueel'!$F:$AH,I$284,FALSE),0)</f>
        <v>3</v>
      </c>
      <c r="J214" s="15">
        <f>_xlfn.IFNA(VLOOKUP($A214,'Tussenbestand individueel'!$F:$AH,J$284,FALSE),0)</f>
        <v>9.125</v>
      </c>
      <c r="K214" s="15">
        <f>_xlfn.IFNA(VLOOKUP($A214,'Tussenbestand individueel'!$F:$AH,K$284,FALSE),0)</f>
        <v>0</v>
      </c>
      <c r="L214" s="15">
        <f>_xlfn.IFNA(VLOOKUP($A214,'Tussenbestand individueel'!$F:$AH,L$284,FALSE),0)</f>
        <v>0.3</v>
      </c>
      <c r="M214" s="15">
        <f>_xlfn.IFNA(VLOOKUP($A214,'Tussenbestand individueel'!$F:$AH,M$284,FALSE),0)</f>
        <v>12.425000000000001</v>
      </c>
      <c r="N214" s="13">
        <f>_xlfn.IFNA(VLOOKUP($A214,'Tussenbestand individueel'!$F:$AH,N$284,FALSE),0)</f>
        <v>3</v>
      </c>
      <c r="O214" s="15">
        <f>_xlfn.IFNA(VLOOKUP($A214,'Tussenbestand individueel'!$F:$AH,O$284,FALSE),0)</f>
        <v>3.2</v>
      </c>
      <c r="P214" s="15">
        <f>_xlfn.IFNA(VLOOKUP($A214,'Tussenbestand individueel'!$F:$AH,P$284,FALSE),0)</f>
        <v>8.15</v>
      </c>
      <c r="Q214" s="15">
        <f>_xlfn.IFNA(VLOOKUP($A214,'Tussenbestand individueel'!$F:$AH,Q$284,FALSE),0)</f>
        <v>0</v>
      </c>
      <c r="R214" s="15">
        <f>_xlfn.IFNA(VLOOKUP($A214,'Tussenbestand individueel'!$F:$AH,R$284,FALSE),0)</f>
        <v>11.35</v>
      </c>
      <c r="S214" s="13">
        <f>_xlfn.IFNA(VLOOKUP($A214,'Tussenbestand individueel'!$F:$AH,S$284,FALSE),0)</f>
        <v>1</v>
      </c>
      <c r="T214" s="15">
        <f>_xlfn.IFNA(VLOOKUP($A214,'Tussenbestand individueel'!$F:$AH,T$284,FALSE),0)</f>
        <v>3.2</v>
      </c>
      <c r="U214" s="15">
        <f>_xlfn.IFNA(VLOOKUP($A214,'Tussenbestand individueel'!$F:$AH,U$284,FALSE),0)</f>
        <v>7.95</v>
      </c>
      <c r="V214" s="15">
        <f>_xlfn.IFNA(VLOOKUP($A214,'Tussenbestand individueel'!$F:$AH,V$284,FALSE),0)</f>
        <v>0</v>
      </c>
      <c r="W214" s="15">
        <f>_xlfn.IFNA(VLOOKUP($A214,'Tussenbestand individueel'!$F:$AH,W$284,FALSE),0)</f>
        <v>11.15</v>
      </c>
      <c r="X214" s="13">
        <f>_xlfn.IFNA(VLOOKUP($A214,'Tussenbestand individueel'!$F:$AH,X$284,FALSE),0)</f>
        <v>2</v>
      </c>
      <c r="Y214" s="15">
        <f>_xlfn.IFNA(VLOOKUP($A214,'Tussenbestand individueel'!$F:$AH,Y$284,FALSE),0)</f>
        <v>4</v>
      </c>
      <c r="Z214" s="15">
        <f>_xlfn.IFNA(VLOOKUP($A214,'Tussenbestand individueel'!$F:$AH,Z$284,FALSE),0)</f>
        <v>8.4</v>
      </c>
      <c r="AA214" s="15">
        <f>_xlfn.IFNA(VLOOKUP($A214,'Tussenbestand individueel'!$F:$AH,AA$284,FALSE),0)</f>
        <v>0</v>
      </c>
      <c r="AB214" s="15">
        <f>_xlfn.IFNA(VLOOKUP($A214,'Tussenbestand individueel'!$F:$AH,AB$284,FALSE),0)</f>
        <v>12.4</v>
      </c>
      <c r="AC214" s="13">
        <f>_xlfn.IFNA(VLOOKUP($A214,'Tussenbestand individueel'!$F:$AH,AC$284,FALSE),0)</f>
        <v>1</v>
      </c>
    </row>
    <row r="215" spans="1:29" hidden="1" x14ac:dyDescent="0.3">
      <c r="A215" s="17">
        <f>'Alle namen en totalen'!$B215</f>
        <v>706</v>
      </c>
      <c r="B215" t="str">
        <f>VLOOKUP(A215,'Alle namen en totalen'!B:F,5,FALSE)</f>
        <v>W5-B1</v>
      </c>
      <c r="C215" t="str">
        <f>_xlfn.IFNA(VLOOKUP($A215,'Alle namen en totalen'!$B:$F,C$284,FALSE)," ")</f>
        <v>Celine Zijlmans</v>
      </c>
      <c r="D215" t="str">
        <f>_xlfn.IFNA(VLOOKUP($A215,'Alle namen en totalen'!$B:$F,D$284,FALSE)," ")</f>
        <v>Instap 5</v>
      </c>
      <c r="E215">
        <f>VLOOKUP($A215,'Tussenbestand individueel'!$F:$AH,E$284,FALSE)</f>
        <v>0</v>
      </c>
      <c r="F215" t="str">
        <f>_xlfn.IFNA(VLOOKUP($A215,'Alle namen en totalen'!$B:$F,F$284,FALSE),"")</f>
        <v>Turncademy</v>
      </c>
      <c r="G215" s="15">
        <f>_xlfn.IFNA(VLOOKUP($A215,'Tussenbestand individueel'!$F:$AH,G$284,FALSE),0)</f>
        <v>46.524999999999999</v>
      </c>
      <c r="H215" s="25">
        <f>_xlfn.IFNA(VLOOKUP($A215,'Tussenbestand individueel'!$F:$AH,H$284,FALSE),0)</f>
        <v>2</v>
      </c>
      <c r="I215" s="15">
        <f>_xlfn.IFNA(VLOOKUP($A215,'Tussenbestand individueel'!$F:$AH,I$284,FALSE),0)</f>
        <v>3.25</v>
      </c>
      <c r="J215" s="15">
        <f>_xlfn.IFNA(VLOOKUP($A215,'Tussenbestand individueel'!$F:$AH,J$284,FALSE),0)</f>
        <v>9.2749999999999986</v>
      </c>
      <c r="K215" s="15">
        <f>_xlfn.IFNA(VLOOKUP($A215,'Tussenbestand individueel'!$F:$AH,K$284,FALSE),0)</f>
        <v>0</v>
      </c>
      <c r="L215" s="15">
        <f>_xlfn.IFNA(VLOOKUP($A215,'Tussenbestand individueel'!$F:$AH,L$284,FALSE),0)</f>
        <v>0.3</v>
      </c>
      <c r="M215" s="15">
        <f>_xlfn.IFNA(VLOOKUP($A215,'Tussenbestand individueel'!$F:$AH,M$284,FALSE),0)</f>
        <v>12.824999999999999</v>
      </c>
      <c r="N215" s="13">
        <f>_xlfn.IFNA(VLOOKUP($A215,'Tussenbestand individueel'!$F:$AH,N$284,FALSE),0)</f>
        <v>1</v>
      </c>
      <c r="O215" s="15">
        <f>_xlfn.IFNA(VLOOKUP($A215,'Tussenbestand individueel'!$F:$AH,O$284,FALSE),0)</f>
        <v>3.2</v>
      </c>
      <c r="P215" s="15">
        <f>_xlfn.IFNA(VLOOKUP($A215,'Tussenbestand individueel'!$F:$AH,P$284,FALSE),0)</f>
        <v>7.25</v>
      </c>
      <c r="Q215" s="15">
        <f>_xlfn.IFNA(VLOOKUP($A215,'Tussenbestand individueel'!$F:$AH,Q$284,FALSE),0)</f>
        <v>0</v>
      </c>
      <c r="R215" s="15">
        <f>_xlfn.IFNA(VLOOKUP($A215,'Tussenbestand individueel'!$F:$AH,R$284,FALSE),0)</f>
        <v>10.45</v>
      </c>
      <c r="S215" s="13">
        <f>_xlfn.IFNA(VLOOKUP($A215,'Tussenbestand individueel'!$F:$AH,S$284,FALSE),0)</f>
        <v>2</v>
      </c>
      <c r="T215" s="15">
        <f>_xlfn.IFNA(VLOOKUP($A215,'Tussenbestand individueel'!$F:$AH,T$284,FALSE),0)</f>
        <v>3.2</v>
      </c>
      <c r="U215" s="15">
        <f>_xlfn.IFNA(VLOOKUP($A215,'Tussenbestand individueel'!$F:$AH,U$284,FALSE),0)</f>
        <v>7.85</v>
      </c>
      <c r="V215" s="15">
        <f>_xlfn.IFNA(VLOOKUP($A215,'Tussenbestand individueel'!$F:$AH,V$284,FALSE),0)</f>
        <v>0</v>
      </c>
      <c r="W215" s="15">
        <f>_xlfn.IFNA(VLOOKUP($A215,'Tussenbestand individueel'!$F:$AH,W$284,FALSE),0)</f>
        <v>11.05</v>
      </c>
      <c r="X215" s="13">
        <f>_xlfn.IFNA(VLOOKUP($A215,'Tussenbestand individueel'!$F:$AH,X$284,FALSE),0)</f>
        <v>3</v>
      </c>
      <c r="Y215" s="15">
        <f>_xlfn.IFNA(VLOOKUP($A215,'Tussenbestand individueel'!$F:$AH,Y$284,FALSE),0)</f>
        <v>4</v>
      </c>
      <c r="Z215" s="15">
        <f>_xlfn.IFNA(VLOOKUP($A215,'Tussenbestand individueel'!$F:$AH,Z$284,FALSE),0)</f>
        <v>8.1999999999999993</v>
      </c>
      <c r="AA215" s="15">
        <f>_xlfn.IFNA(VLOOKUP($A215,'Tussenbestand individueel'!$F:$AH,AA$284,FALSE),0)</f>
        <v>0</v>
      </c>
      <c r="AB215" s="15">
        <f>_xlfn.IFNA(VLOOKUP($A215,'Tussenbestand individueel'!$F:$AH,AB$284,FALSE),0)</f>
        <v>12.2</v>
      </c>
      <c r="AC215" s="13">
        <f>_xlfn.IFNA(VLOOKUP($A215,'Tussenbestand individueel'!$F:$AH,AC$284,FALSE),0)</f>
        <v>2</v>
      </c>
    </row>
    <row r="216" spans="1:29" x14ac:dyDescent="0.3">
      <c r="A216" s="17">
        <f>'Alle namen en totalen'!$B216</f>
        <v>707</v>
      </c>
      <c r="B216" t="str">
        <f>VLOOKUP(A216,'Alle namen en totalen'!B:F,5,FALSE)</f>
        <v>afm</v>
      </c>
      <c r="C216" t="str">
        <f>_xlfn.IFNA(VLOOKUP($A216,'Alle namen en totalen'!$B:$F,C$284,FALSE)," ")</f>
        <v>Lorraine Seedorf</v>
      </c>
      <c r="D216" t="str">
        <f>_xlfn.IFNA(VLOOKUP($A216,'Alle namen en totalen'!$B:$F,D$284,FALSE)," ")</f>
        <v>Instap 5</v>
      </c>
      <c r="E216">
        <f>VLOOKUP($A216,'Tussenbestand individueel'!$F:$AH,E$284,FALSE)</f>
        <v>0</v>
      </c>
      <c r="F216" t="str">
        <f>_xlfn.IFNA(VLOOKUP($A216,'Alle namen en totalen'!$B:$F,F$284,FALSE),"")</f>
        <v>K&amp;V</v>
      </c>
      <c r="G216" s="15">
        <f>_xlfn.IFNA(VLOOKUP($A216,'Tussenbestand individueel'!$F:$AH,G$284,FALSE),0)</f>
        <v>0</v>
      </c>
      <c r="H216" s="25">
        <f>_xlfn.IFNA(VLOOKUP($A216,'Tussenbestand individueel'!$F:$AH,H$284,FALSE),0)</f>
        <v>99</v>
      </c>
      <c r="I216" s="15">
        <f>_xlfn.IFNA(VLOOKUP($A216,'Tussenbestand individueel'!$F:$AH,I$284,FALSE),0)</f>
        <v>0</v>
      </c>
      <c r="J216" s="15">
        <f>_xlfn.IFNA(VLOOKUP($A216,'Tussenbestand individueel'!$F:$AH,J$284,FALSE),0)</f>
        <v>0</v>
      </c>
      <c r="K216" s="15">
        <f>_xlfn.IFNA(VLOOKUP($A216,'Tussenbestand individueel'!$F:$AH,K$284,FALSE),0)</f>
        <v>0</v>
      </c>
      <c r="L216" s="15">
        <f>_xlfn.IFNA(VLOOKUP($A216,'Tussenbestand individueel'!$F:$AH,L$284,FALSE),0)</f>
        <v>0</v>
      </c>
      <c r="M216" s="15">
        <f>_xlfn.IFNA(VLOOKUP($A216,'Tussenbestand individueel'!$F:$AH,M$284,FALSE),0)</f>
        <v>0</v>
      </c>
      <c r="N216" s="13">
        <f>_xlfn.IFNA(VLOOKUP($A216,'Tussenbestand individueel'!$F:$AH,N$284,FALSE),0)</f>
        <v>9</v>
      </c>
      <c r="O216" s="15">
        <f>_xlfn.IFNA(VLOOKUP($A216,'Tussenbestand individueel'!$F:$AH,O$284,FALSE),0)</f>
        <v>0</v>
      </c>
      <c r="P216" s="15">
        <f>_xlfn.IFNA(VLOOKUP($A216,'Tussenbestand individueel'!$F:$AH,P$284,FALSE),0)</f>
        <v>0</v>
      </c>
      <c r="Q216" s="15">
        <f>_xlfn.IFNA(VLOOKUP($A216,'Tussenbestand individueel'!$F:$AH,Q$284,FALSE),0)</f>
        <v>0</v>
      </c>
      <c r="R216" s="15">
        <f>_xlfn.IFNA(VLOOKUP($A216,'Tussenbestand individueel'!$F:$AH,R$284,FALSE),0)</f>
        <v>0</v>
      </c>
      <c r="S216" s="13">
        <f>_xlfn.IFNA(VLOOKUP($A216,'Tussenbestand individueel'!$F:$AH,S$284,FALSE),0)</f>
        <v>9</v>
      </c>
      <c r="T216" s="15">
        <f>_xlfn.IFNA(VLOOKUP($A216,'Tussenbestand individueel'!$F:$AH,T$284,FALSE),0)</f>
        <v>0</v>
      </c>
      <c r="U216" s="15">
        <f>_xlfn.IFNA(VLOOKUP($A216,'Tussenbestand individueel'!$F:$AH,U$284,FALSE),0)</f>
        <v>0</v>
      </c>
      <c r="V216" s="15">
        <f>_xlfn.IFNA(VLOOKUP($A216,'Tussenbestand individueel'!$F:$AH,V$284,FALSE),0)</f>
        <v>0</v>
      </c>
      <c r="W216" s="15">
        <f>_xlfn.IFNA(VLOOKUP($A216,'Tussenbestand individueel'!$F:$AH,W$284,FALSE),0)</f>
        <v>0</v>
      </c>
      <c r="X216" s="13">
        <f>_xlfn.IFNA(VLOOKUP($A216,'Tussenbestand individueel'!$F:$AH,X$284,FALSE),0)</f>
        <v>9</v>
      </c>
      <c r="Y216" s="15">
        <f>_xlfn.IFNA(VLOOKUP($A216,'Tussenbestand individueel'!$F:$AH,Y$284,FALSE),0)</f>
        <v>0</v>
      </c>
      <c r="Z216" s="15">
        <f>_xlfn.IFNA(VLOOKUP($A216,'Tussenbestand individueel'!$F:$AH,Z$284,FALSE),0)</f>
        <v>0</v>
      </c>
      <c r="AA216" s="15">
        <f>_xlfn.IFNA(VLOOKUP($A216,'Tussenbestand individueel'!$F:$AH,AA$284,FALSE),0)</f>
        <v>0</v>
      </c>
      <c r="AB216" s="15">
        <f>_xlfn.IFNA(VLOOKUP($A216,'Tussenbestand individueel'!$F:$AH,AB$284,FALSE),0)</f>
        <v>0</v>
      </c>
      <c r="AC216" s="13">
        <f>_xlfn.IFNA(VLOOKUP($A216,'Tussenbestand individueel'!$F:$AH,AC$284,FALSE),0)</f>
        <v>9</v>
      </c>
    </row>
    <row r="217" spans="1:29" x14ac:dyDescent="0.3">
      <c r="A217" s="17">
        <f>'Alle namen en totalen'!$B217</f>
        <v>708</v>
      </c>
      <c r="B217" t="str">
        <f>VLOOKUP(A217,'Alle namen en totalen'!B:F,5,FALSE)</f>
        <v>W5-B1</v>
      </c>
      <c r="C217" t="str">
        <f>_xlfn.IFNA(VLOOKUP($A217,'Alle namen en totalen'!$B:$F,C$284,FALSE)," ")</f>
        <v>Giselle Bibiani</v>
      </c>
      <c r="D217" t="str">
        <f>_xlfn.IFNA(VLOOKUP($A217,'Alle namen en totalen'!$B:$F,D$284,FALSE)," ")</f>
        <v>Instap 5</v>
      </c>
      <c r="E217">
        <f>VLOOKUP($A217,'Tussenbestand individueel'!$F:$AH,E$284,FALSE)</f>
        <v>0</v>
      </c>
      <c r="F217" t="str">
        <f>_xlfn.IFNA(VLOOKUP($A217,'Alle namen en totalen'!$B:$F,F$284,FALSE),"")</f>
        <v>K&amp;V</v>
      </c>
      <c r="G217" s="15">
        <f>_xlfn.IFNA(VLOOKUP($A217,'Tussenbestand individueel'!$F:$AH,G$284,FALSE),0)</f>
        <v>43.424999999999997</v>
      </c>
      <c r="H217" s="25">
        <f>_xlfn.IFNA(VLOOKUP($A217,'Tussenbestand individueel'!$F:$AH,H$284,FALSE),0)</f>
        <v>5</v>
      </c>
      <c r="I217" s="15">
        <f>_xlfn.IFNA(VLOOKUP($A217,'Tussenbestand individueel'!$F:$AH,I$284,FALSE),0)</f>
        <v>3</v>
      </c>
      <c r="J217" s="15">
        <f>_xlfn.IFNA(VLOOKUP($A217,'Tussenbestand individueel'!$F:$AH,J$284,FALSE),0)</f>
        <v>9.2750000000000004</v>
      </c>
      <c r="K217" s="15">
        <f>_xlfn.IFNA(VLOOKUP($A217,'Tussenbestand individueel'!$F:$AH,K$284,FALSE),0)</f>
        <v>0</v>
      </c>
      <c r="L217" s="15">
        <f>_xlfn.IFNA(VLOOKUP($A217,'Tussenbestand individueel'!$F:$AH,L$284,FALSE),0)</f>
        <v>0</v>
      </c>
      <c r="M217" s="15">
        <f>_xlfn.IFNA(VLOOKUP($A217,'Tussenbestand individueel'!$F:$AH,M$284,FALSE),0)</f>
        <v>12.275</v>
      </c>
      <c r="N217" s="13">
        <f>_xlfn.IFNA(VLOOKUP($A217,'Tussenbestand individueel'!$F:$AH,N$284,FALSE),0)</f>
        <v>4</v>
      </c>
      <c r="O217" s="15">
        <f>_xlfn.IFNA(VLOOKUP($A217,'Tussenbestand individueel'!$F:$AH,O$284,FALSE),0)</f>
        <v>2.7</v>
      </c>
      <c r="P217" s="15">
        <f>_xlfn.IFNA(VLOOKUP($A217,'Tussenbestand individueel'!$F:$AH,P$284,FALSE),0)</f>
        <v>7.15</v>
      </c>
      <c r="Q217" s="15">
        <f>_xlfn.IFNA(VLOOKUP($A217,'Tussenbestand individueel'!$F:$AH,Q$284,FALSE),0)</f>
        <v>0</v>
      </c>
      <c r="R217" s="15">
        <f>_xlfn.IFNA(VLOOKUP($A217,'Tussenbestand individueel'!$F:$AH,R$284,FALSE),0)</f>
        <v>9.85</v>
      </c>
      <c r="S217" s="13">
        <f>_xlfn.IFNA(VLOOKUP($A217,'Tussenbestand individueel'!$F:$AH,S$284,FALSE),0)</f>
        <v>4</v>
      </c>
      <c r="T217" s="15">
        <f>_xlfn.IFNA(VLOOKUP($A217,'Tussenbestand individueel'!$F:$AH,T$284,FALSE),0)</f>
        <v>2.6</v>
      </c>
      <c r="U217" s="15">
        <f>_xlfn.IFNA(VLOOKUP($A217,'Tussenbestand individueel'!$F:$AH,U$284,FALSE),0)</f>
        <v>7.6</v>
      </c>
      <c r="V217" s="15">
        <f>_xlfn.IFNA(VLOOKUP($A217,'Tussenbestand individueel'!$F:$AH,V$284,FALSE),0)</f>
        <v>0</v>
      </c>
      <c r="W217" s="15">
        <f>_xlfn.IFNA(VLOOKUP($A217,'Tussenbestand individueel'!$F:$AH,W$284,FALSE),0)</f>
        <v>10.199999999999999</v>
      </c>
      <c r="X217" s="13">
        <f>_xlfn.IFNA(VLOOKUP($A217,'Tussenbestand individueel'!$F:$AH,X$284,FALSE),0)</f>
        <v>7</v>
      </c>
      <c r="Y217" s="15">
        <f>_xlfn.IFNA(VLOOKUP($A217,'Tussenbestand individueel'!$F:$AH,Y$284,FALSE),0)</f>
        <v>3.4</v>
      </c>
      <c r="Z217" s="15">
        <f>_xlfn.IFNA(VLOOKUP($A217,'Tussenbestand individueel'!$F:$AH,Z$284,FALSE),0)</f>
        <v>7.7</v>
      </c>
      <c r="AA217" s="15">
        <f>_xlfn.IFNA(VLOOKUP($A217,'Tussenbestand individueel'!$F:$AH,AA$284,FALSE),0)</f>
        <v>0</v>
      </c>
      <c r="AB217" s="15">
        <f>_xlfn.IFNA(VLOOKUP($A217,'Tussenbestand individueel'!$F:$AH,AB$284,FALSE),0)</f>
        <v>11.1</v>
      </c>
      <c r="AC217" s="13">
        <f>_xlfn.IFNA(VLOOKUP($A217,'Tussenbestand individueel'!$F:$AH,AC$284,FALSE),0)</f>
        <v>5</v>
      </c>
    </row>
    <row r="218" spans="1:29" x14ac:dyDescent="0.3">
      <c r="A218" s="17">
        <f>'Alle namen en totalen'!$B218</f>
        <v>709</v>
      </c>
      <c r="B218" t="str">
        <f>VLOOKUP(A218,'Alle namen en totalen'!B:F,5,FALSE)</f>
        <v>W5-B1</v>
      </c>
      <c r="C218" t="str">
        <f>_xlfn.IFNA(VLOOKUP($A218,'Alle namen en totalen'!$B:$F,C$284,FALSE)," ")</f>
        <v>Alsu Kazanci</v>
      </c>
      <c r="D218" t="str">
        <f>_xlfn.IFNA(VLOOKUP($A218,'Alle namen en totalen'!$B:$F,D$284,FALSE)," ")</f>
        <v>Instap 5</v>
      </c>
      <c r="E218">
        <f>VLOOKUP($A218,'Tussenbestand individueel'!$F:$AH,E$284,FALSE)</f>
        <v>0</v>
      </c>
      <c r="F218" t="str">
        <f>_xlfn.IFNA(VLOOKUP($A218,'Alle namen en totalen'!$B:$F,F$284,FALSE),"")</f>
        <v>K&amp;V</v>
      </c>
      <c r="G218" s="15">
        <f>_xlfn.IFNA(VLOOKUP($A218,'Tussenbestand individueel'!$F:$AH,G$284,FALSE),0)</f>
        <v>44.024999999999999</v>
      </c>
      <c r="H218" s="25">
        <f>_xlfn.IFNA(VLOOKUP($A218,'Tussenbestand individueel'!$F:$AH,H$284,FALSE),0)</f>
        <v>3</v>
      </c>
      <c r="I218" s="15">
        <f>_xlfn.IFNA(VLOOKUP($A218,'Tussenbestand individueel'!$F:$AH,I$284,FALSE),0)</f>
        <v>3</v>
      </c>
      <c r="J218" s="15">
        <f>_xlfn.IFNA(VLOOKUP($A218,'Tussenbestand individueel'!$F:$AH,J$284,FALSE),0)</f>
        <v>8.9750000000000014</v>
      </c>
      <c r="K218" s="15">
        <f>_xlfn.IFNA(VLOOKUP($A218,'Tussenbestand individueel'!$F:$AH,K$284,FALSE),0)</f>
        <v>0</v>
      </c>
      <c r="L218" s="15">
        <f>_xlfn.IFNA(VLOOKUP($A218,'Tussenbestand individueel'!$F:$AH,L$284,FALSE),0)</f>
        <v>0</v>
      </c>
      <c r="M218" s="15">
        <f>_xlfn.IFNA(VLOOKUP($A218,'Tussenbestand individueel'!$F:$AH,M$284,FALSE),0)</f>
        <v>11.975</v>
      </c>
      <c r="N218" s="13">
        <f>_xlfn.IFNA(VLOOKUP($A218,'Tussenbestand individueel'!$F:$AH,N$284,FALSE),0)</f>
        <v>6</v>
      </c>
      <c r="O218" s="15">
        <f>_xlfn.IFNA(VLOOKUP($A218,'Tussenbestand individueel'!$F:$AH,O$284,FALSE),0)</f>
        <v>2.7</v>
      </c>
      <c r="P218" s="15">
        <f>_xlfn.IFNA(VLOOKUP($A218,'Tussenbestand individueel'!$F:$AH,P$284,FALSE),0)</f>
        <v>6.9</v>
      </c>
      <c r="Q218" s="15">
        <f>_xlfn.IFNA(VLOOKUP($A218,'Tussenbestand individueel'!$F:$AH,Q$284,FALSE),0)</f>
        <v>0</v>
      </c>
      <c r="R218" s="15">
        <f>_xlfn.IFNA(VLOOKUP($A218,'Tussenbestand individueel'!$F:$AH,R$284,FALSE),0)</f>
        <v>9.6</v>
      </c>
      <c r="S218" s="13">
        <f>_xlfn.IFNA(VLOOKUP($A218,'Tussenbestand individueel'!$F:$AH,S$284,FALSE),0)</f>
        <v>6</v>
      </c>
      <c r="T218" s="15">
        <f>_xlfn.IFNA(VLOOKUP($A218,'Tussenbestand individueel'!$F:$AH,T$284,FALSE),0)</f>
        <v>3.7</v>
      </c>
      <c r="U218" s="15">
        <f>_xlfn.IFNA(VLOOKUP($A218,'Tussenbestand individueel'!$F:$AH,U$284,FALSE),0)</f>
        <v>7</v>
      </c>
      <c r="V218" s="15">
        <f>_xlfn.IFNA(VLOOKUP($A218,'Tussenbestand individueel'!$F:$AH,V$284,FALSE),0)</f>
        <v>0</v>
      </c>
      <c r="W218" s="15">
        <f>_xlfn.IFNA(VLOOKUP($A218,'Tussenbestand individueel'!$F:$AH,W$284,FALSE),0)</f>
        <v>10.7</v>
      </c>
      <c r="X218" s="13">
        <f>_xlfn.IFNA(VLOOKUP($A218,'Tussenbestand individueel'!$F:$AH,X$284,FALSE),0)</f>
        <v>4</v>
      </c>
      <c r="Y218" s="15">
        <f>_xlfn.IFNA(VLOOKUP($A218,'Tussenbestand individueel'!$F:$AH,Y$284,FALSE),0)</f>
        <v>3.7</v>
      </c>
      <c r="Z218" s="15">
        <f>_xlfn.IFNA(VLOOKUP($A218,'Tussenbestand individueel'!$F:$AH,Z$284,FALSE),0)</f>
        <v>8.0500000000000007</v>
      </c>
      <c r="AA218" s="15">
        <f>_xlfn.IFNA(VLOOKUP($A218,'Tussenbestand individueel'!$F:$AH,AA$284,FALSE),0)</f>
        <v>0</v>
      </c>
      <c r="AB218" s="15">
        <f>_xlfn.IFNA(VLOOKUP($A218,'Tussenbestand individueel'!$F:$AH,AB$284,FALSE),0)</f>
        <v>11.75</v>
      </c>
      <c r="AC218" s="13">
        <f>_xlfn.IFNA(VLOOKUP($A218,'Tussenbestand individueel'!$F:$AH,AC$284,FALSE),0)</f>
        <v>3</v>
      </c>
    </row>
    <row r="219" spans="1:29" hidden="1" x14ac:dyDescent="0.3">
      <c r="A219" s="17">
        <f>'Alle namen en totalen'!$B219</f>
        <v>710</v>
      </c>
      <c r="B219" t="str">
        <f>VLOOKUP(A219,'Alle namen en totalen'!B:F,5,FALSE)</f>
        <v>W5-B1</v>
      </c>
      <c r="C219" t="str">
        <f>_xlfn.IFNA(VLOOKUP($A219,'Alle namen en totalen'!$B:$F,C$284,FALSE)," ")</f>
        <v xml:space="preserve">Jalou van Langelaar </v>
      </c>
      <c r="D219" t="str">
        <f>_xlfn.IFNA(VLOOKUP($A219,'Alle namen en totalen'!$B:$F,D$284,FALSE)," ")</f>
        <v>Instap 6</v>
      </c>
      <c r="E219">
        <f>VLOOKUP($A219,'Tussenbestand individueel'!$F:$AH,E$284,FALSE)</f>
        <v>0</v>
      </c>
      <c r="F219" t="str">
        <f>_xlfn.IFNA(VLOOKUP($A219,'Alle namen en totalen'!$B:$F,F$284,FALSE),"")</f>
        <v>LH</v>
      </c>
      <c r="G219" s="15">
        <f>_xlfn.IFNA(VLOOKUP($A219,'Tussenbestand individueel'!$F:$AH,G$284,FALSE),0)</f>
        <v>43.5</v>
      </c>
      <c r="H219" s="25">
        <f>_xlfn.IFNA(VLOOKUP($A219,'Tussenbestand individueel'!$F:$AH,H$284,FALSE),0)</f>
        <v>8</v>
      </c>
      <c r="I219" s="15">
        <f>_xlfn.IFNA(VLOOKUP($A219,'Tussenbestand individueel'!$F:$AH,I$284,FALSE),0)</f>
        <v>4</v>
      </c>
      <c r="J219" s="15">
        <f>_xlfn.IFNA(VLOOKUP($A219,'Tussenbestand individueel'!$F:$AH,J$284,FALSE),0)</f>
        <v>8.9499999999999993</v>
      </c>
      <c r="K219" s="15">
        <f>_xlfn.IFNA(VLOOKUP($A219,'Tussenbestand individueel'!$F:$AH,K$284,FALSE),0)</f>
        <v>0</v>
      </c>
      <c r="L219" s="15">
        <f>_xlfn.IFNA(VLOOKUP($A219,'Tussenbestand individueel'!$F:$AH,L$284,FALSE),0)</f>
        <v>0.3</v>
      </c>
      <c r="M219" s="15">
        <f>_xlfn.IFNA(VLOOKUP($A219,'Tussenbestand individueel'!$F:$AH,M$284,FALSE),0)</f>
        <v>13.25</v>
      </c>
      <c r="N219" s="13">
        <f>_xlfn.IFNA(VLOOKUP($A219,'Tussenbestand individueel'!$F:$AH,N$284,FALSE),0)</f>
        <v>3</v>
      </c>
      <c r="O219" s="15">
        <f>_xlfn.IFNA(VLOOKUP($A219,'Tussenbestand individueel'!$F:$AH,O$284,FALSE),0)</f>
        <v>2.7</v>
      </c>
      <c r="P219" s="15">
        <f>_xlfn.IFNA(VLOOKUP($A219,'Tussenbestand individueel'!$F:$AH,P$284,FALSE),0)</f>
        <v>6.25</v>
      </c>
      <c r="Q219" s="15">
        <f>_xlfn.IFNA(VLOOKUP($A219,'Tussenbestand individueel'!$F:$AH,Q$284,FALSE),0)</f>
        <v>0</v>
      </c>
      <c r="R219" s="15">
        <f>_xlfn.IFNA(VLOOKUP($A219,'Tussenbestand individueel'!$F:$AH,R$284,FALSE),0)</f>
        <v>8.9499999999999993</v>
      </c>
      <c r="S219" s="13">
        <f>_xlfn.IFNA(VLOOKUP($A219,'Tussenbestand individueel'!$F:$AH,S$284,FALSE),0)</f>
        <v>4</v>
      </c>
      <c r="T219" s="15">
        <f>_xlfn.IFNA(VLOOKUP($A219,'Tussenbestand individueel'!$F:$AH,T$284,FALSE),0)</f>
        <v>4.3</v>
      </c>
      <c r="U219" s="15">
        <f>_xlfn.IFNA(VLOOKUP($A219,'Tussenbestand individueel'!$F:$AH,U$284,FALSE),0)</f>
        <v>5.05</v>
      </c>
      <c r="V219" s="15">
        <f>_xlfn.IFNA(VLOOKUP($A219,'Tussenbestand individueel'!$F:$AH,V$284,FALSE),0)</f>
        <v>0</v>
      </c>
      <c r="W219" s="15">
        <f>_xlfn.IFNA(VLOOKUP($A219,'Tussenbestand individueel'!$F:$AH,W$284,FALSE),0)</f>
        <v>9.35</v>
      </c>
      <c r="X219" s="13">
        <f>_xlfn.IFNA(VLOOKUP($A219,'Tussenbestand individueel'!$F:$AH,X$284,FALSE),0)</f>
        <v>12</v>
      </c>
      <c r="Y219" s="15">
        <f>_xlfn.IFNA(VLOOKUP($A219,'Tussenbestand individueel'!$F:$AH,Y$284,FALSE),0)</f>
        <v>4.3</v>
      </c>
      <c r="Z219" s="15">
        <f>_xlfn.IFNA(VLOOKUP($A219,'Tussenbestand individueel'!$F:$AH,Z$284,FALSE),0)</f>
        <v>7.65</v>
      </c>
      <c r="AA219" s="15">
        <f>_xlfn.IFNA(VLOOKUP($A219,'Tussenbestand individueel'!$F:$AH,AA$284,FALSE),0)</f>
        <v>0</v>
      </c>
      <c r="AB219" s="15">
        <f>_xlfn.IFNA(VLOOKUP($A219,'Tussenbestand individueel'!$F:$AH,AB$284,FALSE),0)</f>
        <v>11.95</v>
      </c>
      <c r="AC219" s="13">
        <f>_xlfn.IFNA(VLOOKUP($A219,'Tussenbestand individueel'!$F:$AH,AC$284,FALSE),0)</f>
        <v>4</v>
      </c>
    </row>
    <row r="220" spans="1:29" hidden="1" x14ac:dyDescent="0.3">
      <c r="A220" s="17">
        <f>'Alle namen en totalen'!$B220</f>
        <v>711</v>
      </c>
      <c r="B220" t="str">
        <f>VLOOKUP(A220,'Alle namen en totalen'!B:F,5,FALSE)</f>
        <v>W5-B1</v>
      </c>
      <c r="C220" t="str">
        <f>_xlfn.IFNA(VLOOKUP($A220,'Alle namen en totalen'!$B:$F,C$284,FALSE)," ")</f>
        <v xml:space="preserve">Sabrina van der Moolen </v>
      </c>
      <c r="D220" t="str">
        <f>_xlfn.IFNA(VLOOKUP($A220,'Alle namen en totalen'!$B:$F,D$284,FALSE)," ")</f>
        <v>Instap 6</v>
      </c>
      <c r="E220">
        <f>VLOOKUP($A220,'Tussenbestand individueel'!$F:$AH,E$284,FALSE)</f>
        <v>0</v>
      </c>
      <c r="F220" t="str">
        <f>_xlfn.IFNA(VLOOKUP($A220,'Alle namen en totalen'!$B:$F,F$284,FALSE),"")</f>
        <v>LH</v>
      </c>
      <c r="G220" s="15">
        <f>_xlfn.IFNA(VLOOKUP($A220,'Tussenbestand individueel'!$F:$AH,G$284,FALSE),0)</f>
        <v>45.85</v>
      </c>
      <c r="H220" s="25">
        <f>_xlfn.IFNA(VLOOKUP($A220,'Tussenbestand individueel'!$F:$AH,H$284,FALSE),0)</f>
        <v>3</v>
      </c>
      <c r="I220" s="15">
        <f>_xlfn.IFNA(VLOOKUP($A220,'Tussenbestand individueel'!$F:$AH,I$284,FALSE),0)</f>
        <v>3.5</v>
      </c>
      <c r="J220" s="15">
        <f>_xlfn.IFNA(VLOOKUP($A220,'Tussenbestand individueel'!$F:$AH,J$284,FALSE),0)</f>
        <v>9.1</v>
      </c>
      <c r="K220" s="15">
        <f>_xlfn.IFNA(VLOOKUP($A220,'Tussenbestand individueel'!$F:$AH,K$284,FALSE),0)</f>
        <v>0</v>
      </c>
      <c r="L220" s="15">
        <f>_xlfn.IFNA(VLOOKUP($A220,'Tussenbestand individueel'!$F:$AH,L$284,FALSE),0)</f>
        <v>0.3</v>
      </c>
      <c r="M220" s="15">
        <f>_xlfn.IFNA(VLOOKUP($A220,'Tussenbestand individueel'!$F:$AH,M$284,FALSE),0)</f>
        <v>12.9</v>
      </c>
      <c r="N220" s="13">
        <f>_xlfn.IFNA(VLOOKUP($A220,'Tussenbestand individueel'!$F:$AH,N$284,FALSE),0)</f>
        <v>11</v>
      </c>
      <c r="O220" s="15">
        <f>_xlfn.IFNA(VLOOKUP($A220,'Tussenbestand individueel'!$F:$AH,O$284,FALSE),0)</f>
        <v>3.5</v>
      </c>
      <c r="P220" s="15">
        <f>_xlfn.IFNA(VLOOKUP($A220,'Tussenbestand individueel'!$F:$AH,P$284,FALSE),0)</f>
        <v>6.2</v>
      </c>
      <c r="Q220" s="15">
        <f>_xlfn.IFNA(VLOOKUP($A220,'Tussenbestand individueel'!$F:$AH,Q$284,FALSE),0)</f>
        <v>0</v>
      </c>
      <c r="R220" s="15">
        <f>_xlfn.IFNA(VLOOKUP($A220,'Tussenbestand individueel'!$F:$AH,R$284,FALSE),0)</f>
        <v>9.6999999999999993</v>
      </c>
      <c r="S220" s="13">
        <f>_xlfn.IFNA(VLOOKUP($A220,'Tussenbestand individueel'!$F:$AH,S$284,FALSE),0)</f>
        <v>1</v>
      </c>
      <c r="T220" s="15">
        <f>_xlfn.IFNA(VLOOKUP($A220,'Tussenbestand individueel'!$F:$AH,T$284,FALSE),0)</f>
        <v>4</v>
      </c>
      <c r="U220" s="15">
        <f>_xlfn.IFNA(VLOOKUP($A220,'Tussenbestand individueel'!$F:$AH,U$284,FALSE),0)</f>
        <v>7.45</v>
      </c>
      <c r="V220" s="15">
        <f>_xlfn.IFNA(VLOOKUP($A220,'Tussenbestand individueel'!$F:$AH,V$284,FALSE),0)</f>
        <v>0</v>
      </c>
      <c r="W220" s="15">
        <f>_xlfn.IFNA(VLOOKUP($A220,'Tussenbestand individueel'!$F:$AH,W$284,FALSE),0)</f>
        <v>11.45</v>
      </c>
      <c r="X220" s="13">
        <f>_xlfn.IFNA(VLOOKUP($A220,'Tussenbestand individueel'!$F:$AH,X$284,FALSE),0)</f>
        <v>4</v>
      </c>
      <c r="Y220" s="15">
        <f>_xlfn.IFNA(VLOOKUP($A220,'Tussenbestand individueel'!$F:$AH,Y$284,FALSE),0)</f>
        <v>4</v>
      </c>
      <c r="Z220" s="15">
        <f>_xlfn.IFNA(VLOOKUP($A220,'Tussenbestand individueel'!$F:$AH,Z$284,FALSE),0)</f>
        <v>7.8</v>
      </c>
      <c r="AA220" s="15">
        <f>_xlfn.IFNA(VLOOKUP($A220,'Tussenbestand individueel'!$F:$AH,AA$284,FALSE),0)</f>
        <v>0</v>
      </c>
      <c r="AB220" s="15">
        <f>_xlfn.IFNA(VLOOKUP($A220,'Tussenbestand individueel'!$F:$AH,AB$284,FALSE),0)</f>
        <v>11.8</v>
      </c>
      <c r="AC220" s="13">
        <f>_xlfn.IFNA(VLOOKUP($A220,'Tussenbestand individueel'!$F:$AH,AC$284,FALSE),0)</f>
        <v>5</v>
      </c>
    </row>
    <row r="221" spans="1:29" hidden="1" x14ac:dyDescent="0.3">
      <c r="A221" s="17">
        <f>'Alle namen en totalen'!$B221</f>
        <v>712</v>
      </c>
      <c r="B221" t="str">
        <f>VLOOKUP(A221,'Alle namen en totalen'!B:F,5,FALSE)</f>
        <v>W5-B1</v>
      </c>
      <c r="C221" t="str">
        <f>_xlfn.IFNA(VLOOKUP($A221,'Alle namen en totalen'!$B:$F,C$284,FALSE)," ")</f>
        <v xml:space="preserve">Yara van Oostveen </v>
      </c>
      <c r="D221" t="str">
        <f>_xlfn.IFNA(VLOOKUP($A221,'Alle namen en totalen'!$B:$F,D$284,FALSE)," ")</f>
        <v>Instap 6</v>
      </c>
      <c r="E221">
        <f>VLOOKUP($A221,'Tussenbestand individueel'!$F:$AH,E$284,FALSE)</f>
        <v>0</v>
      </c>
      <c r="F221" t="str">
        <f>_xlfn.IFNA(VLOOKUP($A221,'Alle namen en totalen'!$B:$F,F$284,FALSE),"")</f>
        <v>LH</v>
      </c>
      <c r="G221" s="15">
        <f>_xlfn.IFNA(VLOOKUP($A221,'Tussenbestand individueel'!$F:$AH,G$284,FALSE),0)</f>
        <v>42.625</v>
      </c>
      <c r="H221" s="25">
        <f>_xlfn.IFNA(VLOOKUP($A221,'Tussenbestand individueel'!$F:$AH,H$284,FALSE),0)</f>
        <v>9</v>
      </c>
      <c r="I221" s="15">
        <f>_xlfn.IFNA(VLOOKUP($A221,'Tussenbestand individueel'!$F:$AH,I$284,FALSE),0)</f>
        <v>3.5</v>
      </c>
      <c r="J221" s="15">
        <f>_xlfn.IFNA(VLOOKUP($A221,'Tussenbestand individueel'!$F:$AH,J$284,FALSE),0)</f>
        <v>8.7750000000000004</v>
      </c>
      <c r="K221" s="15">
        <f>_xlfn.IFNA(VLOOKUP($A221,'Tussenbestand individueel'!$F:$AH,K$284,FALSE),0)</f>
        <v>0.15</v>
      </c>
      <c r="L221" s="15">
        <f>_xlfn.IFNA(VLOOKUP($A221,'Tussenbestand individueel'!$F:$AH,L$284,FALSE),0)</f>
        <v>0.3</v>
      </c>
      <c r="M221" s="15">
        <f>_xlfn.IFNA(VLOOKUP($A221,'Tussenbestand individueel'!$F:$AH,M$284,FALSE),0)</f>
        <v>12.425000000000001</v>
      </c>
      <c r="N221" s="13">
        <f>_xlfn.IFNA(VLOOKUP($A221,'Tussenbestand individueel'!$F:$AH,N$284,FALSE),0)</f>
        <v>12</v>
      </c>
      <c r="O221" s="15">
        <f>_xlfn.IFNA(VLOOKUP($A221,'Tussenbestand individueel'!$F:$AH,O$284,FALSE),0)</f>
        <v>3.2</v>
      </c>
      <c r="P221" s="15">
        <f>_xlfn.IFNA(VLOOKUP($A221,'Tussenbestand individueel'!$F:$AH,P$284,FALSE),0)</f>
        <v>5.05</v>
      </c>
      <c r="Q221" s="15">
        <f>_xlfn.IFNA(VLOOKUP($A221,'Tussenbestand individueel'!$F:$AH,Q$284,FALSE),0)</f>
        <v>0</v>
      </c>
      <c r="R221" s="15">
        <f>_xlfn.IFNA(VLOOKUP($A221,'Tussenbestand individueel'!$F:$AH,R$284,FALSE),0)</f>
        <v>8.25</v>
      </c>
      <c r="S221" s="13">
        <f>_xlfn.IFNA(VLOOKUP($A221,'Tussenbestand individueel'!$F:$AH,S$284,FALSE),0)</f>
        <v>8</v>
      </c>
      <c r="T221" s="15">
        <f>_xlfn.IFNA(VLOOKUP($A221,'Tussenbestand individueel'!$F:$AH,T$284,FALSE),0)</f>
        <v>4.3</v>
      </c>
      <c r="U221" s="15">
        <f>_xlfn.IFNA(VLOOKUP($A221,'Tussenbestand individueel'!$F:$AH,U$284,FALSE),0)</f>
        <v>6.8</v>
      </c>
      <c r="V221" s="15">
        <f>_xlfn.IFNA(VLOOKUP($A221,'Tussenbestand individueel'!$F:$AH,V$284,FALSE),0)</f>
        <v>0</v>
      </c>
      <c r="W221" s="15">
        <f>_xlfn.IFNA(VLOOKUP($A221,'Tussenbestand individueel'!$F:$AH,W$284,FALSE),0)</f>
        <v>11.1</v>
      </c>
      <c r="X221" s="13">
        <f>_xlfn.IFNA(VLOOKUP($A221,'Tussenbestand individueel'!$F:$AH,X$284,FALSE),0)</f>
        <v>7</v>
      </c>
      <c r="Y221" s="15">
        <f>_xlfn.IFNA(VLOOKUP($A221,'Tussenbestand individueel'!$F:$AH,Y$284,FALSE),0)</f>
        <v>4</v>
      </c>
      <c r="Z221" s="15">
        <f>_xlfn.IFNA(VLOOKUP($A221,'Tussenbestand individueel'!$F:$AH,Z$284,FALSE),0)</f>
        <v>6.85</v>
      </c>
      <c r="AA221" s="15">
        <f>_xlfn.IFNA(VLOOKUP($A221,'Tussenbestand individueel'!$F:$AH,AA$284,FALSE),0)</f>
        <v>0</v>
      </c>
      <c r="AB221" s="15">
        <f>_xlfn.IFNA(VLOOKUP($A221,'Tussenbestand individueel'!$F:$AH,AB$284,FALSE),0)</f>
        <v>10.85</v>
      </c>
      <c r="AC221" s="13">
        <f>_xlfn.IFNA(VLOOKUP($A221,'Tussenbestand individueel'!$F:$AH,AC$284,FALSE),0)</f>
        <v>10</v>
      </c>
    </row>
    <row r="222" spans="1:29" hidden="1" x14ac:dyDescent="0.3">
      <c r="A222" s="17">
        <f>'Alle namen en totalen'!$B222</f>
        <v>713</v>
      </c>
      <c r="B222" t="str">
        <f>VLOOKUP(A222,'Alle namen en totalen'!B:F,5,FALSE)</f>
        <v>W5-B1</v>
      </c>
      <c r="C222" t="str">
        <f>_xlfn.IFNA(VLOOKUP($A222,'Alle namen en totalen'!$B:$F,C$284,FALSE)," ")</f>
        <v xml:space="preserve">Liza van den Kieboom </v>
      </c>
      <c r="D222" t="str">
        <f>_xlfn.IFNA(VLOOKUP($A222,'Alle namen en totalen'!$B:$F,D$284,FALSE)," ")</f>
        <v>Instap 6</v>
      </c>
      <c r="E222">
        <f>VLOOKUP($A222,'Tussenbestand individueel'!$F:$AH,E$284,FALSE)</f>
        <v>0</v>
      </c>
      <c r="F222" t="str">
        <f>_xlfn.IFNA(VLOOKUP($A222,'Alle namen en totalen'!$B:$F,F$284,FALSE),"")</f>
        <v>LH</v>
      </c>
      <c r="G222" s="15">
        <f>_xlfn.IFNA(VLOOKUP($A222,'Tussenbestand individueel'!$F:$AH,G$284,FALSE),0)</f>
        <v>42.475000000000001</v>
      </c>
      <c r="H222" s="25">
        <f>_xlfn.IFNA(VLOOKUP($A222,'Tussenbestand individueel'!$F:$AH,H$284,FALSE),0)</f>
        <v>10</v>
      </c>
      <c r="I222" s="15">
        <f>_xlfn.IFNA(VLOOKUP($A222,'Tussenbestand individueel'!$F:$AH,I$284,FALSE),0)</f>
        <v>3.5</v>
      </c>
      <c r="J222" s="15">
        <f>_xlfn.IFNA(VLOOKUP($A222,'Tussenbestand individueel'!$F:$AH,J$284,FALSE),0)</f>
        <v>9.375</v>
      </c>
      <c r="K222" s="15">
        <f>_xlfn.IFNA(VLOOKUP($A222,'Tussenbestand individueel'!$F:$AH,K$284,FALSE),0)</f>
        <v>0</v>
      </c>
      <c r="L222" s="15">
        <f>_xlfn.IFNA(VLOOKUP($A222,'Tussenbestand individueel'!$F:$AH,L$284,FALSE),0)</f>
        <v>0.3</v>
      </c>
      <c r="M222" s="15">
        <f>_xlfn.IFNA(VLOOKUP($A222,'Tussenbestand individueel'!$F:$AH,M$284,FALSE),0)</f>
        <v>13.175000000000001</v>
      </c>
      <c r="N222" s="13">
        <f>_xlfn.IFNA(VLOOKUP($A222,'Tussenbestand individueel'!$F:$AH,N$284,FALSE),0)</f>
        <v>6</v>
      </c>
      <c r="O222" s="15">
        <f>_xlfn.IFNA(VLOOKUP($A222,'Tussenbestand individueel'!$F:$AH,O$284,FALSE),0)</f>
        <v>2</v>
      </c>
      <c r="P222" s="15">
        <f>_xlfn.IFNA(VLOOKUP($A222,'Tussenbestand individueel'!$F:$AH,P$284,FALSE),0)</f>
        <v>6.9</v>
      </c>
      <c r="Q222" s="15">
        <f>_xlfn.IFNA(VLOOKUP($A222,'Tussenbestand individueel'!$F:$AH,Q$284,FALSE),0)</f>
        <v>0</v>
      </c>
      <c r="R222" s="15">
        <f>_xlfn.IFNA(VLOOKUP($A222,'Tussenbestand individueel'!$F:$AH,R$284,FALSE),0)</f>
        <v>8.9</v>
      </c>
      <c r="S222" s="13">
        <f>_xlfn.IFNA(VLOOKUP($A222,'Tussenbestand individueel'!$F:$AH,S$284,FALSE),0)</f>
        <v>5</v>
      </c>
      <c r="T222" s="15">
        <f>_xlfn.IFNA(VLOOKUP($A222,'Tussenbestand individueel'!$F:$AH,T$284,FALSE),0)</f>
        <v>3.4</v>
      </c>
      <c r="U222" s="15">
        <f>_xlfn.IFNA(VLOOKUP($A222,'Tussenbestand individueel'!$F:$AH,U$284,FALSE),0)</f>
        <v>6.1</v>
      </c>
      <c r="V222" s="15">
        <f>_xlfn.IFNA(VLOOKUP($A222,'Tussenbestand individueel'!$F:$AH,V$284,FALSE),0)</f>
        <v>0</v>
      </c>
      <c r="W222" s="15">
        <f>_xlfn.IFNA(VLOOKUP($A222,'Tussenbestand individueel'!$F:$AH,W$284,FALSE),0)</f>
        <v>9.5</v>
      </c>
      <c r="X222" s="13">
        <f>_xlfn.IFNA(VLOOKUP($A222,'Tussenbestand individueel'!$F:$AH,X$284,FALSE),0)</f>
        <v>10</v>
      </c>
      <c r="Y222" s="15">
        <f>_xlfn.IFNA(VLOOKUP($A222,'Tussenbestand individueel'!$F:$AH,Y$284,FALSE),0)</f>
        <v>4</v>
      </c>
      <c r="Z222" s="15">
        <f>_xlfn.IFNA(VLOOKUP($A222,'Tussenbestand individueel'!$F:$AH,Z$284,FALSE),0)</f>
        <v>6.9</v>
      </c>
      <c r="AA222" s="15">
        <f>_xlfn.IFNA(VLOOKUP($A222,'Tussenbestand individueel'!$F:$AH,AA$284,FALSE),0)</f>
        <v>0</v>
      </c>
      <c r="AB222" s="15">
        <f>_xlfn.IFNA(VLOOKUP($A222,'Tussenbestand individueel'!$F:$AH,AB$284,FALSE),0)</f>
        <v>10.9</v>
      </c>
      <c r="AC222" s="13">
        <f>_xlfn.IFNA(VLOOKUP($A222,'Tussenbestand individueel'!$F:$AH,AC$284,FALSE),0)</f>
        <v>9</v>
      </c>
    </row>
    <row r="223" spans="1:29" hidden="1" x14ac:dyDescent="0.3">
      <c r="A223" s="17">
        <f>'Alle namen en totalen'!$B223</f>
        <v>714</v>
      </c>
      <c r="B223" t="str">
        <f>VLOOKUP(A223,'Alle namen en totalen'!B:F,5,FALSE)</f>
        <v>W5-B1</v>
      </c>
      <c r="C223" t="str">
        <f>_xlfn.IFNA(VLOOKUP($A223,'Alle namen en totalen'!$B:$F,C$284,FALSE)," ")</f>
        <v xml:space="preserve">Juna van der Grijp </v>
      </c>
      <c r="D223" t="str">
        <f>_xlfn.IFNA(VLOOKUP($A223,'Alle namen en totalen'!$B:$F,D$284,FALSE)," ")</f>
        <v>Instap 6</v>
      </c>
      <c r="E223">
        <f>VLOOKUP($A223,'Tussenbestand individueel'!$F:$AH,E$284,FALSE)</f>
        <v>0</v>
      </c>
      <c r="F223" t="str">
        <f>_xlfn.IFNA(VLOOKUP($A223,'Alle namen en totalen'!$B:$F,F$284,FALSE),"")</f>
        <v>LH</v>
      </c>
      <c r="G223" s="15">
        <f>_xlfn.IFNA(VLOOKUP($A223,'Tussenbestand individueel'!$F:$AH,G$284,FALSE),0)</f>
        <v>40.725000000000001</v>
      </c>
      <c r="H223" s="25">
        <f>_xlfn.IFNA(VLOOKUP($A223,'Tussenbestand individueel'!$F:$AH,H$284,FALSE),0)</f>
        <v>11</v>
      </c>
      <c r="I223" s="15">
        <f>_xlfn.IFNA(VLOOKUP($A223,'Tussenbestand individueel'!$F:$AH,I$284,FALSE),0)</f>
        <v>3.5</v>
      </c>
      <c r="J223" s="15">
        <f>_xlfn.IFNA(VLOOKUP($A223,'Tussenbestand individueel'!$F:$AH,J$284,FALSE),0)</f>
        <v>9.375</v>
      </c>
      <c r="K223" s="15">
        <f>_xlfn.IFNA(VLOOKUP($A223,'Tussenbestand individueel'!$F:$AH,K$284,FALSE),0)</f>
        <v>0</v>
      </c>
      <c r="L223" s="15">
        <f>_xlfn.IFNA(VLOOKUP($A223,'Tussenbestand individueel'!$F:$AH,L$284,FALSE),0)</f>
        <v>0.3</v>
      </c>
      <c r="M223" s="15">
        <f>_xlfn.IFNA(VLOOKUP($A223,'Tussenbestand individueel'!$F:$AH,M$284,FALSE),0)</f>
        <v>13.175000000000001</v>
      </c>
      <c r="N223" s="13">
        <f>_xlfn.IFNA(VLOOKUP($A223,'Tussenbestand individueel'!$F:$AH,N$284,FALSE),0)</f>
        <v>6</v>
      </c>
      <c r="O223" s="15">
        <f>_xlfn.IFNA(VLOOKUP($A223,'Tussenbestand individueel'!$F:$AH,O$284,FALSE),0)</f>
        <v>1.9</v>
      </c>
      <c r="P223" s="15">
        <f>_xlfn.IFNA(VLOOKUP($A223,'Tussenbestand individueel'!$F:$AH,P$284,FALSE),0)</f>
        <v>5.45</v>
      </c>
      <c r="Q223" s="15">
        <f>_xlfn.IFNA(VLOOKUP($A223,'Tussenbestand individueel'!$F:$AH,Q$284,FALSE),0)</f>
        <v>0</v>
      </c>
      <c r="R223" s="15">
        <f>_xlfn.IFNA(VLOOKUP($A223,'Tussenbestand individueel'!$F:$AH,R$284,FALSE),0)</f>
        <v>7.35</v>
      </c>
      <c r="S223" s="13">
        <f>_xlfn.IFNA(VLOOKUP($A223,'Tussenbestand individueel'!$F:$AH,S$284,FALSE),0)</f>
        <v>11</v>
      </c>
      <c r="T223" s="15">
        <f>_xlfn.IFNA(VLOOKUP($A223,'Tussenbestand individueel'!$F:$AH,T$284,FALSE),0)</f>
        <v>3.4</v>
      </c>
      <c r="U223" s="15">
        <f>_xlfn.IFNA(VLOOKUP($A223,'Tussenbestand individueel'!$F:$AH,U$284,FALSE),0)</f>
        <v>6.5</v>
      </c>
      <c r="V223" s="15">
        <f>_xlfn.IFNA(VLOOKUP($A223,'Tussenbestand individueel'!$F:$AH,V$284,FALSE),0)</f>
        <v>0</v>
      </c>
      <c r="W223" s="15">
        <f>_xlfn.IFNA(VLOOKUP($A223,'Tussenbestand individueel'!$F:$AH,W$284,FALSE),0)</f>
        <v>9.9</v>
      </c>
      <c r="X223" s="13">
        <f>_xlfn.IFNA(VLOOKUP($A223,'Tussenbestand individueel'!$F:$AH,X$284,FALSE),0)</f>
        <v>9</v>
      </c>
      <c r="Y223" s="15">
        <f>_xlfn.IFNA(VLOOKUP($A223,'Tussenbestand individueel'!$F:$AH,Y$284,FALSE),0)</f>
        <v>4</v>
      </c>
      <c r="Z223" s="15">
        <f>_xlfn.IFNA(VLOOKUP($A223,'Tussenbestand individueel'!$F:$AH,Z$284,FALSE),0)</f>
        <v>6.3</v>
      </c>
      <c r="AA223" s="15">
        <f>_xlfn.IFNA(VLOOKUP($A223,'Tussenbestand individueel'!$F:$AH,AA$284,FALSE),0)</f>
        <v>0</v>
      </c>
      <c r="AB223" s="15">
        <f>_xlfn.IFNA(VLOOKUP($A223,'Tussenbestand individueel'!$F:$AH,AB$284,FALSE),0)</f>
        <v>10.3</v>
      </c>
      <c r="AC223" s="13">
        <f>_xlfn.IFNA(VLOOKUP($A223,'Tussenbestand individueel'!$F:$AH,AC$284,FALSE),0)</f>
        <v>11</v>
      </c>
    </row>
    <row r="224" spans="1:29" hidden="1" x14ac:dyDescent="0.3">
      <c r="A224" s="17">
        <f>'Alle namen en totalen'!$B224</f>
        <v>715</v>
      </c>
      <c r="B224" t="str">
        <f>VLOOKUP(A224,'Alle namen en totalen'!B:F,5,FALSE)</f>
        <v>W5-B1</v>
      </c>
      <c r="C224" t="str">
        <f>_xlfn.IFNA(VLOOKUP($A224,'Alle namen en totalen'!$B:$F,C$284,FALSE)," ")</f>
        <v>Saar Woudt</v>
      </c>
      <c r="D224" t="str">
        <f>_xlfn.IFNA(VLOOKUP($A224,'Alle namen en totalen'!$B:$F,D$284,FALSE)," ")</f>
        <v>Instap 6</v>
      </c>
      <c r="E224">
        <f>VLOOKUP($A224,'Tussenbestand individueel'!$F:$AH,E$284,FALSE)</f>
        <v>0</v>
      </c>
      <c r="F224" t="str">
        <f>_xlfn.IFNA(VLOOKUP($A224,'Alle namen en totalen'!$B:$F,F$284,FALSE),"")</f>
        <v>Turncademy</v>
      </c>
      <c r="G224" s="15">
        <f>_xlfn.IFNA(VLOOKUP($A224,'Tussenbestand individueel'!$F:$AH,G$284,FALSE),0)</f>
        <v>45.674999999999997</v>
      </c>
      <c r="H224" s="25">
        <f>_xlfn.IFNA(VLOOKUP($A224,'Tussenbestand individueel'!$F:$AH,H$284,FALSE),0)</f>
        <v>4</v>
      </c>
      <c r="I224" s="15">
        <f>_xlfn.IFNA(VLOOKUP($A224,'Tussenbestand individueel'!$F:$AH,I$284,FALSE),0)</f>
        <v>3.5</v>
      </c>
      <c r="J224" s="15">
        <f>_xlfn.IFNA(VLOOKUP($A224,'Tussenbestand individueel'!$F:$AH,J$284,FALSE),0)</f>
        <v>9.1750000000000007</v>
      </c>
      <c r="K224" s="15">
        <f>_xlfn.IFNA(VLOOKUP($A224,'Tussenbestand individueel'!$F:$AH,K$284,FALSE),0)</f>
        <v>0</v>
      </c>
      <c r="L224" s="15">
        <f>_xlfn.IFNA(VLOOKUP($A224,'Tussenbestand individueel'!$F:$AH,L$284,FALSE),0)</f>
        <v>0.3</v>
      </c>
      <c r="M224" s="15">
        <f>_xlfn.IFNA(VLOOKUP($A224,'Tussenbestand individueel'!$F:$AH,M$284,FALSE),0)</f>
        <v>12.975</v>
      </c>
      <c r="N224" s="13">
        <f>_xlfn.IFNA(VLOOKUP($A224,'Tussenbestand individueel'!$F:$AH,N$284,FALSE),0)</f>
        <v>9</v>
      </c>
      <c r="O224" s="15">
        <f>_xlfn.IFNA(VLOOKUP($A224,'Tussenbestand individueel'!$F:$AH,O$284,FALSE),0)</f>
        <v>2.6</v>
      </c>
      <c r="P224" s="15">
        <f>_xlfn.IFNA(VLOOKUP($A224,'Tussenbestand individueel'!$F:$AH,P$284,FALSE),0)</f>
        <v>5.4</v>
      </c>
      <c r="Q224" s="15">
        <f>_xlfn.IFNA(VLOOKUP($A224,'Tussenbestand individueel'!$F:$AH,Q$284,FALSE),0)</f>
        <v>0</v>
      </c>
      <c r="R224" s="15">
        <f>_xlfn.IFNA(VLOOKUP($A224,'Tussenbestand individueel'!$F:$AH,R$284,FALSE),0)</f>
        <v>8</v>
      </c>
      <c r="S224" s="13">
        <f>_xlfn.IFNA(VLOOKUP($A224,'Tussenbestand individueel'!$F:$AH,S$284,FALSE),0)</f>
        <v>9</v>
      </c>
      <c r="T224" s="15">
        <f>_xlfn.IFNA(VLOOKUP($A224,'Tussenbestand individueel'!$F:$AH,T$284,FALSE),0)</f>
        <v>4.3</v>
      </c>
      <c r="U224" s="15">
        <f>_xlfn.IFNA(VLOOKUP($A224,'Tussenbestand individueel'!$F:$AH,U$284,FALSE),0)</f>
        <v>8</v>
      </c>
      <c r="V224" s="15">
        <f>_xlfn.IFNA(VLOOKUP($A224,'Tussenbestand individueel'!$F:$AH,V$284,FALSE),0)</f>
        <v>0</v>
      </c>
      <c r="W224" s="15">
        <f>_xlfn.IFNA(VLOOKUP($A224,'Tussenbestand individueel'!$F:$AH,W$284,FALSE),0)</f>
        <v>12.3</v>
      </c>
      <c r="X224" s="13">
        <f>_xlfn.IFNA(VLOOKUP($A224,'Tussenbestand individueel'!$F:$AH,X$284,FALSE),0)</f>
        <v>2</v>
      </c>
      <c r="Y224" s="15">
        <f>_xlfn.IFNA(VLOOKUP($A224,'Tussenbestand individueel'!$F:$AH,Y$284,FALSE),0)</f>
        <v>4</v>
      </c>
      <c r="Z224" s="15">
        <f>_xlfn.IFNA(VLOOKUP($A224,'Tussenbestand individueel'!$F:$AH,Z$284,FALSE),0)</f>
        <v>8.4</v>
      </c>
      <c r="AA224" s="15">
        <f>_xlfn.IFNA(VLOOKUP($A224,'Tussenbestand individueel'!$F:$AH,AA$284,FALSE),0)</f>
        <v>0</v>
      </c>
      <c r="AB224" s="15">
        <f>_xlfn.IFNA(VLOOKUP($A224,'Tussenbestand individueel'!$F:$AH,AB$284,FALSE),0)</f>
        <v>12.4</v>
      </c>
      <c r="AC224" s="13">
        <f>_xlfn.IFNA(VLOOKUP($A224,'Tussenbestand individueel'!$F:$AH,AC$284,FALSE),0)</f>
        <v>2</v>
      </c>
    </row>
    <row r="225" spans="1:29" hidden="1" x14ac:dyDescent="0.3">
      <c r="A225" s="17">
        <f>'Alle namen en totalen'!$B225</f>
        <v>716</v>
      </c>
      <c r="B225" t="str">
        <f>VLOOKUP(A225,'Alle namen en totalen'!B:F,5,FALSE)</f>
        <v>W5-B1</v>
      </c>
      <c r="C225" t="str">
        <f>_xlfn.IFNA(VLOOKUP($A225,'Alle namen en totalen'!$B:$F,C$284,FALSE)," ")</f>
        <v>Lanikai Bloem</v>
      </c>
      <c r="D225" t="str">
        <f>_xlfn.IFNA(VLOOKUP($A225,'Alle namen en totalen'!$B:$F,D$284,FALSE)," ")</f>
        <v>Instap 6</v>
      </c>
      <c r="E225">
        <f>VLOOKUP($A225,'Tussenbestand individueel'!$F:$AH,E$284,FALSE)</f>
        <v>0</v>
      </c>
      <c r="F225" t="str">
        <f>_xlfn.IFNA(VLOOKUP($A225,'Alle namen en totalen'!$B:$F,F$284,FALSE),"")</f>
        <v>Turncademy</v>
      </c>
      <c r="G225" s="15">
        <f>_xlfn.IFNA(VLOOKUP($A225,'Tussenbestand individueel'!$F:$AH,G$284,FALSE),0)</f>
        <v>44.725000000000001</v>
      </c>
      <c r="H225" s="25">
        <f>_xlfn.IFNA(VLOOKUP($A225,'Tussenbestand individueel'!$F:$AH,H$284,FALSE),0)</f>
        <v>6</v>
      </c>
      <c r="I225" s="15">
        <f>_xlfn.IFNA(VLOOKUP($A225,'Tussenbestand individueel'!$F:$AH,I$284,FALSE),0)</f>
        <v>3.5</v>
      </c>
      <c r="J225" s="15">
        <f>_xlfn.IFNA(VLOOKUP($A225,'Tussenbestand individueel'!$F:$AH,J$284,FALSE),0)</f>
        <v>9.125</v>
      </c>
      <c r="K225" s="15">
        <f>_xlfn.IFNA(VLOOKUP($A225,'Tussenbestand individueel'!$F:$AH,K$284,FALSE),0)</f>
        <v>0</v>
      </c>
      <c r="L225" s="15">
        <f>_xlfn.IFNA(VLOOKUP($A225,'Tussenbestand individueel'!$F:$AH,L$284,FALSE),0)</f>
        <v>0.3</v>
      </c>
      <c r="M225" s="15">
        <f>_xlfn.IFNA(VLOOKUP($A225,'Tussenbestand individueel'!$F:$AH,M$284,FALSE),0)</f>
        <v>12.925000000000001</v>
      </c>
      <c r="N225" s="13">
        <f>_xlfn.IFNA(VLOOKUP($A225,'Tussenbestand individueel'!$F:$AH,N$284,FALSE),0)</f>
        <v>10</v>
      </c>
      <c r="O225" s="15">
        <f>_xlfn.IFNA(VLOOKUP($A225,'Tussenbestand individueel'!$F:$AH,O$284,FALSE),0)</f>
        <v>2.6</v>
      </c>
      <c r="P225" s="15">
        <f>_xlfn.IFNA(VLOOKUP($A225,'Tussenbestand individueel'!$F:$AH,P$284,FALSE),0)</f>
        <v>5.15</v>
      </c>
      <c r="Q225" s="15">
        <f>_xlfn.IFNA(VLOOKUP($A225,'Tussenbestand individueel'!$F:$AH,Q$284,FALSE),0)</f>
        <v>0</v>
      </c>
      <c r="R225" s="15">
        <f>_xlfn.IFNA(VLOOKUP($A225,'Tussenbestand individueel'!$F:$AH,R$284,FALSE),0)</f>
        <v>7.75</v>
      </c>
      <c r="S225" s="13">
        <f>_xlfn.IFNA(VLOOKUP($A225,'Tussenbestand individueel'!$F:$AH,S$284,FALSE),0)</f>
        <v>10</v>
      </c>
      <c r="T225" s="15">
        <f>_xlfn.IFNA(VLOOKUP($A225,'Tussenbestand individueel'!$F:$AH,T$284,FALSE),0)</f>
        <v>4</v>
      </c>
      <c r="U225" s="15">
        <f>_xlfn.IFNA(VLOOKUP($A225,'Tussenbestand individueel'!$F:$AH,U$284,FALSE),0)</f>
        <v>8.8000000000000007</v>
      </c>
      <c r="V225" s="15">
        <f>_xlfn.IFNA(VLOOKUP($A225,'Tussenbestand individueel'!$F:$AH,V$284,FALSE),0)</f>
        <v>0</v>
      </c>
      <c r="W225" s="15">
        <f>_xlfn.IFNA(VLOOKUP($A225,'Tussenbestand individueel'!$F:$AH,W$284,FALSE),0)</f>
        <v>12.8</v>
      </c>
      <c r="X225" s="13">
        <f>_xlfn.IFNA(VLOOKUP($A225,'Tussenbestand individueel'!$F:$AH,X$284,FALSE),0)</f>
        <v>1</v>
      </c>
      <c r="Y225" s="15">
        <f>_xlfn.IFNA(VLOOKUP($A225,'Tussenbestand individueel'!$F:$AH,Y$284,FALSE),0)</f>
        <v>3.4</v>
      </c>
      <c r="Z225" s="15">
        <f>_xlfn.IFNA(VLOOKUP($A225,'Tussenbestand individueel'!$F:$AH,Z$284,FALSE),0)</f>
        <v>7.85</v>
      </c>
      <c r="AA225" s="15">
        <f>_xlfn.IFNA(VLOOKUP($A225,'Tussenbestand individueel'!$F:$AH,AA$284,FALSE),0)</f>
        <v>0</v>
      </c>
      <c r="AB225" s="15">
        <f>_xlfn.IFNA(VLOOKUP($A225,'Tussenbestand individueel'!$F:$AH,AB$284,FALSE),0)</f>
        <v>11.25</v>
      </c>
      <c r="AC225" s="13">
        <f>_xlfn.IFNA(VLOOKUP($A225,'Tussenbestand individueel'!$F:$AH,AC$284,FALSE),0)</f>
        <v>8</v>
      </c>
    </row>
    <row r="226" spans="1:29" hidden="1" x14ac:dyDescent="0.3">
      <c r="A226" s="17">
        <f>'Alle namen en totalen'!$B226</f>
        <v>717</v>
      </c>
      <c r="B226" t="str">
        <f>VLOOKUP(A226,'Alle namen en totalen'!B:F,5,FALSE)</f>
        <v>W5-B1</v>
      </c>
      <c r="C226" t="str">
        <f>_xlfn.IFNA(VLOOKUP($A226,'Alle namen en totalen'!$B:$F,C$284,FALSE)," ")</f>
        <v>Milou Mulder</v>
      </c>
      <c r="D226" t="str">
        <f>_xlfn.IFNA(VLOOKUP($A226,'Alle namen en totalen'!$B:$F,D$284,FALSE)," ")</f>
        <v>Instap 6</v>
      </c>
      <c r="E226">
        <f>VLOOKUP($A226,'Tussenbestand individueel'!$F:$AH,E$284,FALSE)</f>
        <v>0</v>
      </c>
      <c r="F226" t="str">
        <f>_xlfn.IFNA(VLOOKUP($A226,'Alle namen en totalen'!$B:$F,F$284,FALSE),"")</f>
        <v>Turncademy</v>
      </c>
      <c r="G226" s="15">
        <f>_xlfn.IFNA(VLOOKUP($A226,'Tussenbestand individueel'!$F:$AH,G$284,FALSE),0)</f>
        <v>44.75</v>
      </c>
      <c r="H226" s="25">
        <f>_xlfn.IFNA(VLOOKUP($A226,'Tussenbestand individueel'!$F:$AH,H$284,FALSE),0)</f>
        <v>5</v>
      </c>
      <c r="I226" s="15">
        <f>_xlfn.IFNA(VLOOKUP($A226,'Tussenbestand individueel'!$F:$AH,I$284,FALSE),0)</f>
        <v>3.5</v>
      </c>
      <c r="J226" s="15">
        <f>_xlfn.IFNA(VLOOKUP($A226,'Tussenbestand individueel'!$F:$AH,J$284,FALSE),0)</f>
        <v>9.3000000000000007</v>
      </c>
      <c r="K226" s="15">
        <f>_xlfn.IFNA(VLOOKUP($A226,'Tussenbestand individueel'!$F:$AH,K$284,FALSE),0)</f>
        <v>0</v>
      </c>
      <c r="L226" s="15">
        <f>_xlfn.IFNA(VLOOKUP($A226,'Tussenbestand individueel'!$F:$AH,L$284,FALSE),0)</f>
        <v>0.3</v>
      </c>
      <c r="M226" s="15">
        <f>_xlfn.IFNA(VLOOKUP($A226,'Tussenbestand individueel'!$F:$AH,M$284,FALSE),0)</f>
        <v>13.1</v>
      </c>
      <c r="N226" s="13">
        <f>_xlfn.IFNA(VLOOKUP($A226,'Tussenbestand individueel'!$F:$AH,N$284,FALSE),0)</f>
        <v>8</v>
      </c>
      <c r="O226" s="15">
        <f>_xlfn.IFNA(VLOOKUP($A226,'Tussenbestand individueel'!$F:$AH,O$284,FALSE),0)</f>
        <v>3.2</v>
      </c>
      <c r="P226" s="15">
        <f>_xlfn.IFNA(VLOOKUP($A226,'Tussenbestand individueel'!$F:$AH,P$284,FALSE),0)</f>
        <v>5.45</v>
      </c>
      <c r="Q226" s="15">
        <f>_xlfn.IFNA(VLOOKUP($A226,'Tussenbestand individueel'!$F:$AH,Q$284,FALSE),0)</f>
        <v>0</v>
      </c>
      <c r="R226" s="15">
        <f>_xlfn.IFNA(VLOOKUP($A226,'Tussenbestand individueel'!$F:$AH,R$284,FALSE),0)</f>
        <v>8.65</v>
      </c>
      <c r="S226" s="13">
        <f>_xlfn.IFNA(VLOOKUP($A226,'Tussenbestand individueel'!$F:$AH,S$284,FALSE),0)</f>
        <v>7</v>
      </c>
      <c r="T226" s="15">
        <f>_xlfn.IFNA(VLOOKUP($A226,'Tussenbestand individueel'!$F:$AH,T$284,FALSE),0)</f>
        <v>4.3</v>
      </c>
      <c r="U226" s="15">
        <f>_xlfn.IFNA(VLOOKUP($A226,'Tussenbestand individueel'!$F:$AH,U$284,FALSE),0)</f>
        <v>7.35</v>
      </c>
      <c r="V226" s="15">
        <f>_xlfn.IFNA(VLOOKUP($A226,'Tussenbestand individueel'!$F:$AH,V$284,FALSE),0)</f>
        <v>0</v>
      </c>
      <c r="W226" s="15">
        <f>_xlfn.IFNA(VLOOKUP($A226,'Tussenbestand individueel'!$F:$AH,W$284,FALSE),0)</f>
        <v>11.65</v>
      </c>
      <c r="X226" s="13">
        <f>_xlfn.IFNA(VLOOKUP($A226,'Tussenbestand individueel'!$F:$AH,X$284,FALSE),0)</f>
        <v>3</v>
      </c>
      <c r="Y226" s="15">
        <f>_xlfn.IFNA(VLOOKUP($A226,'Tussenbestand individueel'!$F:$AH,Y$284,FALSE),0)</f>
        <v>3.4</v>
      </c>
      <c r="Z226" s="15">
        <f>_xlfn.IFNA(VLOOKUP($A226,'Tussenbestand individueel'!$F:$AH,Z$284,FALSE),0)</f>
        <v>7.95</v>
      </c>
      <c r="AA226" s="15">
        <f>_xlfn.IFNA(VLOOKUP($A226,'Tussenbestand individueel'!$F:$AH,AA$284,FALSE),0)</f>
        <v>0</v>
      </c>
      <c r="AB226" s="15">
        <f>_xlfn.IFNA(VLOOKUP($A226,'Tussenbestand individueel'!$F:$AH,AB$284,FALSE),0)</f>
        <v>11.35</v>
      </c>
      <c r="AC226" s="13">
        <f>_xlfn.IFNA(VLOOKUP($A226,'Tussenbestand individueel'!$F:$AH,AC$284,FALSE),0)</f>
        <v>7</v>
      </c>
    </row>
    <row r="227" spans="1:29" hidden="1" x14ac:dyDescent="0.3">
      <c r="A227" s="17">
        <f>'Alle namen en totalen'!$B227</f>
        <v>718</v>
      </c>
      <c r="B227" t="str">
        <f>VLOOKUP(A227,'Alle namen en totalen'!B:F,5,FALSE)</f>
        <v>W5-B1</v>
      </c>
      <c r="C227" t="str">
        <f>_xlfn.IFNA(VLOOKUP($A227,'Alle namen en totalen'!$B:$F,C$284,FALSE)," ")</f>
        <v>Tess Luttik</v>
      </c>
      <c r="D227" t="str">
        <f>_xlfn.IFNA(VLOOKUP($A227,'Alle namen en totalen'!$B:$F,D$284,FALSE)," ")</f>
        <v>Instap 6</v>
      </c>
      <c r="E227">
        <f>VLOOKUP($A227,'Tussenbestand individueel'!$F:$AH,E$284,FALSE)</f>
        <v>0</v>
      </c>
      <c r="F227" t="str">
        <f>_xlfn.IFNA(VLOOKUP($A227,'Alle namen en totalen'!$B:$F,F$284,FALSE),"")</f>
        <v>Turncademy</v>
      </c>
      <c r="G227" s="15">
        <f>_xlfn.IFNA(VLOOKUP($A227,'Tussenbestand individueel'!$F:$AH,G$284,FALSE),0)</f>
        <v>46.15</v>
      </c>
      <c r="H227" s="25">
        <f>_xlfn.IFNA(VLOOKUP($A227,'Tussenbestand individueel'!$F:$AH,H$284,FALSE),0)</f>
        <v>2</v>
      </c>
      <c r="I227" s="15">
        <f>_xlfn.IFNA(VLOOKUP($A227,'Tussenbestand individueel'!$F:$AH,I$284,FALSE),0)</f>
        <v>4</v>
      </c>
      <c r="J227" s="15">
        <f>_xlfn.IFNA(VLOOKUP($A227,'Tussenbestand individueel'!$F:$AH,J$284,FALSE),0)</f>
        <v>9.25</v>
      </c>
      <c r="K227" s="15">
        <f>_xlfn.IFNA(VLOOKUP($A227,'Tussenbestand individueel'!$F:$AH,K$284,FALSE),0)</f>
        <v>0</v>
      </c>
      <c r="L227" s="15">
        <f>_xlfn.IFNA(VLOOKUP($A227,'Tussenbestand individueel'!$F:$AH,L$284,FALSE),0)</f>
        <v>0.3</v>
      </c>
      <c r="M227" s="15">
        <f>_xlfn.IFNA(VLOOKUP($A227,'Tussenbestand individueel'!$F:$AH,M$284,FALSE),0)</f>
        <v>13.55</v>
      </c>
      <c r="N227" s="13">
        <f>_xlfn.IFNA(VLOOKUP($A227,'Tussenbestand individueel'!$F:$AH,N$284,FALSE),0)</f>
        <v>1</v>
      </c>
      <c r="O227" s="15">
        <f>_xlfn.IFNA(VLOOKUP($A227,'Tussenbestand individueel'!$F:$AH,O$284,FALSE),0)</f>
        <v>2.6</v>
      </c>
      <c r="P227" s="15">
        <f>_xlfn.IFNA(VLOOKUP($A227,'Tussenbestand individueel'!$F:$AH,P$284,FALSE),0)</f>
        <v>6.9</v>
      </c>
      <c r="Q227" s="15">
        <f>_xlfn.IFNA(VLOOKUP($A227,'Tussenbestand individueel'!$F:$AH,Q$284,FALSE),0)</f>
        <v>0</v>
      </c>
      <c r="R227" s="15">
        <f>_xlfn.IFNA(VLOOKUP($A227,'Tussenbestand individueel'!$F:$AH,R$284,FALSE),0)</f>
        <v>9.5</v>
      </c>
      <c r="S227" s="13">
        <f>_xlfn.IFNA(VLOOKUP($A227,'Tussenbestand individueel'!$F:$AH,S$284,FALSE),0)</f>
        <v>2</v>
      </c>
      <c r="T227" s="15">
        <f>_xlfn.IFNA(VLOOKUP($A227,'Tussenbestand individueel'!$F:$AH,T$284,FALSE),0)</f>
        <v>4</v>
      </c>
      <c r="U227" s="15">
        <f>_xlfn.IFNA(VLOOKUP($A227,'Tussenbestand individueel'!$F:$AH,U$284,FALSE),0)</f>
        <v>7.3</v>
      </c>
      <c r="V227" s="15">
        <f>_xlfn.IFNA(VLOOKUP($A227,'Tussenbestand individueel'!$F:$AH,V$284,FALSE),0)</f>
        <v>0</v>
      </c>
      <c r="W227" s="15">
        <f>_xlfn.IFNA(VLOOKUP($A227,'Tussenbestand individueel'!$F:$AH,W$284,FALSE),0)</f>
        <v>11.3</v>
      </c>
      <c r="X227" s="13">
        <f>_xlfn.IFNA(VLOOKUP($A227,'Tussenbestand individueel'!$F:$AH,X$284,FALSE),0)</f>
        <v>5</v>
      </c>
      <c r="Y227" s="15">
        <f>_xlfn.IFNA(VLOOKUP($A227,'Tussenbestand individueel'!$F:$AH,Y$284,FALSE),0)</f>
        <v>3.7</v>
      </c>
      <c r="Z227" s="15">
        <f>_xlfn.IFNA(VLOOKUP($A227,'Tussenbestand individueel'!$F:$AH,Z$284,FALSE),0)</f>
        <v>8.1</v>
      </c>
      <c r="AA227" s="15">
        <f>_xlfn.IFNA(VLOOKUP($A227,'Tussenbestand individueel'!$F:$AH,AA$284,FALSE),0)</f>
        <v>0</v>
      </c>
      <c r="AB227" s="15">
        <f>_xlfn.IFNA(VLOOKUP($A227,'Tussenbestand individueel'!$F:$AH,AB$284,FALSE),0)</f>
        <v>11.8</v>
      </c>
      <c r="AC227" s="13">
        <f>_xlfn.IFNA(VLOOKUP($A227,'Tussenbestand individueel'!$F:$AH,AC$284,FALSE),0)</f>
        <v>5</v>
      </c>
    </row>
    <row r="228" spans="1:29" hidden="1" x14ac:dyDescent="0.3">
      <c r="A228" s="17">
        <f>'Alle namen en totalen'!$B228</f>
        <v>719</v>
      </c>
      <c r="B228" t="str">
        <f>VLOOKUP(A228,'Alle namen en totalen'!B:F,5,FALSE)</f>
        <v>W5-B1</v>
      </c>
      <c r="C228" t="str">
        <f>_xlfn.IFNA(VLOOKUP($A228,'Alle namen en totalen'!$B:$F,C$284,FALSE)," ")</f>
        <v>Sofie Blom</v>
      </c>
      <c r="D228" t="str">
        <f>_xlfn.IFNA(VLOOKUP($A228,'Alle namen en totalen'!$B:$F,D$284,FALSE)," ")</f>
        <v>Instap 6</v>
      </c>
      <c r="E228">
        <f>VLOOKUP($A228,'Tussenbestand individueel'!$F:$AH,E$284,FALSE)</f>
        <v>0</v>
      </c>
      <c r="F228" t="str">
        <f>_xlfn.IFNA(VLOOKUP($A228,'Alle namen en totalen'!$B:$F,F$284,FALSE),"")</f>
        <v>Ilpenstein</v>
      </c>
      <c r="G228" s="15">
        <f>_xlfn.IFNA(VLOOKUP($A228,'Tussenbestand individueel'!$F:$AH,G$284,FALSE),0)</f>
        <v>40.6</v>
      </c>
      <c r="H228" s="25">
        <f>_xlfn.IFNA(VLOOKUP($A228,'Tussenbestand individueel'!$F:$AH,H$284,FALSE),0)</f>
        <v>12</v>
      </c>
      <c r="I228" s="15">
        <f>_xlfn.IFNA(VLOOKUP($A228,'Tussenbestand individueel'!$F:$AH,I$284,FALSE),0)</f>
        <v>4</v>
      </c>
      <c r="J228" s="15">
        <f>_xlfn.IFNA(VLOOKUP($A228,'Tussenbestand individueel'!$F:$AH,J$284,FALSE),0)</f>
        <v>8.8999999999999986</v>
      </c>
      <c r="K228" s="15">
        <f>_xlfn.IFNA(VLOOKUP($A228,'Tussenbestand individueel'!$F:$AH,K$284,FALSE),0)</f>
        <v>0</v>
      </c>
      <c r="L228" s="15">
        <f>_xlfn.IFNA(VLOOKUP($A228,'Tussenbestand individueel'!$F:$AH,L$284,FALSE),0)</f>
        <v>0.3</v>
      </c>
      <c r="M228" s="15">
        <f>_xlfn.IFNA(VLOOKUP($A228,'Tussenbestand individueel'!$F:$AH,M$284,FALSE),0)</f>
        <v>13.2</v>
      </c>
      <c r="N228" s="13">
        <f>_xlfn.IFNA(VLOOKUP($A228,'Tussenbestand individueel'!$F:$AH,N$284,FALSE),0)</f>
        <v>4</v>
      </c>
      <c r="O228" s="15">
        <f>_xlfn.IFNA(VLOOKUP($A228,'Tussenbestand individueel'!$F:$AH,O$284,FALSE),0)</f>
        <v>1.9</v>
      </c>
      <c r="P228" s="15">
        <f>_xlfn.IFNA(VLOOKUP($A228,'Tussenbestand individueel'!$F:$AH,P$284,FALSE),0)</f>
        <v>5.15</v>
      </c>
      <c r="Q228" s="15">
        <f>_xlfn.IFNA(VLOOKUP($A228,'Tussenbestand individueel'!$F:$AH,Q$284,FALSE),0)</f>
        <v>0</v>
      </c>
      <c r="R228" s="15">
        <f>_xlfn.IFNA(VLOOKUP($A228,'Tussenbestand individueel'!$F:$AH,R$284,FALSE),0)</f>
        <v>7.05</v>
      </c>
      <c r="S228" s="13">
        <f>_xlfn.IFNA(VLOOKUP($A228,'Tussenbestand individueel'!$F:$AH,S$284,FALSE),0)</f>
        <v>12</v>
      </c>
      <c r="T228" s="15">
        <f>_xlfn.IFNA(VLOOKUP($A228,'Tussenbestand individueel'!$F:$AH,T$284,FALSE),0)</f>
        <v>3.7</v>
      </c>
      <c r="U228" s="15">
        <f>_xlfn.IFNA(VLOOKUP($A228,'Tussenbestand individueel'!$F:$AH,U$284,FALSE),0)</f>
        <v>6.95</v>
      </c>
      <c r="V228" s="15">
        <f>_xlfn.IFNA(VLOOKUP($A228,'Tussenbestand individueel'!$F:$AH,V$284,FALSE),0)</f>
        <v>0.1</v>
      </c>
      <c r="W228" s="15">
        <f>_xlfn.IFNA(VLOOKUP($A228,'Tussenbestand individueel'!$F:$AH,W$284,FALSE),0)</f>
        <v>10.55</v>
      </c>
      <c r="X228" s="13">
        <f>_xlfn.IFNA(VLOOKUP($A228,'Tussenbestand individueel'!$F:$AH,X$284,FALSE),0)</f>
        <v>8</v>
      </c>
      <c r="Y228" s="15">
        <f>_xlfn.IFNA(VLOOKUP($A228,'Tussenbestand individueel'!$F:$AH,Y$284,FALSE),0)</f>
        <v>2.9</v>
      </c>
      <c r="Z228" s="15">
        <f>_xlfn.IFNA(VLOOKUP($A228,'Tussenbestand individueel'!$F:$AH,Z$284,FALSE),0)</f>
        <v>6.9</v>
      </c>
      <c r="AA228" s="15">
        <f>_xlfn.IFNA(VLOOKUP($A228,'Tussenbestand individueel'!$F:$AH,AA$284,FALSE),0)</f>
        <v>0</v>
      </c>
      <c r="AB228" s="15">
        <f>_xlfn.IFNA(VLOOKUP($A228,'Tussenbestand individueel'!$F:$AH,AB$284,FALSE),0)</f>
        <v>9.8000000000000007</v>
      </c>
      <c r="AC228" s="13">
        <f>_xlfn.IFNA(VLOOKUP($A228,'Tussenbestand individueel'!$F:$AH,AC$284,FALSE),0)</f>
        <v>12</v>
      </c>
    </row>
    <row r="229" spans="1:29" hidden="1" x14ac:dyDescent="0.3">
      <c r="A229" s="17">
        <f>'Alle namen en totalen'!$B229</f>
        <v>720</v>
      </c>
      <c r="B229" t="str">
        <f>VLOOKUP(A229,'Alle namen en totalen'!B:F,5,FALSE)</f>
        <v>W5-B1</v>
      </c>
      <c r="C229" t="str">
        <f>_xlfn.IFNA(VLOOKUP($A229,'Alle namen en totalen'!$B:$F,C$284,FALSE)," ")</f>
        <v>Feija Garretsen</v>
      </c>
      <c r="D229" t="str">
        <f>_xlfn.IFNA(VLOOKUP($A229,'Alle namen en totalen'!$B:$F,D$284,FALSE)," ")</f>
        <v>Instap 6</v>
      </c>
      <c r="E229">
        <f>VLOOKUP($A229,'Tussenbestand individueel'!$F:$AH,E$284,FALSE)</f>
        <v>0</v>
      </c>
      <c r="F229" t="str">
        <f>_xlfn.IFNA(VLOOKUP($A229,'Alle namen en totalen'!$B:$F,F$284,FALSE),"")</f>
        <v>Ilpenstein</v>
      </c>
      <c r="G229" s="15">
        <f>_xlfn.IFNA(VLOOKUP($A229,'Tussenbestand individueel'!$F:$AH,G$284,FALSE),0)</f>
        <v>34.825000000000003</v>
      </c>
      <c r="H229" s="25">
        <f>_xlfn.IFNA(VLOOKUP($A229,'Tussenbestand individueel'!$F:$AH,H$284,FALSE),0)</f>
        <v>13</v>
      </c>
      <c r="I229" s="15">
        <f>_xlfn.IFNA(VLOOKUP($A229,'Tussenbestand individueel'!$F:$AH,I$284,FALSE),0)</f>
        <v>3</v>
      </c>
      <c r="J229" s="15">
        <f>_xlfn.IFNA(VLOOKUP($A229,'Tussenbestand individueel'!$F:$AH,J$284,FALSE),0)</f>
        <v>8.625</v>
      </c>
      <c r="K229" s="15">
        <f>_xlfn.IFNA(VLOOKUP($A229,'Tussenbestand individueel'!$F:$AH,K$284,FALSE),0)</f>
        <v>0</v>
      </c>
      <c r="L229" s="15">
        <f>_xlfn.IFNA(VLOOKUP($A229,'Tussenbestand individueel'!$F:$AH,L$284,FALSE),0)</f>
        <v>0</v>
      </c>
      <c r="M229" s="15">
        <f>_xlfn.IFNA(VLOOKUP($A229,'Tussenbestand individueel'!$F:$AH,M$284,FALSE),0)</f>
        <v>11.625</v>
      </c>
      <c r="N229" s="13">
        <f>_xlfn.IFNA(VLOOKUP($A229,'Tussenbestand individueel'!$F:$AH,N$284,FALSE),0)</f>
        <v>13</v>
      </c>
      <c r="O229" s="15">
        <f>_xlfn.IFNA(VLOOKUP($A229,'Tussenbestand individueel'!$F:$AH,O$284,FALSE),0)</f>
        <v>1.5</v>
      </c>
      <c r="P229" s="15">
        <f>_xlfn.IFNA(VLOOKUP($A229,'Tussenbestand individueel'!$F:$AH,P$284,FALSE),0)</f>
        <v>5.55</v>
      </c>
      <c r="Q229" s="15">
        <f>_xlfn.IFNA(VLOOKUP($A229,'Tussenbestand individueel'!$F:$AH,Q$284,FALSE),0)</f>
        <v>0</v>
      </c>
      <c r="R229" s="15">
        <f>_xlfn.IFNA(VLOOKUP($A229,'Tussenbestand individueel'!$F:$AH,R$284,FALSE),0)</f>
        <v>7.05</v>
      </c>
      <c r="S229" s="13">
        <f>_xlfn.IFNA(VLOOKUP($A229,'Tussenbestand individueel'!$F:$AH,S$284,FALSE),0)</f>
        <v>12</v>
      </c>
      <c r="T229" s="15">
        <f>_xlfn.IFNA(VLOOKUP($A229,'Tussenbestand individueel'!$F:$AH,T$284,FALSE),0)</f>
        <v>1.5</v>
      </c>
      <c r="U229" s="15">
        <f>_xlfn.IFNA(VLOOKUP($A229,'Tussenbestand individueel'!$F:$AH,U$284,FALSE),0)</f>
        <v>6.75</v>
      </c>
      <c r="V229" s="15">
        <f>_xlfn.IFNA(VLOOKUP($A229,'Tussenbestand individueel'!$F:$AH,V$284,FALSE),0)</f>
        <v>1</v>
      </c>
      <c r="W229" s="15">
        <f>_xlfn.IFNA(VLOOKUP($A229,'Tussenbestand individueel'!$F:$AH,W$284,FALSE),0)</f>
        <v>7.25</v>
      </c>
      <c r="X229" s="13">
        <f>_xlfn.IFNA(VLOOKUP($A229,'Tussenbestand individueel'!$F:$AH,X$284,FALSE),0)</f>
        <v>13</v>
      </c>
      <c r="Y229" s="15">
        <f>_xlfn.IFNA(VLOOKUP($A229,'Tussenbestand individueel'!$F:$AH,Y$284,FALSE),0)</f>
        <v>2.4</v>
      </c>
      <c r="Z229" s="15">
        <f>_xlfn.IFNA(VLOOKUP($A229,'Tussenbestand individueel'!$F:$AH,Z$284,FALSE),0)</f>
        <v>6.5</v>
      </c>
      <c r="AA229" s="15">
        <f>_xlfn.IFNA(VLOOKUP($A229,'Tussenbestand individueel'!$F:$AH,AA$284,FALSE),0)</f>
        <v>0</v>
      </c>
      <c r="AB229" s="15">
        <f>_xlfn.IFNA(VLOOKUP($A229,'Tussenbestand individueel'!$F:$AH,AB$284,FALSE),0)</f>
        <v>8.9</v>
      </c>
      <c r="AC229" s="13">
        <f>_xlfn.IFNA(VLOOKUP($A229,'Tussenbestand individueel'!$F:$AH,AC$284,FALSE),0)</f>
        <v>13</v>
      </c>
    </row>
    <row r="230" spans="1:29" hidden="1" x14ac:dyDescent="0.3">
      <c r="A230" s="17">
        <f>'Alle namen en totalen'!$B230</f>
        <v>798</v>
      </c>
      <c r="B230" t="str">
        <f>VLOOKUP(A230,'Alle namen en totalen'!B:F,5,FALSE)</f>
        <v>W5-B1</v>
      </c>
      <c r="C230" t="str">
        <f>_xlfn.IFNA(VLOOKUP($A230,'Alle namen en totalen'!$B:$F,C$284,FALSE)," ")</f>
        <v>Fenna van der Valk</v>
      </c>
      <c r="D230" t="str">
        <f>_xlfn.IFNA(VLOOKUP($A230,'Alle namen en totalen'!$B:$F,D$284,FALSE)," ")</f>
        <v>Instap 6</v>
      </c>
      <c r="E230">
        <f>VLOOKUP($A230,'Tussenbestand individueel'!$F:$AH,E$284,FALSE)</f>
        <v>0</v>
      </c>
      <c r="F230" t="str">
        <f>_xlfn.IFNA(VLOOKUP($A230,'Alle namen en totalen'!$B:$F,F$284,FALSE),"")</f>
        <v>Swift</v>
      </c>
      <c r="G230" s="15">
        <f>_xlfn.IFNA(VLOOKUP($A230,'Tussenbestand individueel'!$F:$AH,G$284,FALSE),0)</f>
        <v>43.65</v>
      </c>
      <c r="H230" s="25">
        <f>_xlfn.IFNA(VLOOKUP($A230,'Tussenbestand individueel'!$F:$AH,H$284,FALSE),0)</f>
        <v>7</v>
      </c>
      <c r="I230" s="15">
        <f>_xlfn.IFNA(VLOOKUP($A230,'Tussenbestand individueel'!$F:$AH,I$284,FALSE),0)</f>
        <v>4</v>
      </c>
      <c r="J230" s="15">
        <f>_xlfn.IFNA(VLOOKUP($A230,'Tussenbestand individueel'!$F:$AH,J$284,FALSE),0)</f>
        <v>8.9</v>
      </c>
      <c r="K230" s="15">
        <f>_xlfn.IFNA(VLOOKUP($A230,'Tussenbestand individueel'!$F:$AH,K$284,FALSE),0)</f>
        <v>0</v>
      </c>
      <c r="L230" s="15">
        <f>_xlfn.IFNA(VLOOKUP($A230,'Tussenbestand individueel'!$F:$AH,L$284,FALSE),0)</f>
        <v>0.3</v>
      </c>
      <c r="M230" s="15">
        <f>_xlfn.IFNA(VLOOKUP($A230,'Tussenbestand individueel'!$F:$AH,M$284,FALSE),0)</f>
        <v>13.2</v>
      </c>
      <c r="N230" s="13">
        <f>_xlfn.IFNA(VLOOKUP($A230,'Tussenbestand individueel'!$F:$AH,N$284,FALSE),0)</f>
        <v>4</v>
      </c>
      <c r="O230" s="15">
        <f>_xlfn.IFNA(VLOOKUP($A230,'Tussenbestand individueel'!$F:$AH,O$284,FALSE),0)</f>
        <v>2</v>
      </c>
      <c r="P230" s="15">
        <f>_xlfn.IFNA(VLOOKUP($A230,'Tussenbestand individueel'!$F:$AH,P$284,FALSE),0)</f>
        <v>6.8</v>
      </c>
      <c r="Q230" s="15">
        <f>_xlfn.IFNA(VLOOKUP($A230,'Tussenbestand individueel'!$F:$AH,Q$284,FALSE),0)</f>
        <v>0</v>
      </c>
      <c r="R230" s="15">
        <f>_xlfn.IFNA(VLOOKUP($A230,'Tussenbestand individueel'!$F:$AH,R$284,FALSE),0)</f>
        <v>8.8000000000000007</v>
      </c>
      <c r="S230" s="13">
        <f>_xlfn.IFNA(VLOOKUP($A230,'Tussenbestand individueel'!$F:$AH,S$284,FALSE),0)</f>
        <v>6</v>
      </c>
      <c r="T230" s="15">
        <f>_xlfn.IFNA(VLOOKUP($A230,'Tussenbestand individueel'!$F:$AH,T$284,FALSE),0)</f>
        <v>2.9</v>
      </c>
      <c r="U230" s="15">
        <f>_xlfn.IFNA(VLOOKUP($A230,'Tussenbestand individueel'!$F:$AH,U$284,FALSE),0)</f>
        <v>6.6</v>
      </c>
      <c r="V230" s="15">
        <f>_xlfn.IFNA(VLOOKUP($A230,'Tussenbestand individueel'!$F:$AH,V$284,FALSE),0)</f>
        <v>0</v>
      </c>
      <c r="W230" s="15">
        <f>_xlfn.IFNA(VLOOKUP($A230,'Tussenbestand individueel'!$F:$AH,W$284,FALSE),0)</f>
        <v>9.5</v>
      </c>
      <c r="X230" s="13">
        <f>_xlfn.IFNA(VLOOKUP($A230,'Tussenbestand individueel'!$F:$AH,X$284,FALSE),0)</f>
        <v>10</v>
      </c>
      <c r="Y230" s="15">
        <f>_xlfn.IFNA(VLOOKUP($A230,'Tussenbestand individueel'!$F:$AH,Y$284,FALSE),0)</f>
        <v>4.3</v>
      </c>
      <c r="Z230" s="15">
        <f>_xlfn.IFNA(VLOOKUP($A230,'Tussenbestand individueel'!$F:$AH,Z$284,FALSE),0)</f>
        <v>7.85</v>
      </c>
      <c r="AA230" s="15">
        <f>_xlfn.IFNA(VLOOKUP($A230,'Tussenbestand individueel'!$F:$AH,AA$284,FALSE),0)</f>
        <v>0</v>
      </c>
      <c r="AB230" s="15">
        <f>_xlfn.IFNA(VLOOKUP($A230,'Tussenbestand individueel'!$F:$AH,AB$284,FALSE),0)</f>
        <v>12.15</v>
      </c>
      <c r="AC230" s="13">
        <f>_xlfn.IFNA(VLOOKUP($A230,'Tussenbestand individueel'!$F:$AH,AC$284,FALSE),0)</f>
        <v>3</v>
      </c>
    </row>
    <row r="231" spans="1:29" hidden="1" x14ac:dyDescent="0.3">
      <c r="A231" s="17">
        <f>'Alle namen en totalen'!$B231</f>
        <v>799</v>
      </c>
      <c r="B231" t="str">
        <f>VLOOKUP(A231,'Alle namen en totalen'!B:F,5,FALSE)</f>
        <v>W5-B1</v>
      </c>
      <c r="C231" t="str">
        <f>_xlfn.IFNA(VLOOKUP($A231,'Alle namen en totalen'!$B:$F,C$284,FALSE)," ")</f>
        <v>Fimke Harrewijnen</v>
      </c>
      <c r="D231" t="str">
        <f>_xlfn.IFNA(VLOOKUP($A231,'Alle namen en totalen'!$B:$F,D$284,FALSE)," ")</f>
        <v>Instap 6</v>
      </c>
      <c r="E231">
        <f>VLOOKUP($A231,'Tussenbestand individueel'!$F:$AH,E$284,FALSE)</f>
        <v>0</v>
      </c>
      <c r="F231" t="str">
        <f>_xlfn.IFNA(VLOOKUP($A231,'Alle namen en totalen'!$B:$F,F$284,FALSE),"")</f>
        <v>Swift</v>
      </c>
      <c r="G231" s="15">
        <f>_xlfn.IFNA(VLOOKUP($A231,'Tussenbestand individueel'!$F:$AH,G$284,FALSE),0)</f>
        <v>46.225000000000001</v>
      </c>
      <c r="H231" s="25">
        <f>_xlfn.IFNA(VLOOKUP($A231,'Tussenbestand individueel'!$F:$AH,H$284,FALSE),0)</f>
        <v>1</v>
      </c>
      <c r="I231" s="15">
        <f>_xlfn.IFNA(VLOOKUP($A231,'Tussenbestand individueel'!$F:$AH,I$284,FALSE),0)</f>
        <v>3.5</v>
      </c>
      <c r="J231" s="15">
        <f>_xlfn.IFNA(VLOOKUP($A231,'Tussenbestand individueel'!$F:$AH,J$284,FALSE),0)</f>
        <v>9.4749999999999996</v>
      </c>
      <c r="K231" s="15">
        <f>_xlfn.IFNA(VLOOKUP($A231,'Tussenbestand individueel'!$F:$AH,K$284,FALSE),0)</f>
        <v>0</v>
      </c>
      <c r="L231" s="15">
        <f>_xlfn.IFNA(VLOOKUP($A231,'Tussenbestand individueel'!$F:$AH,L$284,FALSE),0)</f>
        <v>0.3</v>
      </c>
      <c r="M231" s="15">
        <f>_xlfn.IFNA(VLOOKUP($A231,'Tussenbestand individueel'!$F:$AH,M$284,FALSE),0)</f>
        <v>13.275</v>
      </c>
      <c r="N231" s="13">
        <f>_xlfn.IFNA(VLOOKUP($A231,'Tussenbestand individueel'!$F:$AH,N$284,FALSE),0)</f>
        <v>2</v>
      </c>
      <c r="O231" s="15">
        <f>_xlfn.IFNA(VLOOKUP($A231,'Tussenbestand individueel'!$F:$AH,O$284,FALSE),0)</f>
        <v>2.5</v>
      </c>
      <c r="P231" s="15">
        <f>_xlfn.IFNA(VLOOKUP($A231,'Tussenbestand individueel'!$F:$AH,P$284,FALSE),0)</f>
        <v>6.75</v>
      </c>
      <c r="Q231" s="15">
        <f>_xlfn.IFNA(VLOOKUP($A231,'Tussenbestand individueel'!$F:$AH,Q$284,FALSE),0)</f>
        <v>0</v>
      </c>
      <c r="R231" s="15">
        <f>_xlfn.IFNA(VLOOKUP($A231,'Tussenbestand individueel'!$F:$AH,R$284,FALSE),0)</f>
        <v>9.25</v>
      </c>
      <c r="S231" s="13">
        <f>_xlfn.IFNA(VLOOKUP($A231,'Tussenbestand individueel'!$F:$AH,S$284,FALSE),0)</f>
        <v>3</v>
      </c>
      <c r="T231" s="15">
        <f>_xlfn.IFNA(VLOOKUP($A231,'Tussenbestand individueel'!$F:$AH,T$284,FALSE),0)</f>
        <v>4</v>
      </c>
      <c r="U231" s="15">
        <f>_xlfn.IFNA(VLOOKUP($A231,'Tussenbestand individueel'!$F:$AH,U$284,FALSE),0)</f>
        <v>7.2</v>
      </c>
      <c r="V231" s="15">
        <f>_xlfn.IFNA(VLOOKUP($A231,'Tussenbestand individueel'!$F:$AH,V$284,FALSE),0)</f>
        <v>0</v>
      </c>
      <c r="W231" s="15">
        <f>_xlfn.IFNA(VLOOKUP($A231,'Tussenbestand individueel'!$F:$AH,W$284,FALSE),0)</f>
        <v>11.2</v>
      </c>
      <c r="X231" s="13">
        <f>_xlfn.IFNA(VLOOKUP($A231,'Tussenbestand individueel'!$F:$AH,X$284,FALSE),0)</f>
        <v>6</v>
      </c>
      <c r="Y231" s="15">
        <f>_xlfn.IFNA(VLOOKUP($A231,'Tussenbestand individueel'!$F:$AH,Y$284,FALSE),0)</f>
        <v>4.3</v>
      </c>
      <c r="Z231" s="15">
        <f>_xlfn.IFNA(VLOOKUP($A231,'Tussenbestand individueel'!$F:$AH,Z$284,FALSE),0)</f>
        <v>8.1999999999999993</v>
      </c>
      <c r="AA231" s="15">
        <f>_xlfn.IFNA(VLOOKUP($A231,'Tussenbestand individueel'!$F:$AH,AA$284,FALSE),0)</f>
        <v>0</v>
      </c>
      <c r="AB231" s="15">
        <f>_xlfn.IFNA(VLOOKUP($A231,'Tussenbestand individueel'!$F:$AH,AB$284,FALSE),0)</f>
        <v>12.5</v>
      </c>
      <c r="AC231" s="13">
        <f>_xlfn.IFNA(VLOOKUP($A231,'Tussenbestand individueel'!$F:$AH,AC$284,FALSE),0)</f>
        <v>1</v>
      </c>
    </row>
    <row r="232" spans="1:29" hidden="1" x14ac:dyDescent="0.3">
      <c r="A232" s="17">
        <f>'Alle namen en totalen'!$B232</f>
        <v>0</v>
      </c>
      <c r="B232" t="e">
        <f>VLOOKUP(A232,'Alle namen en totalen'!B:F,5,FALSE)</f>
        <v>#N/A</v>
      </c>
      <c r="C232" t="str">
        <f>_xlfn.IFNA(VLOOKUP($A232,'Alle namen en totalen'!$B:$F,C$284,FALSE)," ")</f>
        <v xml:space="preserve"> </v>
      </c>
      <c r="D232" t="str">
        <f>_xlfn.IFNA(VLOOKUP($A232,'Alle namen en totalen'!$B:$F,D$284,FALSE)," ")</f>
        <v xml:space="preserve"> </v>
      </c>
      <c r="E232">
        <f>VLOOKUP($A232,'Tussenbestand individueel'!$F:$AH,E$284,FALSE)</f>
        <v>0</v>
      </c>
      <c r="F232" t="str">
        <f>_xlfn.IFNA(VLOOKUP($A232,'Alle namen en totalen'!$B:$F,F$284,FALSE),"")</f>
        <v/>
      </c>
      <c r="G232" s="15">
        <f>_xlfn.IFNA(VLOOKUP($A232,'Tussenbestand individueel'!$F:$AH,G$284,FALSE),0)</f>
        <v>0</v>
      </c>
      <c r="H232" s="25">
        <f>_xlfn.IFNA(VLOOKUP($A232,'Tussenbestand individueel'!$F:$AH,H$284,FALSE),0)</f>
        <v>0</v>
      </c>
      <c r="I232" s="15">
        <f>_xlfn.IFNA(VLOOKUP($A232,'Tussenbestand individueel'!$F:$AH,I$284,FALSE),0)</f>
        <v>0</v>
      </c>
      <c r="J232" s="15">
        <f>_xlfn.IFNA(VLOOKUP($A232,'Tussenbestand individueel'!$F:$AH,J$284,FALSE),0)</f>
        <v>0</v>
      </c>
      <c r="K232" s="15">
        <f>_xlfn.IFNA(VLOOKUP($A232,'Tussenbestand individueel'!$F:$AH,K$284,FALSE),0)</f>
        <v>0</v>
      </c>
      <c r="L232" s="15">
        <f>_xlfn.IFNA(VLOOKUP($A232,'Tussenbestand individueel'!$F:$AH,L$284,FALSE),0)</f>
        <v>0</v>
      </c>
      <c r="M232" s="15">
        <f>_xlfn.IFNA(VLOOKUP($A232,'Tussenbestand individueel'!$F:$AH,M$284,FALSE),0)</f>
        <v>0</v>
      </c>
      <c r="N232" s="13">
        <f>_xlfn.IFNA(VLOOKUP($A232,'Tussenbestand individueel'!$F:$AH,N$284,FALSE),0)</f>
        <v>0</v>
      </c>
      <c r="O232" s="15">
        <f>_xlfn.IFNA(VLOOKUP($A232,'Tussenbestand individueel'!$F:$AH,O$284,FALSE),0)</f>
        <v>0</v>
      </c>
      <c r="P232" s="15">
        <f>_xlfn.IFNA(VLOOKUP($A232,'Tussenbestand individueel'!$F:$AH,P$284,FALSE),0)</f>
        <v>0</v>
      </c>
      <c r="Q232" s="15">
        <f>_xlfn.IFNA(VLOOKUP($A232,'Tussenbestand individueel'!$F:$AH,Q$284,FALSE),0)</f>
        <v>0</v>
      </c>
      <c r="R232" s="15">
        <f>_xlfn.IFNA(VLOOKUP($A232,'Tussenbestand individueel'!$F:$AH,R$284,FALSE),0)</f>
        <v>0</v>
      </c>
      <c r="S232" s="13">
        <f>_xlfn.IFNA(VLOOKUP($A232,'Tussenbestand individueel'!$F:$AH,S$284,FALSE),0)</f>
        <v>0</v>
      </c>
      <c r="T232" s="15">
        <f>_xlfn.IFNA(VLOOKUP($A232,'Tussenbestand individueel'!$F:$AH,T$284,FALSE),0)</f>
        <v>0</v>
      </c>
      <c r="U232" s="15">
        <f>_xlfn.IFNA(VLOOKUP($A232,'Tussenbestand individueel'!$F:$AH,U$284,FALSE),0)</f>
        <v>0</v>
      </c>
      <c r="V232" s="15">
        <f>_xlfn.IFNA(VLOOKUP($A232,'Tussenbestand individueel'!$F:$AH,V$284,FALSE),0)</f>
        <v>0</v>
      </c>
      <c r="W232" s="15">
        <f>_xlfn.IFNA(VLOOKUP($A232,'Tussenbestand individueel'!$F:$AH,W$284,FALSE),0)</f>
        <v>0</v>
      </c>
      <c r="X232" s="13">
        <f>_xlfn.IFNA(VLOOKUP($A232,'Tussenbestand individueel'!$F:$AH,X$284,FALSE),0)</f>
        <v>0</v>
      </c>
      <c r="Y232" s="15">
        <f>_xlfn.IFNA(VLOOKUP($A232,'Tussenbestand individueel'!$F:$AH,Y$284,FALSE),0)</f>
        <v>0</v>
      </c>
      <c r="Z232" s="15">
        <f>_xlfn.IFNA(VLOOKUP($A232,'Tussenbestand individueel'!$F:$AH,Z$284,FALSE),0)</f>
        <v>0</v>
      </c>
      <c r="AA232" s="15">
        <f>_xlfn.IFNA(VLOOKUP($A232,'Tussenbestand individueel'!$F:$AH,AA$284,FALSE),0)</f>
        <v>0</v>
      </c>
      <c r="AB232" s="15">
        <f>_xlfn.IFNA(VLOOKUP($A232,'Tussenbestand individueel'!$F:$AH,AB$284,FALSE),0)</f>
        <v>0</v>
      </c>
      <c r="AC232" s="13">
        <f>_xlfn.IFNA(VLOOKUP($A232,'Tussenbestand individueel'!$F:$AH,AC$284,FALSE),0)</f>
        <v>0</v>
      </c>
    </row>
    <row r="233" spans="1:29" hidden="1" x14ac:dyDescent="0.3">
      <c r="A233" s="17">
        <f>'Alle namen en totalen'!$B233</f>
        <v>0</v>
      </c>
      <c r="B233" t="e">
        <f>VLOOKUP(A233,'Alle namen en totalen'!B:F,5,FALSE)</f>
        <v>#N/A</v>
      </c>
      <c r="C233" t="str">
        <f>_xlfn.IFNA(VLOOKUP($A233,'Alle namen en totalen'!$B:$F,C$284,FALSE)," ")</f>
        <v xml:space="preserve"> </v>
      </c>
      <c r="D233" t="str">
        <f>_xlfn.IFNA(VLOOKUP($A233,'Alle namen en totalen'!$B:$F,D$284,FALSE)," ")</f>
        <v xml:space="preserve"> </v>
      </c>
      <c r="E233">
        <f>VLOOKUP($A233,'Tussenbestand individueel'!$F:$AH,E$284,FALSE)</f>
        <v>0</v>
      </c>
      <c r="F233" t="str">
        <f>_xlfn.IFNA(VLOOKUP($A233,'Alle namen en totalen'!$B:$F,F$284,FALSE),"")</f>
        <v/>
      </c>
      <c r="G233" s="15">
        <f>_xlfn.IFNA(VLOOKUP($A233,'Tussenbestand individueel'!$F:$AH,G$284,FALSE),0)</f>
        <v>0</v>
      </c>
      <c r="H233" s="25">
        <f>_xlfn.IFNA(VLOOKUP($A233,'Tussenbestand individueel'!$F:$AH,H$284,FALSE),0)</f>
        <v>0</v>
      </c>
      <c r="I233" s="15">
        <f>_xlfn.IFNA(VLOOKUP($A233,'Tussenbestand individueel'!$F:$AH,I$284,FALSE),0)</f>
        <v>0</v>
      </c>
      <c r="J233" s="15">
        <f>_xlfn.IFNA(VLOOKUP($A233,'Tussenbestand individueel'!$F:$AH,J$284,FALSE),0)</f>
        <v>0</v>
      </c>
      <c r="K233" s="15">
        <f>_xlfn.IFNA(VLOOKUP($A233,'Tussenbestand individueel'!$F:$AH,K$284,FALSE),0)</f>
        <v>0</v>
      </c>
      <c r="L233" s="15">
        <f>_xlfn.IFNA(VLOOKUP($A233,'Tussenbestand individueel'!$F:$AH,L$284,FALSE),0)</f>
        <v>0</v>
      </c>
      <c r="M233" s="15">
        <f>_xlfn.IFNA(VLOOKUP($A233,'Tussenbestand individueel'!$F:$AH,M$284,FALSE),0)</f>
        <v>0</v>
      </c>
      <c r="N233" s="13">
        <f>_xlfn.IFNA(VLOOKUP($A233,'Tussenbestand individueel'!$F:$AH,N$284,FALSE),0)</f>
        <v>0</v>
      </c>
      <c r="O233" s="15">
        <f>_xlfn.IFNA(VLOOKUP($A233,'Tussenbestand individueel'!$F:$AH,O$284,FALSE),0)</f>
        <v>0</v>
      </c>
      <c r="P233" s="15">
        <f>_xlfn.IFNA(VLOOKUP($A233,'Tussenbestand individueel'!$F:$AH,P$284,FALSE),0)</f>
        <v>0</v>
      </c>
      <c r="Q233" s="15">
        <f>_xlfn.IFNA(VLOOKUP($A233,'Tussenbestand individueel'!$F:$AH,Q$284,FALSE),0)</f>
        <v>0</v>
      </c>
      <c r="R233" s="15">
        <f>_xlfn.IFNA(VLOOKUP($A233,'Tussenbestand individueel'!$F:$AH,R$284,FALSE),0)</f>
        <v>0</v>
      </c>
      <c r="S233" s="13">
        <f>_xlfn.IFNA(VLOOKUP($A233,'Tussenbestand individueel'!$F:$AH,S$284,FALSE),0)</f>
        <v>0</v>
      </c>
      <c r="T233" s="15">
        <f>_xlfn.IFNA(VLOOKUP($A233,'Tussenbestand individueel'!$F:$AH,T$284,FALSE),0)</f>
        <v>0</v>
      </c>
      <c r="U233" s="15">
        <f>_xlfn.IFNA(VLOOKUP($A233,'Tussenbestand individueel'!$F:$AH,U$284,FALSE),0)</f>
        <v>0</v>
      </c>
      <c r="V233" s="15">
        <f>_xlfn.IFNA(VLOOKUP($A233,'Tussenbestand individueel'!$F:$AH,V$284,FALSE),0)</f>
        <v>0</v>
      </c>
      <c r="W233" s="15">
        <f>_xlfn.IFNA(VLOOKUP($A233,'Tussenbestand individueel'!$F:$AH,W$284,FALSE),0)</f>
        <v>0</v>
      </c>
      <c r="X233" s="13">
        <f>_xlfn.IFNA(VLOOKUP($A233,'Tussenbestand individueel'!$F:$AH,X$284,FALSE),0)</f>
        <v>0</v>
      </c>
      <c r="Y233" s="15">
        <f>_xlfn.IFNA(VLOOKUP($A233,'Tussenbestand individueel'!$F:$AH,Y$284,FALSE),0)</f>
        <v>0</v>
      </c>
      <c r="Z233" s="15">
        <f>_xlfn.IFNA(VLOOKUP($A233,'Tussenbestand individueel'!$F:$AH,Z$284,FALSE),0)</f>
        <v>0</v>
      </c>
      <c r="AA233" s="15">
        <f>_xlfn.IFNA(VLOOKUP($A233,'Tussenbestand individueel'!$F:$AH,AA$284,FALSE),0)</f>
        <v>0</v>
      </c>
      <c r="AB233" s="15">
        <f>_xlfn.IFNA(VLOOKUP($A233,'Tussenbestand individueel'!$F:$AH,AB$284,FALSE),0)</f>
        <v>0</v>
      </c>
      <c r="AC233" s="13">
        <f>_xlfn.IFNA(VLOOKUP($A233,'Tussenbestand individueel'!$F:$AH,AC$284,FALSE),0)</f>
        <v>0</v>
      </c>
    </row>
    <row r="234" spans="1:29" hidden="1" x14ac:dyDescent="0.3">
      <c r="A234" s="17">
        <f>'Alle namen en totalen'!$B234</f>
        <v>0</v>
      </c>
      <c r="B234" t="e">
        <f>VLOOKUP(A234,'Alle namen en totalen'!B:F,5,FALSE)</f>
        <v>#N/A</v>
      </c>
      <c r="C234" t="str">
        <f>_xlfn.IFNA(VLOOKUP($A234,'Alle namen en totalen'!$B:$F,C$284,FALSE)," ")</f>
        <v xml:space="preserve"> </v>
      </c>
      <c r="D234" t="str">
        <f>_xlfn.IFNA(VLOOKUP($A234,'Alle namen en totalen'!$B:$F,D$284,FALSE)," ")</f>
        <v xml:space="preserve"> </v>
      </c>
      <c r="E234">
        <f>VLOOKUP($A234,'Tussenbestand individueel'!$F:$AH,E$284,FALSE)</f>
        <v>0</v>
      </c>
      <c r="F234" t="str">
        <f>_xlfn.IFNA(VLOOKUP($A234,'Alle namen en totalen'!$B:$F,F$284,FALSE),"")</f>
        <v/>
      </c>
      <c r="G234" s="15">
        <f>_xlfn.IFNA(VLOOKUP($A234,'Tussenbestand individueel'!$F:$AH,G$284,FALSE),0)</f>
        <v>0</v>
      </c>
      <c r="H234" s="25">
        <f>_xlfn.IFNA(VLOOKUP($A234,'Tussenbestand individueel'!$F:$AH,H$284,FALSE),0)</f>
        <v>0</v>
      </c>
      <c r="I234" s="15">
        <f>_xlfn.IFNA(VLOOKUP($A234,'Tussenbestand individueel'!$F:$AH,I$284,FALSE),0)</f>
        <v>0</v>
      </c>
      <c r="J234" s="15">
        <f>_xlfn.IFNA(VLOOKUP($A234,'Tussenbestand individueel'!$F:$AH,J$284,FALSE),0)</f>
        <v>0</v>
      </c>
      <c r="K234" s="15">
        <f>_xlfn.IFNA(VLOOKUP($A234,'Tussenbestand individueel'!$F:$AH,K$284,FALSE),0)</f>
        <v>0</v>
      </c>
      <c r="L234" s="15">
        <f>_xlfn.IFNA(VLOOKUP($A234,'Tussenbestand individueel'!$F:$AH,L$284,FALSE),0)</f>
        <v>0</v>
      </c>
      <c r="M234" s="15">
        <f>_xlfn.IFNA(VLOOKUP($A234,'Tussenbestand individueel'!$F:$AH,M$284,FALSE),0)</f>
        <v>0</v>
      </c>
      <c r="N234" s="13">
        <f>_xlfn.IFNA(VLOOKUP($A234,'Tussenbestand individueel'!$F:$AH,N$284,FALSE),0)</f>
        <v>0</v>
      </c>
      <c r="O234" s="15">
        <f>_xlfn.IFNA(VLOOKUP($A234,'Tussenbestand individueel'!$F:$AH,O$284,FALSE),0)</f>
        <v>0</v>
      </c>
      <c r="P234" s="15">
        <f>_xlfn.IFNA(VLOOKUP($A234,'Tussenbestand individueel'!$F:$AH,P$284,FALSE),0)</f>
        <v>0</v>
      </c>
      <c r="Q234" s="15">
        <f>_xlfn.IFNA(VLOOKUP($A234,'Tussenbestand individueel'!$F:$AH,Q$284,FALSE),0)</f>
        <v>0</v>
      </c>
      <c r="R234" s="15">
        <f>_xlfn.IFNA(VLOOKUP($A234,'Tussenbestand individueel'!$F:$AH,R$284,FALSE),0)</f>
        <v>0</v>
      </c>
      <c r="S234" s="13">
        <f>_xlfn.IFNA(VLOOKUP($A234,'Tussenbestand individueel'!$F:$AH,S$284,FALSE),0)</f>
        <v>0</v>
      </c>
      <c r="T234" s="15">
        <f>_xlfn.IFNA(VLOOKUP($A234,'Tussenbestand individueel'!$F:$AH,T$284,FALSE),0)</f>
        <v>0</v>
      </c>
      <c r="U234" s="15">
        <f>_xlfn.IFNA(VLOOKUP($A234,'Tussenbestand individueel'!$F:$AH,U$284,FALSE),0)</f>
        <v>0</v>
      </c>
      <c r="V234" s="15">
        <f>_xlfn.IFNA(VLOOKUP($A234,'Tussenbestand individueel'!$F:$AH,V$284,FALSE),0)</f>
        <v>0</v>
      </c>
      <c r="W234" s="15">
        <f>_xlfn.IFNA(VLOOKUP($A234,'Tussenbestand individueel'!$F:$AH,W$284,FALSE),0)</f>
        <v>0</v>
      </c>
      <c r="X234" s="13">
        <f>_xlfn.IFNA(VLOOKUP($A234,'Tussenbestand individueel'!$F:$AH,X$284,FALSE),0)</f>
        <v>0</v>
      </c>
      <c r="Y234" s="15">
        <f>_xlfn.IFNA(VLOOKUP($A234,'Tussenbestand individueel'!$F:$AH,Y$284,FALSE),0)</f>
        <v>0</v>
      </c>
      <c r="Z234" s="15">
        <f>_xlfn.IFNA(VLOOKUP($A234,'Tussenbestand individueel'!$F:$AH,Z$284,FALSE),0)</f>
        <v>0</v>
      </c>
      <c r="AA234" s="15">
        <f>_xlfn.IFNA(VLOOKUP($A234,'Tussenbestand individueel'!$F:$AH,AA$284,FALSE),0)</f>
        <v>0</v>
      </c>
      <c r="AB234" s="15">
        <f>_xlfn.IFNA(VLOOKUP($A234,'Tussenbestand individueel'!$F:$AH,AB$284,FALSE),0)</f>
        <v>0</v>
      </c>
      <c r="AC234" s="13">
        <f>_xlfn.IFNA(VLOOKUP($A234,'Tussenbestand individueel'!$F:$AH,AC$284,FALSE),0)</f>
        <v>0</v>
      </c>
    </row>
    <row r="235" spans="1:29" hidden="1" x14ac:dyDescent="0.3">
      <c r="A235" s="17">
        <f>'Alle namen en totalen'!$B235</f>
        <v>0</v>
      </c>
      <c r="B235" t="e">
        <f>VLOOKUP(A235,'Alle namen en totalen'!B:F,5,FALSE)</f>
        <v>#N/A</v>
      </c>
      <c r="C235" t="str">
        <f>_xlfn.IFNA(VLOOKUP($A235,'Alle namen en totalen'!$B:$F,C$284,FALSE)," ")</f>
        <v xml:space="preserve"> </v>
      </c>
      <c r="D235" t="str">
        <f>_xlfn.IFNA(VLOOKUP($A235,'Alle namen en totalen'!$B:$F,D$284,FALSE)," ")</f>
        <v xml:space="preserve"> </v>
      </c>
      <c r="E235">
        <f>VLOOKUP($A235,'Tussenbestand individueel'!$F:$AH,E$284,FALSE)</f>
        <v>0</v>
      </c>
      <c r="F235" t="str">
        <f>_xlfn.IFNA(VLOOKUP($A235,'Alle namen en totalen'!$B:$F,F$284,FALSE),"")</f>
        <v/>
      </c>
      <c r="G235" s="15">
        <f>_xlfn.IFNA(VLOOKUP($A235,'Tussenbestand individueel'!$F:$AH,G$284,FALSE),0)</f>
        <v>0</v>
      </c>
      <c r="H235" s="25">
        <f>_xlfn.IFNA(VLOOKUP($A235,'Tussenbestand individueel'!$F:$AH,H$284,FALSE),0)</f>
        <v>0</v>
      </c>
      <c r="I235" s="15">
        <f>_xlfn.IFNA(VLOOKUP($A235,'Tussenbestand individueel'!$F:$AH,I$284,FALSE),0)</f>
        <v>0</v>
      </c>
      <c r="J235" s="15">
        <f>_xlfn.IFNA(VLOOKUP($A235,'Tussenbestand individueel'!$F:$AH,J$284,FALSE),0)</f>
        <v>0</v>
      </c>
      <c r="K235" s="15">
        <f>_xlfn.IFNA(VLOOKUP($A235,'Tussenbestand individueel'!$F:$AH,K$284,FALSE),0)</f>
        <v>0</v>
      </c>
      <c r="L235" s="15">
        <f>_xlfn.IFNA(VLOOKUP($A235,'Tussenbestand individueel'!$F:$AH,L$284,FALSE),0)</f>
        <v>0</v>
      </c>
      <c r="M235" s="15">
        <f>_xlfn.IFNA(VLOOKUP($A235,'Tussenbestand individueel'!$F:$AH,M$284,FALSE),0)</f>
        <v>0</v>
      </c>
      <c r="N235" s="13">
        <f>_xlfn.IFNA(VLOOKUP($A235,'Tussenbestand individueel'!$F:$AH,N$284,FALSE),0)</f>
        <v>0</v>
      </c>
      <c r="O235" s="15">
        <f>_xlfn.IFNA(VLOOKUP($A235,'Tussenbestand individueel'!$F:$AH,O$284,FALSE),0)</f>
        <v>0</v>
      </c>
      <c r="P235" s="15">
        <f>_xlfn.IFNA(VLOOKUP($A235,'Tussenbestand individueel'!$F:$AH,P$284,FALSE),0)</f>
        <v>0</v>
      </c>
      <c r="Q235" s="15">
        <f>_xlfn.IFNA(VLOOKUP($A235,'Tussenbestand individueel'!$F:$AH,Q$284,FALSE),0)</f>
        <v>0</v>
      </c>
      <c r="R235" s="15">
        <f>_xlfn.IFNA(VLOOKUP($A235,'Tussenbestand individueel'!$F:$AH,R$284,FALSE),0)</f>
        <v>0</v>
      </c>
      <c r="S235" s="13">
        <f>_xlfn.IFNA(VLOOKUP($A235,'Tussenbestand individueel'!$F:$AH,S$284,FALSE),0)</f>
        <v>0</v>
      </c>
      <c r="T235" s="15">
        <f>_xlfn.IFNA(VLOOKUP($A235,'Tussenbestand individueel'!$F:$AH,T$284,FALSE),0)</f>
        <v>0</v>
      </c>
      <c r="U235" s="15">
        <f>_xlfn.IFNA(VLOOKUP($A235,'Tussenbestand individueel'!$F:$AH,U$284,FALSE),0)</f>
        <v>0</v>
      </c>
      <c r="V235" s="15">
        <f>_xlfn.IFNA(VLOOKUP($A235,'Tussenbestand individueel'!$F:$AH,V$284,FALSE),0)</f>
        <v>0</v>
      </c>
      <c r="W235" s="15">
        <f>_xlfn.IFNA(VLOOKUP($A235,'Tussenbestand individueel'!$F:$AH,W$284,FALSE),0)</f>
        <v>0</v>
      </c>
      <c r="X235" s="13">
        <f>_xlfn.IFNA(VLOOKUP($A235,'Tussenbestand individueel'!$F:$AH,X$284,FALSE),0)</f>
        <v>0</v>
      </c>
      <c r="Y235" s="15">
        <f>_xlfn.IFNA(VLOOKUP($A235,'Tussenbestand individueel'!$F:$AH,Y$284,FALSE),0)</f>
        <v>0</v>
      </c>
      <c r="Z235" s="15">
        <f>_xlfn.IFNA(VLOOKUP($A235,'Tussenbestand individueel'!$F:$AH,Z$284,FALSE),0)</f>
        <v>0</v>
      </c>
      <c r="AA235" s="15">
        <f>_xlfn.IFNA(VLOOKUP($A235,'Tussenbestand individueel'!$F:$AH,AA$284,FALSE),0)</f>
        <v>0</v>
      </c>
      <c r="AB235" s="15">
        <f>_xlfn.IFNA(VLOOKUP($A235,'Tussenbestand individueel'!$F:$AH,AB$284,FALSE),0)</f>
        <v>0</v>
      </c>
      <c r="AC235" s="13">
        <f>_xlfn.IFNA(VLOOKUP($A235,'Tussenbestand individueel'!$F:$AH,AC$284,FALSE),0)</f>
        <v>0</v>
      </c>
    </row>
    <row r="236" spans="1:29" hidden="1" x14ac:dyDescent="0.3">
      <c r="A236" s="17">
        <f>'Alle namen en totalen'!$B236</f>
        <v>0</v>
      </c>
      <c r="B236" t="e">
        <f>VLOOKUP(A236,'Alle namen en totalen'!B:F,5,FALSE)</f>
        <v>#N/A</v>
      </c>
      <c r="C236" t="str">
        <f>_xlfn.IFNA(VLOOKUP($A236,'Alle namen en totalen'!$B:$F,C$284,FALSE)," ")</f>
        <v xml:space="preserve"> </v>
      </c>
      <c r="D236" t="str">
        <f>_xlfn.IFNA(VLOOKUP($A236,'Alle namen en totalen'!$B:$F,D$284,FALSE)," ")</f>
        <v xml:space="preserve"> </v>
      </c>
      <c r="E236">
        <f>VLOOKUP($A236,'Tussenbestand individueel'!$F:$AH,E$284,FALSE)</f>
        <v>0</v>
      </c>
      <c r="F236" t="str">
        <f>_xlfn.IFNA(VLOOKUP($A236,'Alle namen en totalen'!$B:$F,F$284,FALSE),"")</f>
        <v/>
      </c>
      <c r="G236" s="15">
        <f>_xlfn.IFNA(VLOOKUP($A236,'Tussenbestand individueel'!$F:$AH,G$284,FALSE),0)</f>
        <v>0</v>
      </c>
      <c r="H236" s="25">
        <f>_xlfn.IFNA(VLOOKUP($A236,'Tussenbestand individueel'!$F:$AH,H$284,FALSE),0)</f>
        <v>0</v>
      </c>
      <c r="I236" s="15">
        <f>_xlfn.IFNA(VLOOKUP($A236,'Tussenbestand individueel'!$F:$AH,I$284,FALSE),0)</f>
        <v>0</v>
      </c>
      <c r="J236" s="15">
        <f>_xlfn.IFNA(VLOOKUP($A236,'Tussenbestand individueel'!$F:$AH,J$284,FALSE),0)</f>
        <v>0</v>
      </c>
      <c r="K236" s="15">
        <f>_xlfn.IFNA(VLOOKUP($A236,'Tussenbestand individueel'!$F:$AH,K$284,FALSE),0)</f>
        <v>0</v>
      </c>
      <c r="L236" s="15">
        <f>_xlfn.IFNA(VLOOKUP($A236,'Tussenbestand individueel'!$F:$AH,L$284,FALSE),0)</f>
        <v>0</v>
      </c>
      <c r="M236" s="15">
        <f>_xlfn.IFNA(VLOOKUP($A236,'Tussenbestand individueel'!$F:$AH,M$284,FALSE),0)</f>
        <v>0</v>
      </c>
      <c r="N236" s="13">
        <f>_xlfn.IFNA(VLOOKUP($A236,'Tussenbestand individueel'!$F:$AH,N$284,FALSE),0)</f>
        <v>0</v>
      </c>
      <c r="O236" s="15">
        <f>_xlfn.IFNA(VLOOKUP($A236,'Tussenbestand individueel'!$F:$AH,O$284,FALSE),0)</f>
        <v>0</v>
      </c>
      <c r="P236" s="15">
        <f>_xlfn.IFNA(VLOOKUP($A236,'Tussenbestand individueel'!$F:$AH,P$284,FALSE),0)</f>
        <v>0</v>
      </c>
      <c r="Q236" s="15">
        <f>_xlfn.IFNA(VLOOKUP($A236,'Tussenbestand individueel'!$F:$AH,Q$284,FALSE),0)</f>
        <v>0</v>
      </c>
      <c r="R236" s="15">
        <f>_xlfn.IFNA(VLOOKUP($A236,'Tussenbestand individueel'!$F:$AH,R$284,FALSE),0)</f>
        <v>0</v>
      </c>
      <c r="S236" s="13">
        <f>_xlfn.IFNA(VLOOKUP($A236,'Tussenbestand individueel'!$F:$AH,S$284,FALSE),0)</f>
        <v>0</v>
      </c>
      <c r="T236" s="15">
        <f>_xlfn.IFNA(VLOOKUP($A236,'Tussenbestand individueel'!$F:$AH,T$284,FALSE),0)</f>
        <v>0</v>
      </c>
      <c r="U236" s="15">
        <f>_xlfn.IFNA(VLOOKUP($A236,'Tussenbestand individueel'!$F:$AH,U$284,FALSE),0)</f>
        <v>0</v>
      </c>
      <c r="V236" s="15">
        <f>_xlfn.IFNA(VLOOKUP($A236,'Tussenbestand individueel'!$F:$AH,V$284,FALSE),0)</f>
        <v>0</v>
      </c>
      <c r="W236" s="15">
        <f>_xlfn.IFNA(VLOOKUP($A236,'Tussenbestand individueel'!$F:$AH,W$284,FALSE),0)</f>
        <v>0</v>
      </c>
      <c r="X236" s="13">
        <f>_xlfn.IFNA(VLOOKUP($A236,'Tussenbestand individueel'!$F:$AH,X$284,FALSE),0)</f>
        <v>0</v>
      </c>
      <c r="Y236" s="15">
        <f>_xlfn.IFNA(VLOOKUP($A236,'Tussenbestand individueel'!$F:$AH,Y$284,FALSE),0)</f>
        <v>0</v>
      </c>
      <c r="Z236" s="15">
        <f>_xlfn.IFNA(VLOOKUP($A236,'Tussenbestand individueel'!$F:$AH,Z$284,FALSE),0)</f>
        <v>0</v>
      </c>
      <c r="AA236" s="15">
        <f>_xlfn.IFNA(VLOOKUP($A236,'Tussenbestand individueel'!$F:$AH,AA$284,FALSE),0)</f>
        <v>0</v>
      </c>
      <c r="AB236" s="15">
        <f>_xlfn.IFNA(VLOOKUP($A236,'Tussenbestand individueel'!$F:$AH,AB$284,FALSE),0)</f>
        <v>0</v>
      </c>
      <c r="AC236" s="13">
        <f>_xlfn.IFNA(VLOOKUP($A236,'Tussenbestand individueel'!$F:$AH,AC$284,FALSE),0)</f>
        <v>0</v>
      </c>
    </row>
    <row r="237" spans="1:29" hidden="1" x14ac:dyDescent="0.3">
      <c r="A237" s="17">
        <f>'Alle namen en totalen'!$B237</f>
        <v>0</v>
      </c>
      <c r="B237" t="e">
        <f>VLOOKUP(A237,'Alle namen en totalen'!B:F,5,FALSE)</f>
        <v>#N/A</v>
      </c>
      <c r="C237" t="str">
        <f>_xlfn.IFNA(VLOOKUP($A237,'Alle namen en totalen'!$B:$F,C$284,FALSE)," ")</f>
        <v xml:space="preserve"> </v>
      </c>
      <c r="D237" t="str">
        <f>_xlfn.IFNA(VLOOKUP($A237,'Alle namen en totalen'!$B:$F,D$284,FALSE)," ")</f>
        <v xml:space="preserve"> </v>
      </c>
      <c r="E237">
        <f>VLOOKUP($A237,'Tussenbestand individueel'!$F:$AH,E$284,FALSE)</f>
        <v>0</v>
      </c>
      <c r="F237" t="str">
        <f>_xlfn.IFNA(VLOOKUP($A237,'Alle namen en totalen'!$B:$F,F$284,FALSE),"")</f>
        <v/>
      </c>
      <c r="G237" s="15">
        <f>_xlfn.IFNA(VLOOKUP($A237,'Tussenbestand individueel'!$F:$AH,G$284,FALSE),0)</f>
        <v>0</v>
      </c>
      <c r="H237" s="25">
        <f>_xlfn.IFNA(VLOOKUP($A237,'Tussenbestand individueel'!$F:$AH,H$284,FALSE),0)</f>
        <v>0</v>
      </c>
      <c r="I237" s="15">
        <f>_xlfn.IFNA(VLOOKUP($A237,'Tussenbestand individueel'!$F:$AH,I$284,FALSE),0)</f>
        <v>0</v>
      </c>
      <c r="J237" s="15">
        <f>_xlfn.IFNA(VLOOKUP($A237,'Tussenbestand individueel'!$F:$AH,J$284,FALSE),0)</f>
        <v>0</v>
      </c>
      <c r="K237" s="15">
        <f>_xlfn.IFNA(VLOOKUP($A237,'Tussenbestand individueel'!$F:$AH,K$284,FALSE),0)</f>
        <v>0</v>
      </c>
      <c r="L237" s="15">
        <f>_xlfn.IFNA(VLOOKUP($A237,'Tussenbestand individueel'!$F:$AH,L$284,FALSE),0)</f>
        <v>0</v>
      </c>
      <c r="M237" s="15">
        <f>_xlfn.IFNA(VLOOKUP($A237,'Tussenbestand individueel'!$F:$AH,M$284,FALSE),0)</f>
        <v>0</v>
      </c>
      <c r="N237" s="13">
        <f>_xlfn.IFNA(VLOOKUP($A237,'Tussenbestand individueel'!$F:$AH,N$284,FALSE),0)</f>
        <v>0</v>
      </c>
      <c r="O237" s="15">
        <f>_xlfn.IFNA(VLOOKUP($A237,'Tussenbestand individueel'!$F:$AH,O$284,FALSE),0)</f>
        <v>0</v>
      </c>
      <c r="P237" s="15">
        <f>_xlfn.IFNA(VLOOKUP($A237,'Tussenbestand individueel'!$F:$AH,P$284,FALSE),0)</f>
        <v>0</v>
      </c>
      <c r="Q237" s="15">
        <f>_xlfn.IFNA(VLOOKUP($A237,'Tussenbestand individueel'!$F:$AH,Q$284,FALSE),0)</f>
        <v>0</v>
      </c>
      <c r="R237" s="15">
        <f>_xlfn.IFNA(VLOOKUP($A237,'Tussenbestand individueel'!$F:$AH,R$284,FALSE),0)</f>
        <v>0</v>
      </c>
      <c r="S237" s="13">
        <f>_xlfn.IFNA(VLOOKUP($A237,'Tussenbestand individueel'!$F:$AH,S$284,FALSE),0)</f>
        <v>0</v>
      </c>
      <c r="T237" s="15">
        <f>_xlfn.IFNA(VLOOKUP($A237,'Tussenbestand individueel'!$F:$AH,T$284,FALSE),0)</f>
        <v>0</v>
      </c>
      <c r="U237" s="15">
        <f>_xlfn.IFNA(VLOOKUP($A237,'Tussenbestand individueel'!$F:$AH,U$284,FALSE),0)</f>
        <v>0</v>
      </c>
      <c r="V237" s="15">
        <f>_xlfn.IFNA(VLOOKUP($A237,'Tussenbestand individueel'!$F:$AH,V$284,FALSE),0)</f>
        <v>0</v>
      </c>
      <c r="W237" s="15">
        <f>_xlfn.IFNA(VLOOKUP($A237,'Tussenbestand individueel'!$F:$AH,W$284,FALSE),0)</f>
        <v>0</v>
      </c>
      <c r="X237" s="13">
        <f>_xlfn.IFNA(VLOOKUP($A237,'Tussenbestand individueel'!$F:$AH,X$284,FALSE),0)</f>
        <v>0</v>
      </c>
      <c r="Y237" s="15">
        <f>_xlfn.IFNA(VLOOKUP($A237,'Tussenbestand individueel'!$F:$AH,Y$284,FALSE),0)</f>
        <v>0</v>
      </c>
      <c r="Z237" s="15">
        <f>_xlfn.IFNA(VLOOKUP($A237,'Tussenbestand individueel'!$F:$AH,Z$284,FALSE),0)</f>
        <v>0</v>
      </c>
      <c r="AA237" s="15">
        <f>_xlfn.IFNA(VLOOKUP($A237,'Tussenbestand individueel'!$F:$AH,AA$284,FALSE),0)</f>
        <v>0</v>
      </c>
      <c r="AB237" s="15">
        <f>_xlfn.IFNA(VLOOKUP($A237,'Tussenbestand individueel'!$F:$AH,AB$284,FALSE),0)</f>
        <v>0</v>
      </c>
      <c r="AC237" s="13">
        <f>_xlfn.IFNA(VLOOKUP($A237,'Tussenbestand individueel'!$F:$AH,AC$284,FALSE),0)</f>
        <v>0</v>
      </c>
    </row>
    <row r="238" spans="1:29" hidden="1" x14ac:dyDescent="0.3">
      <c r="A238" s="17">
        <f>'Alle namen en totalen'!$B238</f>
        <v>0</v>
      </c>
      <c r="B238" t="e">
        <f>VLOOKUP(A238,'Alle namen en totalen'!B:F,5,FALSE)</f>
        <v>#N/A</v>
      </c>
      <c r="C238" t="str">
        <f>_xlfn.IFNA(VLOOKUP($A238,'Alle namen en totalen'!$B:$F,C$284,FALSE)," ")</f>
        <v xml:space="preserve"> </v>
      </c>
      <c r="D238" t="str">
        <f>_xlfn.IFNA(VLOOKUP($A238,'Alle namen en totalen'!$B:$F,D$284,FALSE)," ")</f>
        <v xml:space="preserve"> </v>
      </c>
      <c r="E238">
        <f>VLOOKUP($A238,'Tussenbestand individueel'!$F:$AH,E$284,FALSE)</f>
        <v>0</v>
      </c>
      <c r="F238" t="str">
        <f>_xlfn.IFNA(VLOOKUP($A238,'Alle namen en totalen'!$B:$F,F$284,FALSE),"")</f>
        <v/>
      </c>
      <c r="G238" s="15">
        <f>_xlfn.IFNA(VLOOKUP($A238,'Tussenbestand individueel'!$F:$AH,G$284,FALSE),0)</f>
        <v>0</v>
      </c>
      <c r="H238" s="25">
        <f>_xlfn.IFNA(VLOOKUP($A238,'Tussenbestand individueel'!$F:$AH,H$284,FALSE),0)</f>
        <v>0</v>
      </c>
      <c r="I238" s="15">
        <f>_xlfn.IFNA(VLOOKUP($A238,'Tussenbestand individueel'!$F:$AH,I$284,FALSE),0)</f>
        <v>0</v>
      </c>
      <c r="J238" s="15">
        <f>_xlfn.IFNA(VLOOKUP($A238,'Tussenbestand individueel'!$F:$AH,J$284,FALSE),0)</f>
        <v>0</v>
      </c>
      <c r="K238" s="15">
        <f>_xlfn.IFNA(VLOOKUP($A238,'Tussenbestand individueel'!$F:$AH,K$284,FALSE),0)</f>
        <v>0</v>
      </c>
      <c r="L238" s="15">
        <f>_xlfn.IFNA(VLOOKUP($A238,'Tussenbestand individueel'!$F:$AH,L$284,FALSE),0)</f>
        <v>0</v>
      </c>
      <c r="M238" s="15">
        <f>_xlfn.IFNA(VLOOKUP($A238,'Tussenbestand individueel'!$F:$AH,M$284,FALSE),0)</f>
        <v>0</v>
      </c>
      <c r="N238" s="13">
        <f>_xlfn.IFNA(VLOOKUP($A238,'Tussenbestand individueel'!$F:$AH,N$284,FALSE),0)</f>
        <v>0</v>
      </c>
      <c r="O238" s="15">
        <f>_xlfn.IFNA(VLOOKUP($A238,'Tussenbestand individueel'!$F:$AH,O$284,FALSE),0)</f>
        <v>0</v>
      </c>
      <c r="P238" s="15">
        <f>_xlfn.IFNA(VLOOKUP($A238,'Tussenbestand individueel'!$F:$AH,P$284,FALSE),0)</f>
        <v>0</v>
      </c>
      <c r="Q238" s="15">
        <f>_xlfn.IFNA(VLOOKUP($A238,'Tussenbestand individueel'!$F:$AH,Q$284,FALSE),0)</f>
        <v>0</v>
      </c>
      <c r="R238" s="15">
        <f>_xlfn.IFNA(VLOOKUP($A238,'Tussenbestand individueel'!$F:$AH,R$284,FALSE),0)</f>
        <v>0</v>
      </c>
      <c r="S238" s="13">
        <f>_xlfn.IFNA(VLOOKUP($A238,'Tussenbestand individueel'!$F:$AH,S$284,FALSE),0)</f>
        <v>0</v>
      </c>
      <c r="T238" s="15">
        <f>_xlfn.IFNA(VLOOKUP($A238,'Tussenbestand individueel'!$F:$AH,T$284,FALSE),0)</f>
        <v>0</v>
      </c>
      <c r="U238" s="15">
        <f>_xlfn.IFNA(VLOOKUP($A238,'Tussenbestand individueel'!$F:$AH,U$284,FALSE),0)</f>
        <v>0</v>
      </c>
      <c r="V238" s="15">
        <f>_xlfn.IFNA(VLOOKUP($A238,'Tussenbestand individueel'!$F:$AH,V$284,FALSE),0)</f>
        <v>0</v>
      </c>
      <c r="W238" s="15">
        <f>_xlfn.IFNA(VLOOKUP($A238,'Tussenbestand individueel'!$F:$AH,W$284,FALSE),0)</f>
        <v>0</v>
      </c>
      <c r="X238" s="13">
        <f>_xlfn.IFNA(VLOOKUP($A238,'Tussenbestand individueel'!$F:$AH,X$284,FALSE),0)</f>
        <v>0</v>
      </c>
      <c r="Y238" s="15">
        <f>_xlfn.IFNA(VLOOKUP($A238,'Tussenbestand individueel'!$F:$AH,Y$284,FALSE),0)</f>
        <v>0</v>
      </c>
      <c r="Z238" s="15">
        <f>_xlfn.IFNA(VLOOKUP($A238,'Tussenbestand individueel'!$F:$AH,Z$284,FALSE),0)</f>
        <v>0</v>
      </c>
      <c r="AA238" s="15">
        <f>_xlfn.IFNA(VLOOKUP($A238,'Tussenbestand individueel'!$F:$AH,AA$284,FALSE),0)</f>
        <v>0</v>
      </c>
      <c r="AB238" s="15">
        <f>_xlfn.IFNA(VLOOKUP($A238,'Tussenbestand individueel'!$F:$AH,AB$284,FALSE),0)</f>
        <v>0</v>
      </c>
      <c r="AC238" s="13">
        <f>_xlfn.IFNA(VLOOKUP($A238,'Tussenbestand individueel'!$F:$AH,AC$284,FALSE),0)</f>
        <v>0</v>
      </c>
    </row>
    <row r="239" spans="1:29" hidden="1" x14ac:dyDescent="0.3">
      <c r="A239" s="17">
        <f>'Alle namen en totalen'!$B239</f>
        <v>0</v>
      </c>
      <c r="B239" t="e">
        <f>VLOOKUP(A239,'Alle namen en totalen'!B:F,5,FALSE)</f>
        <v>#N/A</v>
      </c>
      <c r="C239" t="str">
        <f>_xlfn.IFNA(VLOOKUP($A239,'Alle namen en totalen'!$B:$F,C$284,FALSE)," ")</f>
        <v xml:space="preserve"> </v>
      </c>
      <c r="D239" t="str">
        <f>_xlfn.IFNA(VLOOKUP($A239,'Alle namen en totalen'!$B:$F,D$284,FALSE)," ")</f>
        <v xml:space="preserve"> </v>
      </c>
      <c r="E239">
        <f>VLOOKUP($A239,'Tussenbestand individueel'!$F:$AH,E$284,FALSE)</f>
        <v>0</v>
      </c>
      <c r="F239" t="str">
        <f>_xlfn.IFNA(VLOOKUP($A239,'Alle namen en totalen'!$B:$F,F$284,FALSE),"")</f>
        <v/>
      </c>
      <c r="G239" s="15">
        <f>_xlfn.IFNA(VLOOKUP($A239,'Tussenbestand individueel'!$F:$AH,G$284,FALSE),0)</f>
        <v>0</v>
      </c>
      <c r="H239" s="25">
        <f>_xlfn.IFNA(VLOOKUP($A239,'Tussenbestand individueel'!$F:$AH,H$284,FALSE),0)</f>
        <v>0</v>
      </c>
      <c r="I239" s="15">
        <f>_xlfn.IFNA(VLOOKUP($A239,'Tussenbestand individueel'!$F:$AH,I$284,FALSE),0)</f>
        <v>0</v>
      </c>
      <c r="J239" s="15">
        <f>_xlfn.IFNA(VLOOKUP($A239,'Tussenbestand individueel'!$F:$AH,J$284,FALSE),0)</f>
        <v>0</v>
      </c>
      <c r="K239" s="15">
        <f>_xlfn.IFNA(VLOOKUP($A239,'Tussenbestand individueel'!$F:$AH,K$284,FALSE),0)</f>
        <v>0</v>
      </c>
      <c r="L239" s="15">
        <f>_xlfn.IFNA(VLOOKUP($A239,'Tussenbestand individueel'!$F:$AH,L$284,FALSE),0)</f>
        <v>0</v>
      </c>
      <c r="M239" s="15">
        <f>_xlfn.IFNA(VLOOKUP($A239,'Tussenbestand individueel'!$F:$AH,M$284,FALSE),0)</f>
        <v>0</v>
      </c>
      <c r="N239" s="13">
        <f>_xlfn.IFNA(VLOOKUP($A239,'Tussenbestand individueel'!$F:$AH,N$284,FALSE),0)</f>
        <v>0</v>
      </c>
      <c r="O239" s="15">
        <f>_xlfn.IFNA(VLOOKUP($A239,'Tussenbestand individueel'!$F:$AH,O$284,FALSE),0)</f>
        <v>0</v>
      </c>
      <c r="P239" s="15">
        <f>_xlfn.IFNA(VLOOKUP($A239,'Tussenbestand individueel'!$F:$AH,P$284,FALSE),0)</f>
        <v>0</v>
      </c>
      <c r="Q239" s="15">
        <f>_xlfn.IFNA(VLOOKUP($A239,'Tussenbestand individueel'!$F:$AH,Q$284,FALSE),0)</f>
        <v>0</v>
      </c>
      <c r="R239" s="15">
        <f>_xlfn.IFNA(VLOOKUP($A239,'Tussenbestand individueel'!$F:$AH,R$284,FALSE),0)</f>
        <v>0</v>
      </c>
      <c r="S239" s="13">
        <f>_xlfn.IFNA(VLOOKUP($A239,'Tussenbestand individueel'!$F:$AH,S$284,FALSE),0)</f>
        <v>0</v>
      </c>
      <c r="T239" s="15">
        <f>_xlfn.IFNA(VLOOKUP($A239,'Tussenbestand individueel'!$F:$AH,T$284,FALSE),0)</f>
        <v>0</v>
      </c>
      <c r="U239" s="15">
        <f>_xlfn.IFNA(VLOOKUP($A239,'Tussenbestand individueel'!$F:$AH,U$284,FALSE),0)</f>
        <v>0</v>
      </c>
      <c r="V239" s="15">
        <f>_xlfn.IFNA(VLOOKUP($A239,'Tussenbestand individueel'!$F:$AH,V$284,FALSE),0)</f>
        <v>0</v>
      </c>
      <c r="W239" s="15">
        <f>_xlfn.IFNA(VLOOKUP($A239,'Tussenbestand individueel'!$F:$AH,W$284,FALSE),0)</f>
        <v>0</v>
      </c>
      <c r="X239" s="13">
        <f>_xlfn.IFNA(VLOOKUP($A239,'Tussenbestand individueel'!$F:$AH,X$284,FALSE),0)</f>
        <v>0</v>
      </c>
      <c r="Y239" s="15">
        <f>_xlfn.IFNA(VLOOKUP($A239,'Tussenbestand individueel'!$F:$AH,Y$284,FALSE),0)</f>
        <v>0</v>
      </c>
      <c r="Z239" s="15">
        <f>_xlfn.IFNA(VLOOKUP($A239,'Tussenbestand individueel'!$F:$AH,Z$284,FALSE),0)</f>
        <v>0</v>
      </c>
      <c r="AA239" s="15">
        <f>_xlfn.IFNA(VLOOKUP($A239,'Tussenbestand individueel'!$F:$AH,AA$284,FALSE),0)</f>
        <v>0</v>
      </c>
      <c r="AB239" s="15">
        <f>_xlfn.IFNA(VLOOKUP($A239,'Tussenbestand individueel'!$F:$AH,AB$284,FALSE),0)</f>
        <v>0</v>
      </c>
      <c r="AC239" s="13">
        <f>_xlfn.IFNA(VLOOKUP($A239,'Tussenbestand individueel'!$F:$AH,AC$284,FALSE),0)</f>
        <v>0</v>
      </c>
    </row>
    <row r="240" spans="1:29" hidden="1" x14ac:dyDescent="0.3">
      <c r="A240" s="17">
        <f>'Alle namen en totalen'!$B240</f>
        <v>0</v>
      </c>
      <c r="B240" t="e">
        <f>VLOOKUP(A240,'Alle namen en totalen'!B:F,5,FALSE)</f>
        <v>#N/A</v>
      </c>
      <c r="C240" t="str">
        <f>_xlfn.IFNA(VLOOKUP($A240,'Alle namen en totalen'!$B:$F,C$284,FALSE)," ")</f>
        <v xml:space="preserve"> </v>
      </c>
      <c r="D240" t="str">
        <f>_xlfn.IFNA(VLOOKUP($A240,'Alle namen en totalen'!$B:$F,D$284,FALSE)," ")</f>
        <v xml:space="preserve"> </v>
      </c>
      <c r="E240">
        <f>VLOOKUP($A240,'Tussenbestand individueel'!$F:$AH,E$284,FALSE)</f>
        <v>0</v>
      </c>
      <c r="F240" t="str">
        <f>_xlfn.IFNA(VLOOKUP($A240,'Alle namen en totalen'!$B:$F,F$284,FALSE),"")</f>
        <v/>
      </c>
      <c r="G240" s="15">
        <f>_xlfn.IFNA(VLOOKUP($A240,'Tussenbestand individueel'!$F:$AH,G$284,FALSE),0)</f>
        <v>0</v>
      </c>
      <c r="H240" s="25">
        <f>_xlfn.IFNA(VLOOKUP($A240,'Tussenbestand individueel'!$F:$AH,H$284,FALSE),0)</f>
        <v>0</v>
      </c>
      <c r="I240" s="15">
        <f>_xlfn.IFNA(VLOOKUP($A240,'Tussenbestand individueel'!$F:$AH,I$284,FALSE),0)</f>
        <v>0</v>
      </c>
      <c r="J240" s="15">
        <f>_xlfn.IFNA(VLOOKUP($A240,'Tussenbestand individueel'!$F:$AH,J$284,FALSE),0)</f>
        <v>0</v>
      </c>
      <c r="K240" s="15">
        <f>_xlfn.IFNA(VLOOKUP($A240,'Tussenbestand individueel'!$F:$AH,K$284,FALSE),0)</f>
        <v>0</v>
      </c>
      <c r="L240" s="15">
        <f>_xlfn.IFNA(VLOOKUP($A240,'Tussenbestand individueel'!$F:$AH,L$284,FALSE),0)</f>
        <v>0</v>
      </c>
      <c r="M240" s="15">
        <f>_xlfn.IFNA(VLOOKUP($A240,'Tussenbestand individueel'!$F:$AH,M$284,FALSE),0)</f>
        <v>0</v>
      </c>
      <c r="N240" s="13">
        <f>_xlfn.IFNA(VLOOKUP($A240,'Tussenbestand individueel'!$F:$AH,N$284,FALSE),0)</f>
        <v>0</v>
      </c>
      <c r="O240" s="15">
        <f>_xlfn.IFNA(VLOOKUP($A240,'Tussenbestand individueel'!$F:$AH,O$284,FALSE),0)</f>
        <v>0</v>
      </c>
      <c r="P240" s="15">
        <f>_xlfn.IFNA(VLOOKUP($A240,'Tussenbestand individueel'!$F:$AH,P$284,FALSE),0)</f>
        <v>0</v>
      </c>
      <c r="Q240" s="15">
        <f>_xlfn.IFNA(VLOOKUP($A240,'Tussenbestand individueel'!$F:$AH,Q$284,FALSE),0)</f>
        <v>0</v>
      </c>
      <c r="R240" s="15">
        <f>_xlfn.IFNA(VLOOKUP($A240,'Tussenbestand individueel'!$F:$AH,R$284,FALSE),0)</f>
        <v>0</v>
      </c>
      <c r="S240" s="13">
        <f>_xlfn.IFNA(VLOOKUP($A240,'Tussenbestand individueel'!$F:$AH,S$284,FALSE),0)</f>
        <v>0</v>
      </c>
      <c r="T240" s="15">
        <f>_xlfn.IFNA(VLOOKUP($A240,'Tussenbestand individueel'!$F:$AH,T$284,FALSE),0)</f>
        <v>0</v>
      </c>
      <c r="U240" s="15">
        <f>_xlfn.IFNA(VLOOKUP($A240,'Tussenbestand individueel'!$F:$AH,U$284,FALSE),0)</f>
        <v>0</v>
      </c>
      <c r="V240" s="15">
        <f>_xlfn.IFNA(VLOOKUP($A240,'Tussenbestand individueel'!$F:$AH,V$284,FALSE),0)</f>
        <v>0</v>
      </c>
      <c r="W240" s="15">
        <f>_xlfn.IFNA(VLOOKUP($A240,'Tussenbestand individueel'!$F:$AH,W$284,FALSE),0)</f>
        <v>0</v>
      </c>
      <c r="X240" s="13">
        <f>_xlfn.IFNA(VLOOKUP($A240,'Tussenbestand individueel'!$F:$AH,X$284,FALSE),0)</f>
        <v>0</v>
      </c>
      <c r="Y240" s="15">
        <f>_xlfn.IFNA(VLOOKUP($A240,'Tussenbestand individueel'!$F:$AH,Y$284,FALSE),0)</f>
        <v>0</v>
      </c>
      <c r="Z240" s="15">
        <f>_xlfn.IFNA(VLOOKUP($A240,'Tussenbestand individueel'!$F:$AH,Z$284,FALSE),0)</f>
        <v>0</v>
      </c>
      <c r="AA240" s="15">
        <f>_xlfn.IFNA(VLOOKUP($A240,'Tussenbestand individueel'!$F:$AH,AA$284,FALSE),0)</f>
        <v>0</v>
      </c>
      <c r="AB240" s="15">
        <f>_xlfn.IFNA(VLOOKUP($A240,'Tussenbestand individueel'!$F:$AH,AB$284,FALSE),0)</f>
        <v>0</v>
      </c>
      <c r="AC240" s="13">
        <f>_xlfn.IFNA(VLOOKUP($A240,'Tussenbestand individueel'!$F:$AH,AC$284,FALSE),0)</f>
        <v>0</v>
      </c>
    </row>
    <row r="241" spans="1:29" hidden="1" x14ac:dyDescent="0.3">
      <c r="A241" s="17">
        <f>'Alle namen en totalen'!$B241</f>
        <v>0</v>
      </c>
      <c r="B241" t="e">
        <f>VLOOKUP(A241,'Alle namen en totalen'!B:F,5,FALSE)</f>
        <v>#N/A</v>
      </c>
      <c r="C241" t="str">
        <f>_xlfn.IFNA(VLOOKUP($A241,'Alle namen en totalen'!$B:$F,C$284,FALSE)," ")</f>
        <v xml:space="preserve"> </v>
      </c>
      <c r="D241" t="str">
        <f>_xlfn.IFNA(VLOOKUP($A241,'Alle namen en totalen'!$B:$F,D$284,FALSE)," ")</f>
        <v xml:space="preserve"> </v>
      </c>
      <c r="E241">
        <f>VLOOKUP($A241,'Tussenbestand individueel'!$F:$AH,E$284,FALSE)</f>
        <v>0</v>
      </c>
      <c r="F241" t="str">
        <f>_xlfn.IFNA(VLOOKUP($A241,'Alle namen en totalen'!$B:$F,F$284,FALSE),"")</f>
        <v/>
      </c>
      <c r="G241" s="15">
        <f>_xlfn.IFNA(VLOOKUP($A241,'Tussenbestand individueel'!$F:$AH,G$284,FALSE),0)</f>
        <v>0</v>
      </c>
      <c r="H241" s="25">
        <f>_xlfn.IFNA(VLOOKUP($A241,'Tussenbestand individueel'!$F:$AH,H$284,FALSE),0)</f>
        <v>0</v>
      </c>
      <c r="I241" s="15">
        <f>_xlfn.IFNA(VLOOKUP($A241,'Tussenbestand individueel'!$F:$AH,I$284,FALSE),0)</f>
        <v>0</v>
      </c>
      <c r="J241" s="15">
        <f>_xlfn.IFNA(VLOOKUP($A241,'Tussenbestand individueel'!$F:$AH,J$284,FALSE),0)</f>
        <v>0</v>
      </c>
      <c r="K241" s="15">
        <f>_xlfn.IFNA(VLOOKUP($A241,'Tussenbestand individueel'!$F:$AH,K$284,FALSE),0)</f>
        <v>0</v>
      </c>
      <c r="L241" s="15">
        <f>_xlfn.IFNA(VLOOKUP($A241,'Tussenbestand individueel'!$F:$AH,L$284,FALSE),0)</f>
        <v>0</v>
      </c>
      <c r="M241" s="15">
        <f>_xlfn.IFNA(VLOOKUP($A241,'Tussenbestand individueel'!$F:$AH,M$284,FALSE),0)</f>
        <v>0</v>
      </c>
      <c r="N241" s="13">
        <f>_xlfn.IFNA(VLOOKUP($A241,'Tussenbestand individueel'!$F:$AH,N$284,FALSE),0)</f>
        <v>0</v>
      </c>
      <c r="O241" s="15">
        <f>_xlfn.IFNA(VLOOKUP($A241,'Tussenbestand individueel'!$F:$AH,O$284,FALSE),0)</f>
        <v>0</v>
      </c>
      <c r="P241" s="15">
        <f>_xlfn.IFNA(VLOOKUP($A241,'Tussenbestand individueel'!$F:$AH,P$284,FALSE),0)</f>
        <v>0</v>
      </c>
      <c r="Q241" s="15">
        <f>_xlfn.IFNA(VLOOKUP($A241,'Tussenbestand individueel'!$F:$AH,Q$284,FALSE),0)</f>
        <v>0</v>
      </c>
      <c r="R241" s="15">
        <f>_xlfn.IFNA(VLOOKUP($A241,'Tussenbestand individueel'!$F:$AH,R$284,FALSE),0)</f>
        <v>0</v>
      </c>
      <c r="S241" s="13">
        <f>_xlfn.IFNA(VLOOKUP($A241,'Tussenbestand individueel'!$F:$AH,S$284,FALSE),0)</f>
        <v>0</v>
      </c>
      <c r="T241" s="15">
        <f>_xlfn.IFNA(VLOOKUP($A241,'Tussenbestand individueel'!$F:$AH,T$284,FALSE),0)</f>
        <v>0</v>
      </c>
      <c r="U241" s="15">
        <f>_xlfn.IFNA(VLOOKUP($A241,'Tussenbestand individueel'!$F:$AH,U$284,FALSE),0)</f>
        <v>0</v>
      </c>
      <c r="V241" s="15">
        <f>_xlfn.IFNA(VLOOKUP($A241,'Tussenbestand individueel'!$F:$AH,V$284,FALSE),0)</f>
        <v>0</v>
      </c>
      <c r="W241" s="15">
        <f>_xlfn.IFNA(VLOOKUP($A241,'Tussenbestand individueel'!$F:$AH,W$284,FALSE),0)</f>
        <v>0</v>
      </c>
      <c r="X241" s="13">
        <f>_xlfn.IFNA(VLOOKUP($A241,'Tussenbestand individueel'!$F:$AH,X$284,FALSE),0)</f>
        <v>0</v>
      </c>
      <c r="Y241" s="15">
        <f>_xlfn.IFNA(VLOOKUP($A241,'Tussenbestand individueel'!$F:$AH,Y$284,FALSE),0)</f>
        <v>0</v>
      </c>
      <c r="Z241" s="15">
        <f>_xlfn.IFNA(VLOOKUP($A241,'Tussenbestand individueel'!$F:$AH,Z$284,FALSE),0)</f>
        <v>0</v>
      </c>
      <c r="AA241" s="15">
        <f>_xlfn.IFNA(VLOOKUP($A241,'Tussenbestand individueel'!$F:$AH,AA$284,FALSE),0)</f>
        <v>0</v>
      </c>
      <c r="AB241" s="15">
        <f>_xlfn.IFNA(VLOOKUP($A241,'Tussenbestand individueel'!$F:$AH,AB$284,FALSE),0)</f>
        <v>0</v>
      </c>
      <c r="AC241" s="13">
        <f>_xlfn.IFNA(VLOOKUP($A241,'Tussenbestand individueel'!$F:$AH,AC$284,FALSE),0)</f>
        <v>0</v>
      </c>
    </row>
    <row r="242" spans="1:29" hidden="1" x14ac:dyDescent="0.3">
      <c r="A242" s="17">
        <f>'Alle namen en totalen'!$B242</f>
        <v>0</v>
      </c>
      <c r="B242" t="e">
        <f>VLOOKUP(A242,'Alle namen en totalen'!B:F,5,FALSE)</f>
        <v>#N/A</v>
      </c>
      <c r="C242" t="str">
        <f>_xlfn.IFNA(VLOOKUP($A242,'Alle namen en totalen'!$B:$F,C$284,FALSE)," ")</f>
        <v xml:space="preserve"> </v>
      </c>
      <c r="D242" t="str">
        <f>_xlfn.IFNA(VLOOKUP($A242,'Alle namen en totalen'!$B:$F,D$284,FALSE)," ")</f>
        <v xml:space="preserve"> </v>
      </c>
      <c r="E242">
        <f>VLOOKUP($A242,'Tussenbestand individueel'!$F:$AH,E$284,FALSE)</f>
        <v>0</v>
      </c>
      <c r="F242" t="str">
        <f>_xlfn.IFNA(VLOOKUP($A242,'Alle namen en totalen'!$B:$F,F$284,FALSE),"")</f>
        <v/>
      </c>
      <c r="G242" s="15">
        <f>_xlfn.IFNA(VLOOKUP($A242,'Tussenbestand individueel'!$F:$AH,G$284,FALSE),0)</f>
        <v>0</v>
      </c>
      <c r="H242" s="25">
        <f>_xlfn.IFNA(VLOOKUP($A242,'Tussenbestand individueel'!$F:$AH,H$284,FALSE),0)</f>
        <v>0</v>
      </c>
      <c r="I242" s="15">
        <f>_xlfn.IFNA(VLOOKUP($A242,'Tussenbestand individueel'!$F:$AH,I$284,FALSE),0)</f>
        <v>0</v>
      </c>
      <c r="J242" s="15">
        <f>_xlfn.IFNA(VLOOKUP($A242,'Tussenbestand individueel'!$F:$AH,J$284,FALSE),0)</f>
        <v>0</v>
      </c>
      <c r="K242" s="15">
        <f>_xlfn.IFNA(VLOOKUP($A242,'Tussenbestand individueel'!$F:$AH,K$284,FALSE),0)</f>
        <v>0</v>
      </c>
      <c r="L242" s="15">
        <f>_xlfn.IFNA(VLOOKUP($A242,'Tussenbestand individueel'!$F:$AH,L$284,FALSE),0)</f>
        <v>0</v>
      </c>
      <c r="M242" s="15">
        <f>_xlfn.IFNA(VLOOKUP($A242,'Tussenbestand individueel'!$F:$AH,M$284,FALSE),0)</f>
        <v>0</v>
      </c>
      <c r="N242" s="13">
        <f>_xlfn.IFNA(VLOOKUP($A242,'Tussenbestand individueel'!$F:$AH,N$284,FALSE),0)</f>
        <v>0</v>
      </c>
      <c r="O242" s="15">
        <f>_xlfn.IFNA(VLOOKUP($A242,'Tussenbestand individueel'!$F:$AH,O$284,FALSE),0)</f>
        <v>0</v>
      </c>
      <c r="P242" s="15">
        <f>_xlfn.IFNA(VLOOKUP($A242,'Tussenbestand individueel'!$F:$AH,P$284,FALSE),0)</f>
        <v>0</v>
      </c>
      <c r="Q242" s="15">
        <f>_xlfn.IFNA(VLOOKUP($A242,'Tussenbestand individueel'!$F:$AH,Q$284,FALSE),0)</f>
        <v>0</v>
      </c>
      <c r="R242" s="15">
        <f>_xlfn.IFNA(VLOOKUP($A242,'Tussenbestand individueel'!$F:$AH,R$284,FALSE),0)</f>
        <v>0</v>
      </c>
      <c r="S242" s="13">
        <f>_xlfn.IFNA(VLOOKUP($A242,'Tussenbestand individueel'!$F:$AH,S$284,FALSE),0)</f>
        <v>0</v>
      </c>
      <c r="T242" s="15">
        <f>_xlfn.IFNA(VLOOKUP($A242,'Tussenbestand individueel'!$F:$AH,T$284,FALSE),0)</f>
        <v>0</v>
      </c>
      <c r="U242" s="15">
        <f>_xlfn.IFNA(VLOOKUP($A242,'Tussenbestand individueel'!$F:$AH,U$284,FALSE),0)</f>
        <v>0</v>
      </c>
      <c r="V242" s="15">
        <f>_xlfn.IFNA(VLOOKUP($A242,'Tussenbestand individueel'!$F:$AH,V$284,FALSE),0)</f>
        <v>0</v>
      </c>
      <c r="W242" s="15">
        <f>_xlfn.IFNA(VLOOKUP($A242,'Tussenbestand individueel'!$F:$AH,W$284,FALSE),0)</f>
        <v>0</v>
      </c>
      <c r="X242" s="13">
        <f>_xlfn.IFNA(VLOOKUP($A242,'Tussenbestand individueel'!$F:$AH,X$284,FALSE),0)</f>
        <v>0</v>
      </c>
      <c r="Y242" s="15">
        <f>_xlfn.IFNA(VLOOKUP($A242,'Tussenbestand individueel'!$F:$AH,Y$284,FALSE),0)</f>
        <v>0</v>
      </c>
      <c r="Z242" s="15">
        <f>_xlfn.IFNA(VLOOKUP($A242,'Tussenbestand individueel'!$F:$AH,Z$284,FALSE),0)</f>
        <v>0</v>
      </c>
      <c r="AA242" s="15">
        <f>_xlfn.IFNA(VLOOKUP($A242,'Tussenbestand individueel'!$F:$AH,AA$284,FALSE),0)</f>
        <v>0</v>
      </c>
      <c r="AB242" s="15">
        <f>_xlfn.IFNA(VLOOKUP($A242,'Tussenbestand individueel'!$F:$AH,AB$284,FALSE),0)</f>
        <v>0</v>
      </c>
      <c r="AC242" s="13">
        <f>_xlfn.IFNA(VLOOKUP($A242,'Tussenbestand individueel'!$F:$AH,AC$284,FALSE),0)</f>
        <v>0</v>
      </c>
    </row>
    <row r="243" spans="1:29" hidden="1" x14ac:dyDescent="0.3">
      <c r="A243" s="17">
        <f>'Alle namen en totalen'!$B243</f>
        <v>0</v>
      </c>
      <c r="B243" t="e">
        <f>VLOOKUP(A243,'Alle namen en totalen'!B:F,5,FALSE)</f>
        <v>#N/A</v>
      </c>
      <c r="C243" t="str">
        <f>_xlfn.IFNA(VLOOKUP($A243,'Alle namen en totalen'!$B:$F,C$284,FALSE)," ")</f>
        <v xml:space="preserve"> </v>
      </c>
      <c r="D243" t="str">
        <f>_xlfn.IFNA(VLOOKUP($A243,'Alle namen en totalen'!$B:$F,D$284,FALSE)," ")</f>
        <v xml:space="preserve"> </v>
      </c>
      <c r="E243">
        <f>VLOOKUP($A243,'Tussenbestand individueel'!$F:$AH,E$284,FALSE)</f>
        <v>0</v>
      </c>
      <c r="F243" t="str">
        <f>_xlfn.IFNA(VLOOKUP($A243,'Alle namen en totalen'!$B:$F,F$284,FALSE),"")</f>
        <v/>
      </c>
      <c r="G243" s="15">
        <f>_xlfn.IFNA(VLOOKUP($A243,'Tussenbestand individueel'!$F:$AH,G$284,FALSE),0)</f>
        <v>0</v>
      </c>
      <c r="H243" s="25">
        <f>_xlfn.IFNA(VLOOKUP($A243,'Tussenbestand individueel'!$F:$AH,H$284,FALSE),0)</f>
        <v>0</v>
      </c>
      <c r="I243" s="15">
        <f>_xlfn.IFNA(VLOOKUP($A243,'Tussenbestand individueel'!$F:$AH,I$284,FALSE),0)</f>
        <v>0</v>
      </c>
      <c r="J243" s="15">
        <f>_xlfn.IFNA(VLOOKUP($A243,'Tussenbestand individueel'!$F:$AH,J$284,FALSE),0)</f>
        <v>0</v>
      </c>
      <c r="K243" s="15">
        <f>_xlfn.IFNA(VLOOKUP($A243,'Tussenbestand individueel'!$F:$AH,K$284,FALSE),0)</f>
        <v>0</v>
      </c>
      <c r="L243" s="15">
        <f>_xlfn.IFNA(VLOOKUP($A243,'Tussenbestand individueel'!$F:$AH,L$284,FALSE),0)</f>
        <v>0</v>
      </c>
      <c r="M243" s="15">
        <f>_xlfn.IFNA(VLOOKUP($A243,'Tussenbestand individueel'!$F:$AH,M$284,FALSE),0)</f>
        <v>0</v>
      </c>
      <c r="N243" s="13">
        <f>_xlfn.IFNA(VLOOKUP($A243,'Tussenbestand individueel'!$F:$AH,N$284,FALSE),0)</f>
        <v>0</v>
      </c>
      <c r="O243" s="15">
        <f>_xlfn.IFNA(VLOOKUP($A243,'Tussenbestand individueel'!$F:$AH,O$284,FALSE),0)</f>
        <v>0</v>
      </c>
      <c r="P243" s="15">
        <f>_xlfn.IFNA(VLOOKUP($A243,'Tussenbestand individueel'!$F:$AH,P$284,FALSE),0)</f>
        <v>0</v>
      </c>
      <c r="Q243" s="15">
        <f>_xlfn.IFNA(VLOOKUP($A243,'Tussenbestand individueel'!$F:$AH,Q$284,FALSE),0)</f>
        <v>0</v>
      </c>
      <c r="R243" s="15">
        <f>_xlfn.IFNA(VLOOKUP($A243,'Tussenbestand individueel'!$F:$AH,R$284,FALSE),0)</f>
        <v>0</v>
      </c>
      <c r="S243" s="13">
        <f>_xlfn.IFNA(VLOOKUP($A243,'Tussenbestand individueel'!$F:$AH,S$284,FALSE),0)</f>
        <v>0</v>
      </c>
      <c r="T243" s="15">
        <f>_xlfn.IFNA(VLOOKUP($A243,'Tussenbestand individueel'!$F:$AH,T$284,FALSE),0)</f>
        <v>0</v>
      </c>
      <c r="U243" s="15">
        <f>_xlfn.IFNA(VLOOKUP($A243,'Tussenbestand individueel'!$F:$AH,U$284,FALSE),0)</f>
        <v>0</v>
      </c>
      <c r="V243" s="15">
        <f>_xlfn.IFNA(VLOOKUP($A243,'Tussenbestand individueel'!$F:$AH,V$284,FALSE),0)</f>
        <v>0</v>
      </c>
      <c r="W243" s="15">
        <f>_xlfn.IFNA(VLOOKUP($A243,'Tussenbestand individueel'!$F:$AH,W$284,FALSE),0)</f>
        <v>0</v>
      </c>
      <c r="X243" s="13">
        <f>_xlfn.IFNA(VLOOKUP($A243,'Tussenbestand individueel'!$F:$AH,X$284,FALSE),0)</f>
        <v>0</v>
      </c>
      <c r="Y243" s="15">
        <f>_xlfn.IFNA(VLOOKUP($A243,'Tussenbestand individueel'!$F:$AH,Y$284,FALSE),0)</f>
        <v>0</v>
      </c>
      <c r="Z243" s="15">
        <f>_xlfn.IFNA(VLOOKUP($A243,'Tussenbestand individueel'!$F:$AH,Z$284,FALSE),0)</f>
        <v>0</v>
      </c>
      <c r="AA243" s="15">
        <f>_xlfn.IFNA(VLOOKUP($A243,'Tussenbestand individueel'!$F:$AH,AA$284,FALSE),0)</f>
        <v>0</v>
      </c>
      <c r="AB243" s="15">
        <f>_xlfn.IFNA(VLOOKUP($A243,'Tussenbestand individueel'!$F:$AH,AB$284,FALSE),0)</f>
        <v>0</v>
      </c>
      <c r="AC243" s="13">
        <f>_xlfn.IFNA(VLOOKUP($A243,'Tussenbestand individueel'!$F:$AH,AC$284,FALSE),0)</f>
        <v>0</v>
      </c>
    </row>
    <row r="244" spans="1:29" hidden="1" x14ac:dyDescent="0.3">
      <c r="A244" s="17">
        <f>'Alle namen en totalen'!$B244</f>
        <v>0</v>
      </c>
      <c r="B244" t="e">
        <f>VLOOKUP(A244,'Alle namen en totalen'!B:F,5,FALSE)</f>
        <v>#N/A</v>
      </c>
      <c r="C244" t="str">
        <f>_xlfn.IFNA(VLOOKUP($A244,'Alle namen en totalen'!$B:$F,C$284,FALSE)," ")</f>
        <v xml:space="preserve"> </v>
      </c>
      <c r="D244" t="str">
        <f>_xlfn.IFNA(VLOOKUP($A244,'Alle namen en totalen'!$B:$F,D$284,FALSE)," ")</f>
        <v xml:space="preserve"> </v>
      </c>
      <c r="E244">
        <f>VLOOKUP($A244,'Tussenbestand individueel'!$F:$AH,E$284,FALSE)</f>
        <v>0</v>
      </c>
      <c r="F244" t="str">
        <f>_xlfn.IFNA(VLOOKUP($A244,'Alle namen en totalen'!$B:$F,F$284,FALSE),"")</f>
        <v/>
      </c>
      <c r="G244" s="15">
        <f>_xlfn.IFNA(VLOOKUP($A244,'Tussenbestand individueel'!$F:$AH,G$284,FALSE),0)</f>
        <v>0</v>
      </c>
      <c r="H244" s="25">
        <f>_xlfn.IFNA(VLOOKUP($A244,'Tussenbestand individueel'!$F:$AH,H$284,FALSE),0)</f>
        <v>0</v>
      </c>
      <c r="I244" s="15">
        <f>_xlfn.IFNA(VLOOKUP($A244,'Tussenbestand individueel'!$F:$AH,I$284,FALSE),0)</f>
        <v>0</v>
      </c>
      <c r="J244" s="15">
        <f>_xlfn.IFNA(VLOOKUP($A244,'Tussenbestand individueel'!$F:$AH,J$284,FALSE),0)</f>
        <v>0</v>
      </c>
      <c r="K244" s="15">
        <f>_xlfn.IFNA(VLOOKUP($A244,'Tussenbestand individueel'!$F:$AH,K$284,FALSE),0)</f>
        <v>0</v>
      </c>
      <c r="L244" s="15">
        <f>_xlfn.IFNA(VLOOKUP($A244,'Tussenbestand individueel'!$F:$AH,L$284,FALSE),0)</f>
        <v>0</v>
      </c>
      <c r="M244" s="15">
        <f>_xlfn.IFNA(VLOOKUP($A244,'Tussenbestand individueel'!$F:$AH,M$284,FALSE),0)</f>
        <v>0</v>
      </c>
      <c r="N244" s="13">
        <f>_xlfn.IFNA(VLOOKUP($A244,'Tussenbestand individueel'!$F:$AH,N$284,FALSE),0)</f>
        <v>0</v>
      </c>
      <c r="O244" s="15">
        <f>_xlfn.IFNA(VLOOKUP($A244,'Tussenbestand individueel'!$F:$AH,O$284,FALSE),0)</f>
        <v>0</v>
      </c>
      <c r="P244" s="15">
        <f>_xlfn.IFNA(VLOOKUP($A244,'Tussenbestand individueel'!$F:$AH,P$284,FALSE),0)</f>
        <v>0</v>
      </c>
      <c r="Q244" s="15">
        <f>_xlfn.IFNA(VLOOKUP($A244,'Tussenbestand individueel'!$F:$AH,Q$284,FALSE),0)</f>
        <v>0</v>
      </c>
      <c r="R244" s="15">
        <f>_xlfn.IFNA(VLOOKUP($A244,'Tussenbestand individueel'!$F:$AH,R$284,FALSE),0)</f>
        <v>0</v>
      </c>
      <c r="S244" s="13">
        <f>_xlfn.IFNA(VLOOKUP($A244,'Tussenbestand individueel'!$F:$AH,S$284,FALSE),0)</f>
        <v>0</v>
      </c>
      <c r="T244" s="15">
        <f>_xlfn.IFNA(VLOOKUP($A244,'Tussenbestand individueel'!$F:$AH,T$284,FALSE),0)</f>
        <v>0</v>
      </c>
      <c r="U244" s="15">
        <f>_xlfn.IFNA(VLOOKUP($A244,'Tussenbestand individueel'!$F:$AH,U$284,FALSE),0)</f>
        <v>0</v>
      </c>
      <c r="V244" s="15">
        <f>_xlfn.IFNA(VLOOKUP($A244,'Tussenbestand individueel'!$F:$AH,V$284,FALSE),0)</f>
        <v>0</v>
      </c>
      <c r="W244" s="15">
        <f>_xlfn.IFNA(VLOOKUP($A244,'Tussenbestand individueel'!$F:$AH,W$284,FALSE),0)</f>
        <v>0</v>
      </c>
      <c r="X244" s="13">
        <f>_xlfn.IFNA(VLOOKUP($A244,'Tussenbestand individueel'!$F:$AH,X$284,FALSE),0)</f>
        <v>0</v>
      </c>
      <c r="Y244" s="15">
        <f>_xlfn.IFNA(VLOOKUP($A244,'Tussenbestand individueel'!$F:$AH,Y$284,FALSE),0)</f>
        <v>0</v>
      </c>
      <c r="Z244" s="15">
        <f>_xlfn.IFNA(VLOOKUP($A244,'Tussenbestand individueel'!$F:$AH,Z$284,FALSE),0)</f>
        <v>0</v>
      </c>
      <c r="AA244" s="15">
        <f>_xlfn.IFNA(VLOOKUP($A244,'Tussenbestand individueel'!$F:$AH,AA$284,FALSE),0)</f>
        <v>0</v>
      </c>
      <c r="AB244" s="15">
        <f>_xlfn.IFNA(VLOOKUP($A244,'Tussenbestand individueel'!$F:$AH,AB$284,FALSE),0)</f>
        <v>0</v>
      </c>
      <c r="AC244" s="13">
        <f>_xlfn.IFNA(VLOOKUP($A244,'Tussenbestand individueel'!$F:$AH,AC$284,FALSE),0)</f>
        <v>0</v>
      </c>
    </row>
    <row r="245" spans="1:29" hidden="1" x14ac:dyDescent="0.3">
      <c r="A245" s="17">
        <f>'Alle namen en totalen'!$B245</f>
        <v>0</v>
      </c>
      <c r="B245" t="e">
        <f>VLOOKUP(A245,'Alle namen en totalen'!B:F,5,FALSE)</f>
        <v>#N/A</v>
      </c>
      <c r="C245" t="str">
        <f>_xlfn.IFNA(VLOOKUP($A245,'Alle namen en totalen'!$B:$F,C$284,FALSE)," ")</f>
        <v xml:space="preserve"> </v>
      </c>
      <c r="D245" t="str">
        <f>_xlfn.IFNA(VLOOKUP($A245,'Alle namen en totalen'!$B:$F,D$284,FALSE)," ")</f>
        <v xml:space="preserve"> </v>
      </c>
      <c r="E245">
        <f>VLOOKUP($A245,'Tussenbestand individueel'!$F:$AH,E$284,FALSE)</f>
        <v>0</v>
      </c>
      <c r="F245" t="str">
        <f>_xlfn.IFNA(VLOOKUP($A245,'Alle namen en totalen'!$B:$F,F$284,FALSE),"")</f>
        <v/>
      </c>
      <c r="G245" s="15">
        <f>_xlfn.IFNA(VLOOKUP($A245,'Tussenbestand individueel'!$F:$AH,G$284,FALSE),0)</f>
        <v>0</v>
      </c>
      <c r="H245" s="25">
        <f>_xlfn.IFNA(VLOOKUP($A245,'Tussenbestand individueel'!$F:$AH,H$284,FALSE),0)</f>
        <v>0</v>
      </c>
      <c r="I245" s="15">
        <f>_xlfn.IFNA(VLOOKUP($A245,'Tussenbestand individueel'!$F:$AH,I$284,FALSE),0)</f>
        <v>0</v>
      </c>
      <c r="J245" s="15">
        <f>_xlfn.IFNA(VLOOKUP($A245,'Tussenbestand individueel'!$F:$AH,J$284,FALSE),0)</f>
        <v>0</v>
      </c>
      <c r="K245" s="15">
        <f>_xlfn.IFNA(VLOOKUP($A245,'Tussenbestand individueel'!$F:$AH,K$284,FALSE),0)</f>
        <v>0</v>
      </c>
      <c r="L245" s="15">
        <f>_xlfn.IFNA(VLOOKUP($A245,'Tussenbestand individueel'!$F:$AH,L$284,FALSE),0)</f>
        <v>0</v>
      </c>
      <c r="M245" s="15">
        <f>_xlfn.IFNA(VLOOKUP($A245,'Tussenbestand individueel'!$F:$AH,M$284,FALSE),0)</f>
        <v>0</v>
      </c>
      <c r="N245" s="13">
        <f>_xlfn.IFNA(VLOOKUP($A245,'Tussenbestand individueel'!$F:$AH,N$284,FALSE),0)</f>
        <v>0</v>
      </c>
      <c r="O245" s="15">
        <f>_xlfn.IFNA(VLOOKUP($A245,'Tussenbestand individueel'!$F:$AH,O$284,FALSE),0)</f>
        <v>0</v>
      </c>
      <c r="P245" s="15">
        <f>_xlfn.IFNA(VLOOKUP($A245,'Tussenbestand individueel'!$F:$AH,P$284,FALSE),0)</f>
        <v>0</v>
      </c>
      <c r="Q245" s="15">
        <f>_xlfn.IFNA(VLOOKUP($A245,'Tussenbestand individueel'!$F:$AH,Q$284,FALSE),0)</f>
        <v>0</v>
      </c>
      <c r="R245" s="15">
        <f>_xlfn.IFNA(VLOOKUP($A245,'Tussenbestand individueel'!$F:$AH,R$284,FALSE),0)</f>
        <v>0</v>
      </c>
      <c r="S245" s="13">
        <f>_xlfn.IFNA(VLOOKUP($A245,'Tussenbestand individueel'!$F:$AH,S$284,FALSE),0)</f>
        <v>0</v>
      </c>
      <c r="T245" s="15">
        <f>_xlfn.IFNA(VLOOKUP($A245,'Tussenbestand individueel'!$F:$AH,T$284,FALSE),0)</f>
        <v>0</v>
      </c>
      <c r="U245" s="15">
        <f>_xlfn.IFNA(VLOOKUP($A245,'Tussenbestand individueel'!$F:$AH,U$284,FALSE),0)</f>
        <v>0</v>
      </c>
      <c r="V245" s="15">
        <f>_xlfn.IFNA(VLOOKUP($A245,'Tussenbestand individueel'!$F:$AH,V$284,FALSE),0)</f>
        <v>0</v>
      </c>
      <c r="W245" s="15">
        <f>_xlfn.IFNA(VLOOKUP($A245,'Tussenbestand individueel'!$F:$AH,W$284,FALSE),0)</f>
        <v>0</v>
      </c>
      <c r="X245" s="13">
        <f>_xlfn.IFNA(VLOOKUP($A245,'Tussenbestand individueel'!$F:$AH,X$284,FALSE),0)</f>
        <v>0</v>
      </c>
      <c r="Y245" s="15">
        <f>_xlfn.IFNA(VLOOKUP($A245,'Tussenbestand individueel'!$F:$AH,Y$284,FALSE),0)</f>
        <v>0</v>
      </c>
      <c r="Z245" s="15">
        <f>_xlfn.IFNA(VLOOKUP($A245,'Tussenbestand individueel'!$F:$AH,Z$284,FALSE),0)</f>
        <v>0</v>
      </c>
      <c r="AA245" s="15">
        <f>_xlfn.IFNA(VLOOKUP($A245,'Tussenbestand individueel'!$F:$AH,AA$284,FALSE),0)</f>
        <v>0</v>
      </c>
      <c r="AB245" s="15">
        <f>_xlfn.IFNA(VLOOKUP($A245,'Tussenbestand individueel'!$F:$AH,AB$284,FALSE),0)</f>
        <v>0</v>
      </c>
      <c r="AC245" s="13">
        <f>_xlfn.IFNA(VLOOKUP($A245,'Tussenbestand individueel'!$F:$AH,AC$284,FALSE),0)</f>
        <v>0</v>
      </c>
    </row>
    <row r="246" spans="1:29" hidden="1" x14ac:dyDescent="0.3">
      <c r="A246" s="17">
        <f>'Alle namen en totalen'!$B246</f>
        <v>0</v>
      </c>
      <c r="B246" t="e">
        <f>VLOOKUP(A246,'Alle namen en totalen'!B:F,5,FALSE)</f>
        <v>#N/A</v>
      </c>
      <c r="C246" t="str">
        <f>_xlfn.IFNA(VLOOKUP($A246,'Alle namen en totalen'!$B:$F,C$284,FALSE)," ")</f>
        <v xml:space="preserve"> </v>
      </c>
      <c r="D246" t="str">
        <f>_xlfn.IFNA(VLOOKUP($A246,'Alle namen en totalen'!$B:$F,D$284,FALSE)," ")</f>
        <v xml:space="preserve"> </v>
      </c>
      <c r="E246">
        <f>VLOOKUP($A246,'Tussenbestand individueel'!$F:$AH,E$284,FALSE)</f>
        <v>0</v>
      </c>
      <c r="F246" t="str">
        <f>_xlfn.IFNA(VLOOKUP($A246,'Alle namen en totalen'!$B:$F,F$284,FALSE),"")</f>
        <v/>
      </c>
      <c r="G246" s="15">
        <f>_xlfn.IFNA(VLOOKUP($A246,'Tussenbestand individueel'!$F:$AH,G$284,FALSE),0)</f>
        <v>0</v>
      </c>
      <c r="H246" s="25">
        <f>_xlfn.IFNA(VLOOKUP($A246,'Tussenbestand individueel'!$F:$AH,H$284,FALSE),0)</f>
        <v>0</v>
      </c>
      <c r="I246" s="15">
        <f>_xlfn.IFNA(VLOOKUP($A246,'Tussenbestand individueel'!$F:$AH,I$284,FALSE),0)</f>
        <v>0</v>
      </c>
      <c r="J246" s="15">
        <f>_xlfn.IFNA(VLOOKUP($A246,'Tussenbestand individueel'!$F:$AH,J$284,FALSE),0)</f>
        <v>0</v>
      </c>
      <c r="K246" s="15">
        <f>_xlfn.IFNA(VLOOKUP($A246,'Tussenbestand individueel'!$F:$AH,K$284,FALSE),0)</f>
        <v>0</v>
      </c>
      <c r="L246" s="15">
        <f>_xlfn.IFNA(VLOOKUP($A246,'Tussenbestand individueel'!$F:$AH,L$284,FALSE),0)</f>
        <v>0</v>
      </c>
      <c r="M246" s="15">
        <f>_xlfn.IFNA(VLOOKUP($A246,'Tussenbestand individueel'!$F:$AH,M$284,FALSE),0)</f>
        <v>0</v>
      </c>
      <c r="N246" s="13">
        <f>_xlfn.IFNA(VLOOKUP($A246,'Tussenbestand individueel'!$F:$AH,N$284,FALSE),0)</f>
        <v>0</v>
      </c>
      <c r="O246" s="15">
        <f>_xlfn.IFNA(VLOOKUP($A246,'Tussenbestand individueel'!$F:$AH,O$284,FALSE),0)</f>
        <v>0</v>
      </c>
      <c r="P246" s="15">
        <f>_xlfn.IFNA(VLOOKUP($A246,'Tussenbestand individueel'!$F:$AH,P$284,FALSE),0)</f>
        <v>0</v>
      </c>
      <c r="Q246" s="15">
        <f>_xlfn.IFNA(VLOOKUP($A246,'Tussenbestand individueel'!$F:$AH,Q$284,FALSE),0)</f>
        <v>0</v>
      </c>
      <c r="R246" s="15">
        <f>_xlfn.IFNA(VLOOKUP($A246,'Tussenbestand individueel'!$F:$AH,R$284,FALSE),0)</f>
        <v>0</v>
      </c>
      <c r="S246" s="13">
        <f>_xlfn.IFNA(VLOOKUP($A246,'Tussenbestand individueel'!$F:$AH,S$284,FALSE),0)</f>
        <v>0</v>
      </c>
      <c r="T246" s="15">
        <f>_xlfn.IFNA(VLOOKUP($A246,'Tussenbestand individueel'!$F:$AH,T$284,FALSE),0)</f>
        <v>0</v>
      </c>
      <c r="U246" s="15">
        <f>_xlfn.IFNA(VLOOKUP($A246,'Tussenbestand individueel'!$F:$AH,U$284,FALSE),0)</f>
        <v>0</v>
      </c>
      <c r="V246" s="15">
        <f>_xlfn.IFNA(VLOOKUP($A246,'Tussenbestand individueel'!$F:$AH,V$284,FALSE),0)</f>
        <v>0</v>
      </c>
      <c r="W246" s="15">
        <f>_xlfn.IFNA(VLOOKUP($A246,'Tussenbestand individueel'!$F:$AH,W$284,FALSE),0)</f>
        <v>0</v>
      </c>
      <c r="X246" s="13">
        <f>_xlfn.IFNA(VLOOKUP($A246,'Tussenbestand individueel'!$F:$AH,X$284,FALSE),0)</f>
        <v>0</v>
      </c>
      <c r="Y246" s="15">
        <f>_xlfn.IFNA(VLOOKUP($A246,'Tussenbestand individueel'!$F:$AH,Y$284,FALSE),0)</f>
        <v>0</v>
      </c>
      <c r="Z246" s="15">
        <f>_xlfn.IFNA(VLOOKUP($A246,'Tussenbestand individueel'!$F:$AH,Z$284,FALSE),0)</f>
        <v>0</v>
      </c>
      <c r="AA246" s="15">
        <f>_xlfn.IFNA(VLOOKUP($A246,'Tussenbestand individueel'!$F:$AH,AA$284,FALSE),0)</f>
        <v>0</v>
      </c>
      <c r="AB246" s="15">
        <f>_xlfn.IFNA(VLOOKUP($A246,'Tussenbestand individueel'!$F:$AH,AB$284,FALSE),0)</f>
        <v>0</v>
      </c>
      <c r="AC246" s="13">
        <f>_xlfn.IFNA(VLOOKUP($A246,'Tussenbestand individueel'!$F:$AH,AC$284,FALSE),0)</f>
        <v>0</v>
      </c>
    </row>
    <row r="247" spans="1:29" hidden="1" x14ac:dyDescent="0.3">
      <c r="A247" s="17">
        <f>'Alle namen en totalen'!$B247</f>
        <v>0</v>
      </c>
      <c r="B247" t="e">
        <f>VLOOKUP(A247,'Alle namen en totalen'!B:F,5,FALSE)</f>
        <v>#N/A</v>
      </c>
      <c r="C247" t="str">
        <f>_xlfn.IFNA(VLOOKUP($A247,'Alle namen en totalen'!$B:$F,C$284,FALSE)," ")</f>
        <v xml:space="preserve"> </v>
      </c>
      <c r="D247" t="str">
        <f>_xlfn.IFNA(VLOOKUP($A247,'Alle namen en totalen'!$B:$F,D$284,FALSE)," ")</f>
        <v xml:space="preserve"> </v>
      </c>
      <c r="E247">
        <f>VLOOKUP($A247,'Tussenbestand individueel'!$F:$AH,E$284,FALSE)</f>
        <v>0</v>
      </c>
      <c r="F247" t="str">
        <f>_xlfn.IFNA(VLOOKUP($A247,'Alle namen en totalen'!$B:$F,F$284,FALSE),"")</f>
        <v/>
      </c>
      <c r="G247" s="15">
        <f>_xlfn.IFNA(VLOOKUP($A247,'Tussenbestand individueel'!$F:$AH,G$284,FALSE),0)</f>
        <v>0</v>
      </c>
      <c r="H247" s="25">
        <f>_xlfn.IFNA(VLOOKUP($A247,'Tussenbestand individueel'!$F:$AH,H$284,FALSE),0)</f>
        <v>0</v>
      </c>
      <c r="I247" s="15">
        <f>_xlfn.IFNA(VLOOKUP($A247,'Tussenbestand individueel'!$F:$AH,I$284,FALSE),0)</f>
        <v>0</v>
      </c>
      <c r="J247" s="15">
        <f>_xlfn.IFNA(VLOOKUP($A247,'Tussenbestand individueel'!$F:$AH,J$284,FALSE),0)</f>
        <v>0</v>
      </c>
      <c r="K247" s="15">
        <f>_xlfn.IFNA(VLOOKUP($A247,'Tussenbestand individueel'!$F:$AH,K$284,FALSE),0)</f>
        <v>0</v>
      </c>
      <c r="L247" s="15">
        <f>_xlfn.IFNA(VLOOKUP($A247,'Tussenbestand individueel'!$F:$AH,L$284,FALSE),0)</f>
        <v>0</v>
      </c>
      <c r="M247" s="15">
        <f>_xlfn.IFNA(VLOOKUP($A247,'Tussenbestand individueel'!$F:$AH,M$284,FALSE),0)</f>
        <v>0</v>
      </c>
      <c r="N247" s="13">
        <f>_xlfn.IFNA(VLOOKUP($A247,'Tussenbestand individueel'!$F:$AH,N$284,FALSE),0)</f>
        <v>0</v>
      </c>
      <c r="O247" s="15">
        <f>_xlfn.IFNA(VLOOKUP($A247,'Tussenbestand individueel'!$F:$AH,O$284,FALSE),0)</f>
        <v>0</v>
      </c>
      <c r="P247" s="15">
        <f>_xlfn.IFNA(VLOOKUP($A247,'Tussenbestand individueel'!$F:$AH,P$284,FALSE),0)</f>
        <v>0</v>
      </c>
      <c r="Q247" s="15">
        <f>_xlfn.IFNA(VLOOKUP($A247,'Tussenbestand individueel'!$F:$AH,Q$284,FALSE),0)</f>
        <v>0</v>
      </c>
      <c r="R247" s="15">
        <f>_xlfn.IFNA(VLOOKUP($A247,'Tussenbestand individueel'!$F:$AH,R$284,FALSE),0)</f>
        <v>0</v>
      </c>
      <c r="S247" s="13">
        <f>_xlfn.IFNA(VLOOKUP($A247,'Tussenbestand individueel'!$F:$AH,S$284,FALSE),0)</f>
        <v>0</v>
      </c>
      <c r="T247" s="15">
        <f>_xlfn.IFNA(VLOOKUP($A247,'Tussenbestand individueel'!$F:$AH,T$284,FALSE),0)</f>
        <v>0</v>
      </c>
      <c r="U247" s="15">
        <f>_xlfn.IFNA(VLOOKUP($A247,'Tussenbestand individueel'!$F:$AH,U$284,FALSE),0)</f>
        <v>0</v>
      </c>
      <c r="V247" s="15">
        <f>_xlfn.IFNA(VLOOKUP($A247,'Tussenbestand individueel'!$F:$AH,V$284,FALSE),0)</f>
        <v>0</v>
      </c>
      <c r="W247" s="15">
        <f>_xlfn.IFNA(VLOOKUP($A247,'Tussenbestand individueel'!$F:$AH,W$284,FALSE),0)</f>
        <v>0</v>
      </c>
      <c r="X247" s="13">
        <f>_xlfn.IFNA(VLOOKUP($A247,'Tussenbestand individueel'!$F:$AH,X$284,FALSE),0)</f>
        <v>0</v>
      </c>
      <c r="Y247" s="15">
        <f>_xlfn.IFNA(VLOOKUP($A247,'Tussenbestand individueel'!$F:$AH,Y$284,FALSE),0)</f>
        <v>0</v>
      </c>
      <c r="Z247" s="15">
        <f>_xlfn.IFNA(VLOOKUP($A247,'Tussenbestand individueel'!$F:$AH,Z$284,FALSE),0)</f>
        <v>0</v>
      </c>
      <c r="AA247" s="15">
        <f>_xlfn.IFNA(VLOOKUP($A247,'Tussenbestand individueel'!$F:$AH,AA$284,FALSE),0)</f>
        <v>0</v>
      </c>
      <c r="AB247" s="15">
        <f>_xlfn.IFNA(VLOOKUP($A247,'Tussenbestand individueel'!$F:$AH,AB$284,FALSE),0)</f>
        <v>0</v>
      </c>
      <c r="AC247" s="13">
        <f>_xlfn.IFNA(VLOOKUP($A247,'Tussenbestand individueel'!$F:$AH,AC$284,FALSE),0)</f>
        <v>0</v>
      </c>
    </row>
    <row r="248" spans="1:29" hidden="1" x14ac:dyDescent="0.3">
      <c r="A248" s="17">
        <f>'Alle namen en totalen'!$B248</f>
        <v>0</v>
      </c>
      <c r="B248" t="e">
        <f>VLOOKUP(A248,'Alle namen en totalen'!B:F,5,FALSE)</f>
        <v>#N/A</v>
      </c>
      <c r="C248" t="str">
        <f>_xlfn.IFNA(VLOOKUP($A248,'Alle namen en totalen'!$B:$F,C$284,FALSE)," ")</f>
        <v xml:space="preserve"> </v>
      </c>
      <c r="D248" t="str">
        <f>_xlfn.IFNA(VLOOKUP($A248,'Alle namen en totalen'!$B:$F,D$284,FALSE)," ")</f>
        <v xml:space="preserve"> </v>
      </c>
      <c r="E248">
        <f>VLOOKUP($A248,'Tussenbestand individueel'!$F:$AH,E$284,FALSE)</f>
        <v>0</v>
      </c>
      <c r="F248" t="str">
        <f>_xlfn.IFNA(VLOOKUP($A248,'Alle namen en totalen'!$B:$F,F$284,FALSE),"")</f>
        <v/>
      </c>
      <c r="G248" s="15">
        <f>_xlfn.IFNA(VLOOKUP($A248,'Tussenbestand individueel'!$F:$AH,G$284,FALSE),0)</f>
        <v>0</v>
      </c>
      <c r="H248" s="25">
        <f>_xlfn.IFNA(VLOOKUP($A248,'Tussenbestand individueel'!$F:$AH,H$284,FALSE),0)</f>
        <v>0</v>
      </c>
      <c r="I248" s="15">
        <f>_xlfn.IFNA(VLOOKUP($A248,'Tussenbestand individueel'!$F:$AH,I$284,FALSE),0)</f>
        <v>0</v>
      </c>
      <c r="J248" s="15">
        <f>_xlfn.IFNA(VLOOKUP($A248,'Tussenbestand individueel'!$F:$AH,J$284,FALSE),0)</f>
        <v>0</v>
      </c>
      <c r="K248" s="15">
        <f>_xlfn.IFNA(VLOOKUP($A248,'Tussenbestand individueel'!$F:$AH,K$284,FALSE),0)</f>
        <v>0</v>
      </c>
      <c r="L248" s="15">
        <f>_xlfn.IFNA(VLOOKUP($A248,'Tussenbestand individueel'!$F:$AH,L$284,FALSE),0)</f>
        <v>0</v>
      </c>
      <c r="M248" s="15">
        <f>_xlfn.IFNA(VLOOKUP($A248,'Tussenbestand individueel'!$F:$AH,M$284,FALSE),0)</f>
        <v>0</v>
      </c>
      <c r="N248" s="13">
        <f>_xlfn.IFNA(VLOOKUP($A248,'Tussenbestand individueel'!$F:$AH,N$284,FALSE),0)</f>
        <v>0</v>
      </c>
      <c r="O248" s="15">
        <f>_xlfn.IFNA(VLOOKUP($A248,'Tussenbestand individueel'!$F:$AH,O$284,FALSE),0)</f>
        <v>0</v>
      </c>
      <c r="P248" s="15">
        <f>_xlfn.IFNA(VLOOKUP($A248,'Tussenbestand individueel'!$F:$AH,P$284,FALSE),0)</f>
        <v>0</v>
      </c>
      <c r="Q248" s="15">
        <f>_xlfn.IFNA(VLOOKUP($A248,'Tussenbestand individueel'!$F:$AH,Q$284,FALSE),0)</f>
        <v>0</v>
      </c>
      <c r="R248" s="15">
        <f>_xlfn.IFNA(VLOOKUP($A248,'Tussenbestand individueel'!$F:$AH,R$284,FALSE),0)</f>
        <v>0</v>
      </c>
      <c r="S248" s="13">
        <f>_xlfn.IFNA(VLOOKUP($A248,'Tussenbestand individueel'!$F:$AH,S$284,FALSE),0)</f>
        <v>0</v>
      </c>
      <c r="T248" s="15">
        <f>_xlfn.IFNA(VLOOKUP($A248,'Tussenbestand individueel'!$F:$AH,T$284,FALSE),0)</f>
        <v>0</v>
      </c>
      <c r="U248" s="15">
        <f>_xlfn.IFNA(VLOOKUP($A248,'Tussenbestand individueel'!$F:$AH,U$284,FALSE),0)</f>
        <v>0</v>
      </c>
      <c r="V248" s="15">
        <f>_xlfn.IFNA(VLOOKUP($A248,'Tussenbestand individueel'!$F:$AH,V$284,FALSE),0)</f>
        <v>0</v>
      </c>
      <c r="W248" s="15">
        <f>_xlfn.IFNA(VLOOKUP($A248,'Tussenbestand individueel'!$F:$AH,W$284,FALSE),0)</f>
        <v>0</v>
      </c>
      <c r="X248" s="13">
        <f>_xlfn.IFNA(VLOOKUP($A248,'Tussenbestand individueel'!$F:$AH,X$284,FALSE),0)</f>
        <v>0</v>
      </c>
      <c r="Y248" s="15">
        <f>_xlfn.IFNA(VLOOKUP($A248,'Tussenbestand individueel'!$F:$AH,Y$284,FALSE),0)</f>
        <v>0</v>
      </c>
      <c r="Z248" s="15">
        <f>_xlfn.IFNA(VLOOKUP($A248,'Tussenbestand individueel'!$F:$AH,Z$284,FALSE),0)</f>
        <v>0</v>
      </c>
      <c r="AA248" s="15">
        <f>_xlfn.IFNA(VLOOKUP($A248,'Tussenbestand individueel'!$F:$AH,AA$284,FALSE),0)</f>
        <v>0</v>
      </c>
      <c r="AB248" s="15">
        <f>_xlfn.IFNA(VLOOKUP($A248,'Tussenbestand individueel'!$F:$AH,AB$284,FALSE),0)</f>
        <v>0</v>
      </c>
      <c r="AC248" s="13">
        <f>_xlfn.IFNA(VLOOKUP($A248,'Tussenbestand individueel'!$F:$AH,AC$284,FALSE),0)</f>
        <v>0</v>
      </c>
    </row>
    <row r="249" spans="1:29" hidden="1" x14ac:dyDescent="0.3">
      <c r="A249" s="17">
        <f>'Alle namen en totalen'!$B249</f>
        <v>0</v>
      </c>
      <c r="B249" t="e">
        <f>VLOOKUP(A249,'Alle namen en totalen'!B:F,5,FALSE)</f>
        <v>#N/A</v>
      </c>
      <c r="C249" t="str">
        <f>_xlfn.IFNA(VLOOKUP($A249,'Alle namen en totalen'!$B:$F,C$284,FALSE)," ")</f>
        <v xml:space="preserve"> </v>
      </c>
      <c r="D249" t="str">
        <f>_xlfn.IFNA(VLOOKUP($A249,'Alle namen en totalen'!$B:$F,D$284,FALSE)," ")</f>
        <v xml:space="preserve"> </v>
      </c>
      <c r="E249">
        <f>VLOOKUP($A249,'Tussenbestand individueel'!$F:$AH,E$284,FALSE)</f>
        <v>0</v>
      </c>
      <c r="F249" t="str">
        <f>_xlfn.IFNA(VLOOKUP($A249,'Alle namen en totalen'!$B:$F,F$284,FALSE),"")</f>
        <v/>
      </c>
      <c r="G249" s="15">
        <f>_xlfn.IFNA(VLOOKUP($A249,'Tussenbestand individueel'!$F:$AH,G$284,FALSE),0)</f>
        <v>0</v>
      </c>
      <c r="H249" s="25">
        <f>_xlfn.IFNA(VLOOKUP($A249,'Tussenbestand individueel'!$F:$AH,H$284,FALSE),0)</f>
        <v>0</v>
      </c>
      <c r="I249" s="15">
        <f>_xlfn.IFNA(VLOOKUP($A249,'Tussenbestand individueel'!$F:$AH,I$284,FALSE),0)</f>
        <v>0</v>
      </c>
      <c r="J249" s="15">
        <f>_xlfn.IFNA(VLOOKUP($A249,'Tussenbestand individueel'!$F:$AH,J$284,FALSE),0)</f>
        <v>0</v>
      </c>
      <c r="K249" s="15">
        <f>_xlfn.IFNA(VLOOKUP($A249,'Tussenbestand individueel'!$F:$AH,K$284,FALSE),0)</f>
        <v>0</v>
      </c>
      <c r="L249" s="15">
        <f>_xlfn.IFNA(VLOOKUP($A249,'Tussenbestand individueel'!$F:$AH,L$284,FALSE),0)</f>
        <v>0</v>
      </c>
      <c r="M249" s="15">
        <f>_xlfn.IFNA(VLOOKUP($A249,'Tussenbestand individueel'!$F:$AH,M$284,FALSE),0)</f>
        <v>0</v>
      </c>
      <c r="N249" s="13">
        <f>_xlfn.IFNA(VLOOKUP($A249,'Tussenbestand individueel'!$F:$AH,N$284,FALSE),0)</f>
        <v>0</v>
      </c>
      <c r="O249" s="15">
        <f>_xlfn.IFNA(VLOOKUP($A249,'Tussenbestand individueel'!$F:$AH,O$284,FALSE),0)</f>
        <v>0</v>
      </c>
      <c r="P249" s="15">
        <f>_xlfn.IFNA(VLOOKUP($A249,'Tussenbestand individueel'!$F:$AH,P$284,FALSE),0)</f>
        <v>0</v>
      </c>
      <c r="Q249" s="15">
        <f>_xlfn.IFNA(VLOOKUP($A249,'Tussenbestand individueel'!$F:$AH,Q$284,FALSE),0)</f>
        <v>0</v>
      </c>
      <c r="R249" s="15">
        <f>_xlfn.IFNA(VLOOKUP($A249,'Tussenbestand individueel'!$F:$AH,R$284,FALSE),0)</f>
        <v>0</v>
      </c>
      <c r="S249" s="13">
        <f>_xlfn.IFNA(VLOOKUP($A249,'Tussenbestand individueel'!$F:$AH,S$284,FALSE),0)</f>
        <v>0</v>
      </c>
      <c r="T249" s="15">
        <f>_xlfn.IFNA(VLOOKUP($A249,'Tussenbestand individueel'!$F:$AH,T$284,FALSE),0)</f>
        <v>0</v>
      </c>
      <c r="U249" s="15">
        <f>_xlfn.IFNA(VLOOKUP($A249,'Tussenbestand individueel'!$F:$AH,U$284,FALSE),0)</f>
        <v>0</v>
      </c>
      <c r="V249" s="15">
        <f>_xlfn.IFNA(VLOOKUP($A249,'Tussenbestand individueel'!$F:$AH,V$284,FALSE),0)</f>
        <v>0</v>
      </c>
      <c r="W249" s="15">
        <f>_xlfn.IFNA(VLOOKUP($A249,'Tussenbestand individueel'!$F:$AH,W$284,FALSE),0)</f>
        <v>0</v>
      </c>
      <c r="X249" s="13">
        <f>_xlfn.IFNA(VLOOKUP($A249,'Tussenbestand individueel'!$F:$AH,X$284,FALSE),0)</f>
        <v>0</v>
      </c>
      <c r="Y249" s="15">
        <f>_xlfn.IFNA(VLOOKUP($A249,'Tussenbestand individueel'!$F:$AH,Y$284,FALSE),0)</f>
        <v>0</v>
      </c>
      <c r="Z249" s="15">
        <f>_xlfn.IFNA(VLOOKUP($A249,'Tussenbestand individueel'!$F:$AH,Z$284,FALSE),0)</f>
        <v>0</v>
      </c>
      <c r="AA249" s="15">
        <f>_xlfn.IFNA(VLOOKUP($A249,'Tussenbestand individueel'!$F:$AH,AA$284,FALSE),0)</f>
        <v>0</v>
      </c>
      <c r="AB249" s="15">
        <f>_xlfn.IFNA(VLOOKUP($A249,'Tussenbestand individueel'!$F:$AH,AB$284,FALSE),0)</f>
        <v>0</v>
      </c>
      <c r="AC249" s="13">
        <f>_xlfn.IFNA(VLOOKUP($A249,'Tussenbestand individueel'!$F:$AH,AC$284,FALSE),0)</f>
        <v>0</v>
      </c>
    </row>
    <row r="250" spans="1:29" hidden="1" x14ac:dyDescent="0.3">
      <c r="A250" s="17">
        <f>'Alle namen en totalen'!$B250</f>
        <v>0</v>
      </c>
      <c r="B250" t="e">
        <f>VLOOKUP(A250,'Alle namen en totalen'!B:F,5,FALSE)</f>
        <v>#N/A</v>
      </c>
      <c r="C250" t="str">
        <f>_xlfn.IFNA(VLOOKUP($A250,'Alle namen en totalen'!$B:$F,C$284,FALSE)," ")</f>
        <v xml:space="preserve"> </v>
      </c>
      <c r="D250" t="str">
        <f>_xlfn.IFNA(VLOOKUP($A250,'Alle namen en totalen'!$B:$F,D$284,FALSE)," ")</f>
        <v xml:space="preserve"> </v>
      </c>
      <c r="E250">
        <f>VLOOKUP($A250,'Tussenbestand individueel'!$F:$AH,E$284,FALSE)</f>
        <v>0</v>
      </c>
      <c r="F250" t="str">
        <f>_xlfn.IFNA(VLOOKUP($A250,'Alle namen en totalen'!$B:$F,F$284,FALSE),"")</f>
        <v/>
      </c>
      <c r="G250" s="15">
        <f>_xlfn.IFNA(VLOOKUP($A250,'Tussenbestand individueel'!$F:$AH,G$284,FALSE),0)</f>
        <v>0</v>
      </c>
      <c r="H250" s="25">
        <f>_xlfn.IFNA(VLOOKUP($A250,'Tussenbestand individueel'!$F:$AH,H$284,FALSE),0)</f>
        <v>0</v>
      </c>
      <c r="I250" s="15">
        <f>_xlfn.IFNA(VLOOKUP($A250,'Tussenbestand individueel'!$F:$AH,I$284,FALSE),0)</f>
        <v>0</v>
      </c>
      <c r="J250" s="15">
        <f>_xlfn.IFNA(VLOOKUP($A250,'Tussenbestand individueel'!$F:$AH,J$284,FALSE),0)</f>
        <v>0</v>
      </c>
      <c r="K250" s="15">
        <f>_xlfn.IFNA(VLOOKUP($A250,'Tussenbestand individueel'!$F:$AH,K$284,FALSE),0)</f>
        <v>0</v>
      </c>
      <c r="L250" s="15">
        <f>_xlfn.IFNA(VLOOKUP($A250,'Tussenbestand individueel'!$F:$AH,L$284,FALSE),0)</f>
        <v>0</v>
      </c>
      <c r="M250" s="15">
        <f>_xlfn.IFNA(VLOOKUP($A250,'Tussenbestand individueel'!$F:$AH,M$284,FALSE),0)</f>
        <v>0</v>
      </c>
      <c r="N250" s="13">
        <f>_xlfn.IFNA(VLOOKUP($A250,'Tussenbestand individueel'!$F:$AH,N$284,FALSE),0)</f>
        <v>0</v>
      </c>
      <c r="O250" s="15">
        <f>_xlfn.IFNA(VLOOKUP($A250,'Tussenbestand individueel'!$F:$AH,O$284,FALSE),0)</f>
        <v>0</v>
      </c>
      <c r="P250" s="15">
        <f>_xlfn.IFNA(VLOOKUP($A250,'Tussenbestand individueel'!$F:$AH,P$284,FALSE),0)</f>
        <v>0</v>
      </c>
      <c r="Q250" s="15">
        <f>_xlfn.IFNA(VLOOKUP($A250,'Tussenbestand individueel'!$F:$AH,Q$284,FALSE),0)</f>
        <v>0</v>
      </c>
      <c r="R250" s="15">
        <f>_xlfn.IFNA(VLOOKUP($A250,'Tussenbestand individueel'!$F:$AH,R$284,FALSE),0)</f>
        <v>0</v>
      </c>
      <c r="S250" s="13">
        <f>_xlfn.IFNA(VLOOKUP($A250,'Tussenbestand individueel'!$F:$AH,S$284,FALSE),0)</f>
        <v>0</v>
      </c>
      <c r="T250" s="15">
        <f>_xlfn.IFNA(VLOOKUP($A250,'Tussenbestand individueel'!$F:$AH,T$284,FALSE),0)</f>
        <v>0</v>
      </c>
      <c r="U250" s="15">
        <f>_xlfn.IFNA(VLOOKUP($A250,'Tussenbestand individueel'!$F:$AH,U$284,FALSE),0)</f>
        <v>0</v>
      </c>
      <c r="V250" s="15">
        <f>_xlfn.IFNA(VLOOKUP($A250,'Tussenbestand individueel'!$F:$AH,V$284,FALSE),0)</f>
        <v>0</v>
      </c>
      <c r="W250" s="15">
        <f>_xlfn.IFNA(VLOOKUP($A250,'Tussenbestand individueel'!$F:$AH,W$284,FALSE),0)</f>
        <v>0</v>
      </c>
      <c r="X250" s="13">
        <f>_xlfn.IFNA(VLOOKUP($A250,'Tussenbestand individueel'!$F:$AH,X$284,FALSE),0)</f>
        <v>0</v>
      </c>
      <c r="Y250" s="15">
        <f>_xlfn.IFNA(VLOOKUP($A250,'Tussenbestand individueel'!$F:$AH,Y$284,FALSE),0)</f>
        <v>0</v>
      </c>
      <c r="Z250" s="15">
        <f>_xlfn.IFNA(VLOOKUP($A250,'Tussenbestand individueel'!$F:$AH,Z$284,FALSE),0)</f>
        <v>0</v>
      </c>
      <c r="AA250" s="15">
        <f>_xlfn.IFNA(VLOOKUP($A250,'Tussenbestand individueel'!$F:$AH,AA$284,FALSE),0)</f>
        <v>0</v>
      </c>
      <c r="AB250" s="15">
        <f>_xlfn.IFNA(VLOOKUP($A250,'Tussenbestand individueel'!$F:$AH,AB$284,FALSE),0)</f>
        <v>0</v>
      </c>
      <c r="AC250" s="13">
        <f>_xlfn.IFNA(VLOOKUP($A250,'Tussenbestand individueel'!$F:$AH,AC$284,FALSE),0)</f>
        <v>0</v>
      </c>
    </row>
    <row r="251" spans="1:29" hidden="1" x14ac:dyDescent="0.3">
      <c r="A251" s="17">
        <f>'Alle namen en totalen'!$B251</f>
        <v>0</v>
      </c>
      <c r="B251" t="e">
        <f>VLOOKUP(A251,'Alle namen en totalen'!B:F,5,FALSE)</f>
        <v>#N/A</v>
      </c>
      <c r="C251" t="str">
        <f>_xlfn.IFNA(VLOOKUP($A251,'Alle namen en totalen'!$B:$F,C$284,FALSE)," ")</f>
        <v xml:space="preserve"> </v>
      </c>
      <c r="D251" t="str">
        <f>_xlfn.IFNA(VLOOKUP($A251,'Alle namen en totalen'!$B:$F,D$284,FALSE)," ")</f>
        <v xml:space="preserve"> </v>
      </c>
      <c r="E251">
        <f>VLOOKUP($A251,'Tussenbestand individueel'!$F:$AH,E$284,FALSE)</f>
        <v>0</v>
      </c>
      <c r="F251" t="str">
        <f>_xlfn.IFNA(VLOOKUP($A251,'Alle namen en totalen'!$B:$F,F$284,FALSE),"")</f>
        <v/>
      </c>
      <c r="G251" s="15">
        <f>_xlfn.IFNA(VLOOKUP($A251,'Tussenbestand individueel'!$F:$AH,G$284,FALSE),0)</f>
        <v>0</v>
      </c>
      <c r="H251" s="25">
        <f>_xlfn.IFNA(VLOOKUP($A251,'Tussenbestand individueel'!$F:$AH,H$284,FALSE),0)</f>
        <v>0</v>
      </c>
      <c r="I251" s="15">
        <f>_xlfn.IFNA(VLOOKUP($A251,'Tussenbestand individueel'!$F:$AH,I$284,FALSE),0)</f>
        <v>0</v>
      </c>
      <c r="J251" s="15">
        <f>_xlfn.IFNA(VLOOKUP($A251,'Tussenbestand individueel'!$F:$AH,J$284,FALSE),0)</f>
        <v>0</v>
      </c>
      <c r="K251" s="15">
        <f>_xlfn.IFNA(VLOOKUP($A251,'Tussenbestand individueel'!$F:$AH,K$284,FALSE),0)</f>
        <v>0</v>
      </c>
      <c r="L251" s="15">
        <f>_xlfn.IFNA(VLOOKUP($A251,'Tussenbestand individueel'!$F:$AH,L$284,FALSE),0)</f>
        <v>0</v>
      </c>
      <c r="M251" s="15">
        <f>_xlfn.IFNA(VLOOKUP($A251,'Tussenbestand individueel'!$F:$AH,M$284,FALSE),0)</f>
        <v>0</v>
      </c>
      <c r="N251" s="13">
        <f>_xlfn.IFNA(VLOOKUP($A251,'Tussenbestand individueel'!$F:$AH,N$284,FALSE),0)</f>
        <v>0</v>
      </c>
      <c r="O251" s="15">
        <f>_xlfn.IFNA(VLOOKUP($A251,'Tussenbestand individueel'!$F:$AH,O$284,FALSE),0)</f>
        <v>0</v>
      </c>
      <c r="P251" s="15">
        <f>_xlfn.IFNA(VLOOKUP($A251,'Tussenbestand individueel'!$F:$AH,P$284,FALSE),0)</f>
        <v>0</v>
      </c>
      <c r="Q251" s="15">
        <f>_xlfn.IFNA(VLOOKUP($A251,'Tussenbestand individueel'!$F:$AH,Q$284,FALSE),0)</f>
        <v>0</v>
      </c>
      <c r="R251" s="15">
        <f>_xlfn.IFNA(VLOOKUP($A251,'Tussenbestand individueel'!$F:$AH,R$284,FALSE),0)</f>
        <v>0</v>
      </c>
      <c r="S251" s="13">
        <f>_xlfn.IFNA(VLOOKUP($A251,'Tussenbestand individueel'!$F:$AH,S$284,FALSE),0)</f>
        <v>0</v>
      </c>
      <c r="T251" s="15">
        <f>_xlfn.IFNA(VLOOKUP($A251,'Tussenbestand individueel'!$F:$AH,T$284,FALSE),0)</f>
        <v>0</v>
      </c>
      <c r="U251" s="15">
        <f>_xlfn.IFNA(VLOOKUP($A251,'Tussenbestand individueel'!$F:$AH,U$284,FALSE),0)</f>
        <v>0</v>
      </c>
      <c r="V251" s="15">
        <f>_xlfn.IFNA(VLOOKUP($A251,'Tussenbestand individueel'!$F:$AH,V$284,FALSE),0)</f>
        <v>0</v>
      </c>
      <c r="W251" s="15">
        <f>_xlfn.IFNA(VLOOKUP($A251,'Tussenbestand individueel'!$F:$AH,W$284,FALSE),0)</f>
        <v>0</v>
      </c>
      <c r="X251" s="13">
        <f>_xlfn.IFNA(VLOOKUP($A251,'Tussenbestand individueel'!$F:$AH,X$284,FALSE),0)</f>
        <v>0</v>
      </c>
      <c r="Y251" s="15">
        <f>_xlfn.IFNA(VLOOKUP($A251,'Tussenbestand individueel'!$F:$AH,Y$284,FALSE),0)</f>
        <v>0</v>
      </c>
      <c r="Z251" s="15">
        <f>_xlfn.IFNA(VLOOKUP($A251,'Tussenbestand individueel'!$F:$AH,Z$284,FALSE),0)</f>
        <v>0</v>
      </c>
      <c r="AA251" s="15">
        <f>_xlfn.IFNA(VLOOKUP($A251,'Tussenbestand individueel'!$F:$AH,AA$284,FALSE),0)</f>
        <v>0</v>
      </c>
      <c r="AB251" s="15">
        <f>_xlfn.IFNA(VLOOKUP($A251,'Tussenbestand individueel'!$F:$AH,AB$284,FALSE),0)</f>
        <v>0</v>
      </c>
      <c r="AC251" s="13">
        <f>_xlfn.IFNA(VLOOKUP($A251,'Tussenbestand individueel'!$F:$AH,AC$284,FALSE),0)</f>
        <v>0</v>
      </c>
    </row>
    <row r="252" spans="1:29" hidden="1" x14ac:dyDescent="0.3">
      <c r="A252" s="17">
        <f>'Alle namen en totalen'!$B252</f>
        <v>0</v>
      </c>
      <c r="B252" t="e">
        <f>VLOOKUP(A252,'Alle namen en totalen'!B:F,5,FALSE)</f>
        <v>#N/A</v>
      </c>
      <c r="C252" t="str">
        <f>_xlfn.IFNA(VLOOKUP($A252,'Alle namen en totalen'!$B:$F,C$284,FALSE)," ")</f>
        <v xml:space="preserve"> </v>
      </c>
      <c r="D252" t="str">
        <f>_xlfn.IFNA(VLOOKUP($A252,'Alle namen en totalen'!$B:$F,D$284,FALSE)," ")</f>
        <v xml:space="preserve"> </v>
      </c>
      <c r="E252">
        <f>VLOOKUP($A252,'Tussenbestand individueel'!$F:$AH,E$284,FALSE)</f>
        <v>0</v>
      </c>
      <c r="F252" t="str">
        <f>_xlfn.IFNA(VLOOKUP($A252,'Alle namen en totalen'!$B:$F,F$284,FALSE),"")</f>
        <v/>
      </c>
      <c r="G252" s="15">
        <f>_xlfn.IFNA(VLOOKUP($A252,'Tussenbestand individueel'!$F:$AH,G$284,FALSE),0)</f>
        <v>0</v>
      </c>
      <c r="H252" s="25">
        <f>_xlfn.IFNA(VLOOKUP($A252,'Tussenbestand individueel'!$F:$AH,H$284,FALSE),0)</f>
        <v>0</v>
      </c>
      <c r="I252" s="15">
        <f>_xlfn.IFNA(VLOOKUP($A252,'Tussenbestand individueel'!$F:$AH,I$284,FALSE),0)</f>
        <v>0</v>
      </c>
      <c r="J252" s="15">
        <f>_xlfn.IFNA(VLOOKUP($A252,'Tussenbestand individueel'!$F:$AH,J$284,FALSE),0)</f>
        <v>0</v>
      </c>
      <c r="K252" s="15">
        <f>_xlfn.IFNA(VLOOKUP($A252,'Tussenbestand individueel'!$F:$AH,K$284,FALSE),0)</f>
        <v>0</v>
      </c>
      <c r="L252" s="15">
        <f>_xlfn.IFNA(VLOOKUP($A252,'Tussenbestand individueel'!$F:$AH,L$284,FALSE),0)</f>
        <v>0</v>
      </c>
      <c r="M252" s="15">
        <f>_xlfn.IFNA(VLOOKUP($A252,'Tussenbestand individueel'!$F:$AH,M$284,FALSE),0)</f>
        <v>0</v>
      </c>
      <c r="N252" s="13">
        <f>_xlfn.IFNA(VLOOKUP($A252,'Tussenbestand individueel'!$F:$AH,N$284,FALSE),0)</f>
        <v>0</v>
      </c>
      <c r="O252" s="15">
        <f>_xlfn.IFNA(VLOOKUP($A252,'Tussenbestand individueel'!$F:$AH,O$284,FALSE),0)</f>
        <v>0</v>
      </c>
      <c r="P252" s="15">
        <f>_xlfn.IFNA(VLOOKUP($A252,'Tussenbestand individueel'!$F:$AH,P$284,FALSE),0)</f>
        <v>0</v>
      </c>
      <c r="Q252" s="15">
        <f>_xlfn.IFNA(VLOOKUP($A252,'Tussenbestand individueel'!$F:$AH,Q$284,FALSE),0)</f>
        <v>0</v>
      </c>
      <c r="R252" s="15">
        <f>_xlfn.IFNA(VLOOKUP($A252,'Tussenbestand individueel'!$F:$AH,R$284,FALSE),0)</f>
        <v>0</v>
      </c>
      <c r="S252" s="13">
        <f>_xlfn.IFNA(VLOOKUP($A252,'Tussenbestand individueel'!$F:$AH,S$284,FALSE),0)</f>
        <v>0</v>
      </c>
      <c r="T252" s="15">
        <f>_xlfn.IFNA(VLOOKUP($A252,'Tussenbestand individueel'!$F:$AH,T$284,FALSE),0)</f>
        <v>0</v>
      </c>
      <c r="U252" s="15">
        <f>_xlfn.IFNA(VLOOKUP($A252,'Tussenbestand individueel'!$F:$AH,U$284,FALSE),0)</f>
        <v>0</v>
      </c>
      <c r="V252" s="15">
        <f>_xlfn.IFNA(VLOOKUP($A252,'Tussenbestand individueel'!$F:$AH,V$284,FALSE),0)</f>
        <v>0</v>
      </c>
      <c r="W252" s="15">
        <f>_xlfn.IFNA(VLOOKUP($A252,'Tussenbestand individueel'!$F:$AH,W$284,FALSE),0)</f>
        <v>0</v>
      </c>
      <c r="X252" s="13">
        <f>_xlfn.IFNA(VLOOKUP($A252,'Tussenbestand individueel'!$F:$AH,X$284,FALSE),0)</f>
        <v>0</v>
      </c>
      <c r="Y252" s="15">
        <f>_xlfn.IFNA(VLOOKUP($A252,'Tussenbestand individueel'!$F:$AH,Y$284,FALSE),0)</f>
        <v>0</v>
      </c>
      <c r="Z252" s="15">
        <f>_xlfn.IFNA(VLOOKUP($A252,'Tussenbestand individueel'!$F:$AH,Z$284,FALSE),0)</f>
        <v>0</v>
      </c>
      <c r="AA252" s="15">
        <f>_xlfn.IFNA(VLOOKUP($A252,'Tussenbestand individueel'!$F:$AH,AA$284,FALSE),0)</f>
        <v>0</v>
      </c>
      <c r="AB252" s="15">
        <f>_xlfn.IFNA(VLOOKUP($A252,'Tussenbestand individueel'!$F:$AH,AB$284,FALSE),0)</f>
        <v>0</v>
      </c>
      <c r="AC252" s="13">
        <f>_xlfn.IFNA(VLOOKUP($A252,'Tussenbestand individueel'!$F:$AH,AC$284,FALSE),0)</f>
        <v>0</v>
      </c>
    </row>
    <row r="253" spans="1:29" hidden="1" x14ac:dyDescent="0.3">
      <c r="A253" s="17">
        <f>'Alle namen en totalen'!$B253</f>
        <v>0</v>
      </c>
      <c r="B253" t="e">
        <f>VLOOKUP(A253,'Alle namen en totalen'!B:F,5,FALSE)</f>
        <v>#N/A</v>
      </c>
      <c r="C253" t="str">
        <f>_xlfn.IFNA(VLOOKUP($A253,'Alle namen en totalen'!$B:$F,C$284,FALSE)," ")</f>
        <v xml:space="preserve"> </v>
      </c>
      <c r="D253" t="str">
        <f>_xlfn.IFNA(VLOOKUP($A253,'Alle namen en totalen'!$B:$F,D$284,FALSE)," ")</f>
        <v xml:space="preserve"> </v>
      </c>
      <c r="E253">
        <f>VLOOKUP($A253,'Tussenbestand individueel'!$F:$AH,E$284,FALSE)</f>
        <v>0</v>
      </c>
      <c r="F253" t="str">
        <f>_xlfn.IFNA(VLOOKUP($A253,'Alle namen en totalen'!$B:$F,F$284,FALSE),"")</f>
        <v/>
      </c>
      <c r="G253" s="15">
        <f>_xlfn.IFNA(VLOOKUP($A253,'Tussenbestand individueel'!$F:$AH,G$284,FALSE),0)</f>
        <v>0</v>
      </c>
      <c r="H253" s="25">
        <f>_xlfn.IFNA(VLOOKUP($A253,'Tussenbestand individueel'!$F:$AH,H$284,FALSE),0)</f>
        <v>0</v>
      </c>
      <c r="I253" s="15">
        <f>_xlfn.IFNA(VLOOKUP($A253,'Tussenbestand individueel'!$F:$AH,I$284,FALSE),0)</f>
        <v>0</v>
      </c>
      <c r="J253" s="15">
        <f>_xlfn.IFNA(VLOOKUP($A253,'Tussenbestand individueel'!$F:$AH,J$284,FALSE),0)</f>
        <v>0</v>
      </c>
      <c r="K253" s="15">
        <f>_xlfn.IFNA(VLOOKUP($A253,'Tussenbestand individueel'!$F:$AH,K$284,FALSE),0)</f>
        <v>0</v>
      </c>
      <c r="L253" s="15">
        <f>_xlfn.IFNA(VLOOKUP($A253,'Tussenbestand individueel'!$F:$AH,L$284,FALSE),0)</f>
        <v>0</v>
      </c>
      <c r="M253" s="15">
        <f>_xlfn.IFNA(VLOOKUP($A253,'Tussenbestand individueel'!$F:$AH,M$284,FALSE),0)</f>
        <v>0</v>
      </c>
      <c r="N253" s="13">
        <f>_xlfn.IFNA(VLOOKUP($A253,'Tussenbestand individueel'!$F:$AH,N$284,FALSE),0)</f>
        <v>0</v>
      </c>
      <c r="O253" s="15">
        <f>_xlfn.IFNA(VLOOKUP($A253,'Tussenbestand individueel'!$F:$AH,O$284,FALSE),0)</f>
        <v>0</v>
      </c>
      <c r="P253" s="15">
        <f>_xlfn.IFNA(VLOOKUP($A253,'Tussenbestand individueel'!$F:$AH,P$284,FALSE),0)</f>
        <v>0</v>
      </c>
      <c r="Q253" s="15">
        <f>_xlfn.IFNA(VLOOKUP($A253,'Tussenbestand individueel'!$F:$AH,Q$284,FALSE),0)</f>
        <v>0</v>
      </c>
      <c r="R253" s="15">
        <f>_xlfn.IFNA(VLOOKUP($A253,'Tussenbestand individueel'!$F:$AH,R$284,FALSE),0)</f>
        <v>0</v>
      </c>
      <c r="S253" s="13">
        <f>_xlfn.IFNA(VLOOKUP($A253,'Tussenbestand individueel'!$F:$AH,S$284,FALSE),0)</f>
        <v>0</v>
      </c>
      <c r="T253" s="15">
        <f>_xlfn.IFNA(VLOOKUP($A253,'Tussenbestand individueel'!$F:$AH,T$284,FALSE),0)</f>
        <v>0</v>
      </c>
      <c r="U253" s="15">
        <f>_xlfn.IFNA(VLOOKUP($A253,'Tussenbestand individueel'!$F:$AH,U$284,FALSE),0)</f>
        <v>0</v>
      </c>
      <c r="V253" s="15">
        <f>_xlfn.IFNA(VLOOKUP($A253,'Tussenbestand individueel'!$F:$AH,V$284,FALSE),0)</f>
        <v>0</v>
      </c>
      <c r="W253" s="15">
        <f>_xlfn.IFNA(VLOOKUP($A253,'Tussenbestand individueel'!$F:$AH,W$284,FALSE),0)</f>
        <v>0</v>
      </c>
      <c r="X253" s="13">
        <f>_xlfn.IFNA(VLOOKUP($A253,'Tussenbestand individueel'!$F:$AH,X$284,FALSE),0)</f>
        <v>0</v>
      </c>
      <c r="Y253" s="15">
        <f>_xlfn.IFNA(VLOOKUP($A253,'Tussenbestand individueel'!$F:$AH,Y$284,FALSE),0)</f>
        <v>0</v>
      </c>
      <c r="Z253" s="15">
        <f>_xlfn.IFNA(VLOOKUP($A253,'Tussenbestand individueel'!$F:$AH,Z$284,FALSE),0)</f>
        <v>0</v>
      </c>
      <c r="AA253" s="15">
        <f>_xlfn.IFNA(VLOOKUP($A253,'Tussenbestand individueel'!$F:$AH,AA$284,FALSE),0)</f>
        <v>0</v>
      </c>
      <c r="AB253" s="15">
        <f>_xlfn.IFNA(VLOOKUP($A253,'Tussenbestand individueel'!$F:$AH,AB$284,FALSE),0)</f>
        <v>0</v>
      </c>
      <c r="AC253" s="13">
        <f>_xlfn.IFNA(VLOOKUP($A253,'Tussenbestand individueel'!$F:$AH,AC$284,FALSE),0)</f>
        <v>0</v>
      </c>
    </row>
    <row r="254" spans="1:29" hidden="1" x14ac:dyDescent="0.3">
      <c r="A254" s="17">
        <f>'Alle namen en totalen'!$B254</f>
        <v>0</v>
      </c>
      <c r="B254" t="e">
        <f>VLOOKUP(A254,'Alle namen en totalen'!B:F,5,FALSE)</f>
        <v>#N/A</v>
      </c>
      <c r="C254" t="str">
        <f>_xlfn.IFNA(VLOOKUP($A254,'Alle namen en totalen'!$B:$F,C$284,FALSE)," ")</f>
        <v xml:space="preserve"> </v>
      </c>
      <c r="D254" t="str">
        <f>_xlfn.IFNA(VLOOKUP($A254,'Alle namen en totalen'!$B:$F,D$284,FALSE)," ")</f>
        <v xml:space="preserve"> </v>
      </c>
      <c r="E254">
        <f>VLOOKUP($A254,'Tussenbestand individueel'!$F:$AH,E$284,FALSE)</f>
        <v>0</v>
      </c>
      <c r="F254" t="str">
        <f>_xlfn.IFNA(VLOOKUP($A254,'Alle namen en totalen'!$B:$F,F$284,FALSE),"")</f>
        <v/>
      </c>
      <c r="G254" s="15">
        <f>_xlfn.IFNA(VLOOKUP($A254,'Tussenbestand individueel'!$F:$AH,G$284,FALSE),0)</f>
        <v>0</v>
      </c>
      <c r="H254" s="25">
        <f>_xlfn.IFNA(VLOOKUP($A254,'Tussenbestand individueel'!$F:$AH,H$284,FALSE),0)</f>
        <v>0</v>
      </c>
      <c r="I254" s="15">
        <f>_xlfn.IFNA(VLOOKUP($A254,'Tussenbestand individueel'!$F:$AH,I$284,FALSE),0)</f>
        <v>0</v>
      </c>
      <c r="J254" s="15">
        <f>_xlfn.IFNA(VLOOKUP($A254,'Tussenbestand individueel'!$F:$AH,J$284,FALSE),0)</f>
        <v>0</v>
      </c>
      <c r="K254" s="15">
        <f>_xlfn.IFNA(VLOOKUP($A254,'Tussenbestand individueel'!$F:$AH,K$284,FALSE),0)</f>
        <v>0</v>
      </c>
      <c r="L254" s="15">
        <f>_xlfn.IFNA(VLOOKUP($A254,'Tussenbestand individueel'!$F:$AH,L$284,FALSE),0)</f>
        <v>0</v>
      </c>
      <c r="M254" s="15">
        <f>_xlfn.IFNA(VLOOKUP($A254,'Tussenbestand individueel'!$F:$AH,M$284,FALSE),0)</f>
        <v>0</v>
      </c>
      <c r="N254" s="13">
        <f>_xlfn.IFNA(VLOOKUP($A254,'Tussenbestand individueel'!$F:$AH,N$284,FALSE),0)</f>
        <v>0</v>
      </c>
      <c r="O254" s="15">
        <f>_xlfn.IFNA(VLOOKUP($A254,'Tussenbestand individueel'!$F:$AH,O$284,FALSE),0)</f>
        <v>0</v>
      </c>
      <c r="P254" s="15">
        <f>_xlfn.IFNA(VLOOKUP($A254,'Tussenbestand individueel'!$F:$AH,P$284,FALSE),0)</f>
        <v>0</v>
      </c>
      <c r="Q254" s="15">
        <f>_xlfn.IFNA(VLOOKUP($A254,'Tussenbestand individueel'!$F:$AH,Q$284,FALSE),0)</f>
        <v>0</v>
      </c>
      <c r="R254" s="15">
        <f>_xlfn.IFNA(VLOOKUP($A254,'Tussenbestand individueel'!$F:$AH,R$284,FALSE),0)</f>
        <v>0</v>
      </c>
      <c r="S254" s="13">
        <f>_xlfn.IFNA(VLOOKUP($A254,'Tussenbestand individueel'!$F:$AH,S$284,FALSE),0)</f>
        <v>0</v>
      </c>
      <c r="T254" s="15">
        <f>_xlfn.IFNA(VLOOKUP($A254,'Tussenbestand individueel'!$F:$AH,T$284,FALSE),0)</f>
        <v>0</v>
      </c>
      <c r="U254" s="15">
        <f>_xlfn.IFNA(VLOOKUP($A254,'Tussenbestand individueel'!$F:$AH,U$284,FALSE),0)</f>
        <v>0</v>
      </c>
      <c r="V254" s="15">
        <f>_xlfn.IFNA(VLOOKUP($A254,'Tussenbestand individueel'!$F:$AH,V$284,FALSE),0)</f>
        <v>0</v>
      </c>
      <c r="W254" s="15">
        <f>_xlfn.IFNA(VLOOKUP($A254,'Tussenbestand individueel'!$F:$AH,W$284,FALSE),0)</f>
        <v>0</v>
      </c>
      <c r="X254" s="13">
        <f>_xlfn.IFNA(VLOOKUP($A254,'Tussenbestand individueel'!$F:$AH,X$284,FALSE),0)</f>
        <v>0</v>
      </c>
      <c r="Y254" s="15">
        <f>_xlfn.IFNA(VLOOKUP($A254,'Tussenbestand individueel'!$F:$AH,Y$284,FALSE),0)</f>
        <v>0</v>
      </c>
      <c r="Z254" s="15">
        <f>_xlfn.IFNA(VLOOKUP($A254,'Tussenbestand individueel'!$F:$AH,Z$284,FALSE),0)</f>
        <v>0</v>
      </c>
      <c r="AA254" s="15">
        <f>_xlfn.IFNA(VLOOKUP($A254,'Tussenbestand individueel'!$F:$AH,AA$284,FALSE),0)</f>
        <v>0</v>
      </c>
      <c r="AB254" s="15">
        <f>_xlfn.IFNA(VLOOKUP($A254,'Tussenbestand individueel'!$F:$AH,AB$284,FALSE),0)</f>
        <v>0</v>
      </c>
      <c r="AC254" s="13">
        <f>_xlfn.IFNA(VLOOKUP($A254,'Tussenbestand individueel'!$F:$AH,AC$284,FALSE),0)</f>
        <v>0</v>
      </c>
    </row>
    <row r="255" spans="1:29" hidden="1" x14ac:dyDescent="0.3">
      <c r="A255" s="17">
        <f>'Alle namen en totalen'!$B255</f>
        <v>0</v>
      </c>
      <c r="B255" t="e">
        <f>VLOOKUP(A255,'Alle namen en totalen'!B:F,5,FALSE)</f>
        <v>#N/A</v>
      </c>
      <c r="C255" t="str">
        <f>_xlfn.IFNA(VLOOKUP($A255,'Alle namen en totalen'!$B:$F,C$284,FALSE)," ")</f>
        <v xml:space="preserve"> </v>
      </c>
      <c r="D255" t="str">
        <f>_xlfn.IFNA(VLOOKUP($A255,'Alle namen en totalen'!$B:$F,D$284,FALSE)," ")</f>
        <v xml:space="preserve"> </v>
      </c>
      <c r="E255">
        <f>VLOOKUP($A255,'Tussenbestand individueel'!$F:$AH,E$284,FALSE)</f>
        <v>0</v>
      </c>
      <c r="F255" t="str">
        <f>_xlfn.IFNA(VLOOKUP($A255,'Alle namen en totalen'!$B:$F,F$284,FALSE),"")</f>
        <v/>
      </c>
      <c r="G255" s="15">
        <f>_xlfn.IFNA(VLOOKUP($A255,'Tussenbestand individueel'!$F:$AH,G$284,FALSE),0)</f>
        <v>0</v>
      </c>
      <c r="H255" s="25">
        <f>_xlfn.IFNA(VLOOKUP($A255,'Tussenbestand individueel'!$F:$AH,H$284,FALSE),0)</f>
        <v>0</v>
      </c>
      <c r="I255" s="15">
        <f>_xlfn.IFNA(VLOOKUP($A255,'Tussenbestand individueel'!$F:$AH,I$284,FALSE),0)</f>
        <v>0</v>
      </c>
      <c r="J255" s="15">
        <f>_xlfn.IFNA(VLOOKUP($A255,'Tussenbestand individueel'!$F:$AH,J$284,FALSE),0)</f>
        <v>0</v>
      </c>
      <c r="K255" s="15">
        <f>_xlfn.IFNA(VLOOKUP($A255,'Tussenbestand individueel'!$F:$AH,K$284,FALSE),0)</f>
        <v>0</v>
      </c>
      <c r="L255" s="15">
        <f>_xlfn.IFNA(VLOOKUP($A255,'Tussenbestand individueel'!$F:$AH,L$284,FALSE),0)</f>
        <v>0</v>
      </c>
      <c r="M255" s="15">
        <f>_xlfn.IFNA(VLOOKUP($A255,'Tussenbestand individueel'!$F:$AH,M$284,FALSE),0)</f>
        <v>0</v>
      </c>
      <c r="N255" s="13">
        <f>_xlfn.IFNA(VLOOKUP($A255,'Tussenbestand individueel'!$F:$AH,N$284,FALSE),0)</f>
        <v>0</v>
      </c>
      <c r="O255" s="15">
        <f>_xlfn.IFNA(VLOOKUP($A255,'Tussenbestand individueel'!$F:$AH,O$284,FALSE),0)</f>
        <v>0</v>
      </c>
      <c r="P255" s="15">
        <f>_xlfn.IFNA(VLOOKUP($A255,'Tussenbestand individueel'!$F:$AH,P$284,FALSE),0)</f>
        <v>0</v>
      </c>
      <c r="Q255" s="15">
        <f>_xlfn.IFNA(VLOOKUP($A255,'Tussenbestand individueel'!$F:$AH,Q$284,FALSE),0)</f>
        <v>0</v>
      </c>
      <c r="R255" s="15">
        <f>_xlfn.IFNA(VLOOKUP($A255,'Tussenbestand individueel'!$F:$AH,R$284,FALSE),0)</f>
        <v>0</v>
      </c>
      <c r="S255" s="13">
        <f>_xlfn.IFNA(VLOOKUP($A255,'Tussenbestand individueel'!$F:$AH,S$284,FALSE),0)</f>
        <v>0</v>
      </c>
      <c r="T255" s="15">
        <f>_xlfn.IFNA(VLOOKUP($A255,'Tussenbestand individueel'!$F:$AH,T$284,FALSE),0)</f>
        <v>0</v>
      </c>
      <c r="U255" s="15">
        <f>_xlfn.IFNA(VLOOKUP($A255,'Tussenbestand individueel'!$F:$AH,U$284,FALSE),0)</f>
        <v>0</v>
      </c>
      <c r="V255" s="15">
        <f>_xlfn.IFNA(VLOOKUP($A255,'Tussenbestand individueel'!$F:$AH,V$284,FALSE),0)</f>
        <v>0</v>
      </c>
      <c r="W255" s="15">
        <f>_xlfn.IFNA(VLOOKUP($A255,'Tussenbestand individueel'!$F:$AH,W$284,FALSE),0)</f>
        <v>0</v>
      </c>
      <c r="X255" s="13">
        <f>_xlfn.IFNA(VLOOKUP($A255,'Tussenbestand individueel'!$F:$AH,X$284,FALSE),0)</f>
        <v>0</v>
      </c>
      <c r="Y255" s="15">
        <f>_xlfn.IFNA(VLOOKUP($A255,'Tussenbestand individueel'!$F:$AH,Y$284,FALSE),0)</f>
        <v>0</v>
      </c>
      <c r="Z255" s="15">
        <f>_xlfn.IFNA(VLOOKUP($A255,'Tussenbestand individueel'!$F:$AH,Z$284,FALSE),0)</f>
        <v>0</v>
      </c>
      <c r="AA255" s="15">
        <f>_xlfn.IFNA(VLOOKUP($A255,'Tussenbestand individueel'!$F:$AH,AA$284,FALSE),0)</f>
        <v>0</v>
      </c>
      <c r="AB255" s="15">
        <f>_xlfn.IFNA(VLOOKUP($A255,'Tussenbestand individueel'!$F:$AH,AB$284,FALSE),0)</f>
        <v>0</v>
      </c>
      <c r="AC255" s="13">
        <f>_xlfn.IFNA(VLOOKUP($A255,'Tussenbestand individueel'!$F:$AH,AC$284,FALSE),0)</f>
        <v>0</v>
      </c>
    </row>
    <row r="256" spans="1:29" hidden="1" x14ac:dyDescent="0.3">
      <c r="A256" s="17">
        <f>'Alle namen en totalen'!$B256</f>
        <v>0</v>
      </c>
      <c r="B256" t="e">
        <f>VLOOKUP(A256,'Alle namen en totalen'!B:F,5,FALSE)</f>
        <v>#N/A</v>
      </c>
      <c r="C256" t="str">
        <f>_xlfn.IFNA(VLOOKUP($A256,'Alle namen en totalen'!$B:$F,C$284,FALSE)," ")</f>
        <v xml:space="preserve"> </v>
      </c>
      <c r="D256" t="str">
        <f>_xlfn.IFNA(VLOOKUP($A256,'Alle namen en totalen'!$B:$F,D$284,FALSE)," ")</f>
        <v xml:space="preserve"> </v>
      </c>
      <c r="E256">
        <f>VLOOKUP($A256,'Tussenbestand individueel'!$F:$AH,E$284,FALSE)</f>
        <v>0</v>
      </c>
      <c r="F256" t="str">
        <f>_xlfn.IFNA(VLOOKUP($A256,'Alle namen en totalen'!$B:$F,F$284,FALSE),"")</f>
        <v/>
      </c>
      <c r="G256" s="15">
        <f>_xlfn.IFNA(VLOOKUP($A256,'Tussenbestand individueel'!$F:$AH,G$284,FALSE),0)</f>
        <v>0</v>
      </c>
      <c r="H256" s="25">
        <f>_xlfn.IFNA(VLOOKUP($A256,'Tussenbestand individueel'!$F:$AH,H$284,FALSE),0)</f>
        <v>0</v>
      </c>
      <c r="I256" s="15">
        <f>_xlfn.IFNA(VLOOKUP($A256,'Tussenbestand individueel'!$F:$AH,I$284,FALSE),0)</f>
        <v>0</v>
      </c>
      <c r="J256" s="15">
        <f>_xlfn.IFNA(VLOOKUP($A256,'Tussenbestand individueel'!$F:$AH,J$284,FALSE),0)</f>
        <v>0</v>
      </c>
      <c r="K256" s="15">
        <f>_xlfn.IFNA(VLOOKUP($A256,'Tussenbestand individueel'!$F:$AH,K$284,FALSE),0)</f>
        <v>0</v>
      </c>
      <c r="L256" s="15">
        <f>_xlfn.IFNA(VLOOKUP($A256,'Tussenbestand individueel'!$F:$AH,L$284,FALSE),0)</f>
        <v>0</v>
      </c>
      <c r="M256" s="15">
        <f>_xlfn.IFNA(VLOOKUP($A256,'Tussenbestand individueel'!$F:$AH,M$284,FALSE),0)</f>
        <v>0</v>
      </c>
      <c r="N256" s="13">
        <f>_xlfn.IFNA(VLOOKUP($A256,'Tussenbestand individueel'!$F:$AH,N$284,FALSE),0)</f>
        <v>0</v>
      </c>
      <c r="O256" s="15">
        <f>_xlfn.IFNA(VLOOKUP($A256,'Tussenbestand individueel'!$F:$AH,O$284,FALSE),0)</f>
        <v>0</v>
      </c>
      <c r="P256" s="15">
        <f>_xlfn.IFNA(VLOOKUP($A256,'Tussenbestand individueel'!$F:$AH,P$284,FALSE),0)</f>
        <v>0</v>
      </c>
      <c r="Q256" s="15">
        <f>_xlfn.IFNA(VLOOKUP($A256,'Tussenbestand individueel'!$F:$AH,Q$284,FALSE),0)</f>
        <v>0</v>
      </c>
      <c r="R256" s="15">
        <f>_xlfn.IFNA(VLOOKUP($A256,'Tussenbestand individueel'!$F:$AH,R$284,FALSE),0)</f>
        <v>0</v>
      </c>
      <c r="S256" s="13">
        <f>_xlfn.IFNA(VLOOKUP($A256,'Tussenbestand individueel'!$F:$AH,S$284,FALSE),0)</f>
        <v>0</v>
      </c>
      <c r="T256" s="15">
        <f>_xlfn.IFNA(VLOOKUP($A256,'Tussenbestand individueel'!$F:$AH,T$284,FALSE),0)</f>
        <v>0</v>
      </c>
      <c r="U256" s="15">
        <f>_xlfn.IFNA(VLOOKUP($A256,'Tussenbestand individueel'!$F:$AH,U$284,FALSE),0)</f>
        <v>0</v>
      </c>
      <c r="V256" s="15">
        <f>_xlfn.IFNA(VLOOKUP($A256,'Tussenbestand individueel'!$F:$AH,V$284,FALSE),0)</f>
        <v>0</v>
      </c>
      <c r="W256" s="15">
        <f>_xlfn.IFNA(VLOOKUP($A256,'Tussenbestand individueel'!$F:$AH,W$284,FALSE),0)</f>
        <v>0</v>
      </c>
      <c r="X256" s="13">
        <f>_xlfn.IFNA(VLOOKUP($A256,'Tussenbestand individueel'!$F:$AH,X$284,FALSE),0)</f>
        <v>0</v>
      </c>
      <c r="Y256" s="15">
        <f>_xlfn.IFNA(VLOOKUP($A256,'Tussenbestand individueel'!$F:$AH,Y$284,FALSE),0)</f>
        <v>0</v>
      </c>
      <c r="Z256" s="15">
        <f>_xlfn.IFNA(VLOOKUP($A256,'Tussenbestand individueel'!$F:$AH,Z$284,FALSE),0)</f>
        <v>0</v>
      </c>
      <c r="AA256" s="15">
        <f>_xlfn.IFNA(VLOOKUP($A256,'Tussenbestand individueel'!$F:$AH,AA$284,FALSE),0)</f>
        <v>0</v>
      </c>
      <c r="AB256" s="15">
        <f>_xlfn.IFNA(VLOOKUP($A256,'Tussenbestand individueel'!$F:$AH,AB$284,FALSE),0)</f>
        <v>0</v>
      </c>
      <c r="AC256" s="13">
        <f>_xlfn.IFNA(VLOOKUP($A256,'Tussenbestand individueel'!$F:$AH,AC$284,FALSE),0)</f>
        <v>0</v>
      </c>
    </row>
    <row r="257" spans="1:29" hidden="1" x14ac:dyDescent="0.3">
      <c r="A257" s="17">
        <f>'Alle namen en totalen'!$B257</f>
        <v>0</v>
      </c>
      <c r="B257" t="e">
        <f>VLOOKUP(A257,'Alle namen en totalen'!B:F,5,FALSE)</f>
        <v>#N/A</v>
      </c>
      <c r="C257" t="str">
        <f>_xlfn.IFNA(VLOOKUP($A257,'Alle namen en totalen'!$B:$F,C$284,FALSE)," ")</f>
        <v xml:space="preserve"> </v>
      </c>
      <c r="D257" t="str">
        <f>_xlfn.IFNA(VLOOKUP($A257,'Alle namen en totalen'!$B:$F,D$284,FALSE)," ")</f>
        <v xml:space="preserve"> </v>
      </c>
      <c r="E257">
        <f>VLOOKUP($A257,'Tussenbestand individueel'!$F:$AH,E$284,FALSE)</f>
        <v>0</v>
      </c>
      <c r="F257" t="str">
        <f>_xlfn.IFNA(VLOOKUP($A257,'Alle namen en totalen'!$B:$F,F$284,FALSE),"")</f>
        <v/>
      </c>
      <c r="G257" s="15">
        <f>_xlfn.IFNA(VLOOKUP($A257,'Tussenbestand individueel'!$F:$AH,G$284,FALSE),0)</f>
        <v>0</v>
      </c>
      <c r="H257" s="25">
        <f>_xlfn.IFNA(VLOOKUP($A257,'Tussenbestand individueel'!$F:$AH,H$284,FALSE),0)</f>
        <v>0</v>
      </c>
      <c r="I257" s="15">
        <f>_xlfn.IFNA(VLOOKUP($A257,'Tussenbestand individueel'!$F:$AH,I$284,FALSE),0)</f>
        <v>0</v>
      </c>
      <c r="J257" s="15">
        <f>_xlfn.IFNA(VLOOKUP($A257,'Tussenbestand individueel'!$F:$AH,J$284,FALSE),0)</f>
        <v>0</v>
      </c>
      <c r="K257" s="15">
        <f>_xlfn.IFNA(VLOOKUP($A257,'Tussenbestand individueel'!$F:$AH,K$284,FALSE),0)</f>
        <v>0</v>
      </c>
      <c r="L257" s="15">
        <f>_xlfn.IFNA(VLOOKUP($A257,'Tussenbestand individueel'!$F:$AH,L$284,FALSE),0)</f>
        <v>0</v>
      </c>
      <c r="M257" s="15">
        <f>_xlfn.IFNA(VLOOKUP($A257,'Tussenbestand individueel'!$F:$AH,M$284,FALSE),0)</f>
        <v>0</v>
      </c>
      <c r="N257" s="13">
        <f>_xlfn.IFNA(VLOOKUP($A257,'Tussenbestand individueel'!$F:$AH,N$284,FALSE),0)</f>
        <v>0</v>
      </c>
      <c r="O257" s="15">
        <f>_xlfn.IFNA(VLOOKUP($A257,'Tussenbestand individueel'!$F:$AH,O$284,FALSE),0)</f>
        <v>0</v>
      </c>
      <c r="P257" s="15">
        <f>_xlfn.IFNA(VLOOKUP($A257,'Tussenbestand individueel'!$F:$AH,P$284,FALSE),0)</f>
        <v>0</v>
      </c>
      <c r="Q257" s="15">
        <f>_xlfn.IFNA(VLOOKUP($A257,'Tussenbestand individueel'!$F:$AH,Q$284,FALSE),0)</f>
        <v>0</v>
      </c>
      <c r="R257" s="15">
        <f>_xlfn.IFNA(VLOOKUP($A257,'Tussenbestand individueel'!$F:$AH,R$284,FALSE),0)</f>
        <v>0</v>
      </c>
      <c r="S257" s="13">
        <f>_xlfn.IFNA(VLOOKUP($A257,'Tussenbestand individueel'!$F:$AH,S$284,FALSE),0)</f>
        <v>0</v>
      </c>
      <c r="T257" s="15">
        <f>_xlfn.IFNA(VLOOKUP($A257,'Tussenbestand individueel'!$F:$AH,T$284,FALSE),0)</f>
        <v>0</v>
      </c>
      <c r="U257" s="15">
        <f>_xlfn.IFNA(VLOOKUP($A257,'Tussenbestand individueel'!$F:$AH,U$284,FALSE),0)</f>
        <v>0</v>
      </c>
      <c r="V257" s="15">
        <f>_xlfn.IFNA(VLOOKUP($A257,'Tussenbestand individueel'!$F:$AH,V$284,FALSE),0)</f>
        <v>0</v>
      </c>
      <c r="W257" s="15">
        <f>_xlfn.IFNA(VLOOKUP($A257,'Tussenbestand individueel'!$F:$AH,W$284,FALSE),0)</f>
        <v>0</v>
      </c>
      <c r="X257" s="13">
        <f>_xlfn.IFNA(VLOOKUP($A257,'Tussenbestand individueel'!$F:$AH,X$284,FALSE),0)</f>
        <v>0</v>
      </c>
      <c r="Y257" s="15">
        <f>_xlfn.IFNA(VLOOKUP($A257,'Tussenbestand individueel'!$F:$AH,Y$284,FALSE),0)</f>
        <v>0</v>
      </c>
      <c r="Z257" s="15">
        <f>_xlfn.IFNA(VLOOKUP($A257,'Tussenbestand individueel'!$F:$AH,Z$284,FALSE),0)</f>
        <v>0</v>
      </c>
      <c r="AA257" s="15">
        <f>_xlfn.IFNA(VLOOKUP($A257,'Tussenbestand individueel'!$F:$AH,AA$284,FALSE),0)</f>
        <v>0</v>
      </c>
      <c r="AB257" s="15">
        <f>_xlfn.IFNA(VLOOKUP($A257,'Tussenbestand individueel'!$F:$AH,AB$284,FALSE),0)</f>
        <v>0</v>
      </c>
      <c r="AC257" s="13">
        <f>_xlfn.IFNA(VLOOKUP($A257,'Tussenbestand individueel'!$F:$AH,AC$284,FALSE),0)</f>
        <v>0</v>
      </c>
    </row>
    <row r="258" spans="1:29" hidden="1" x14ac:dyDescent="0.3">
      <c r="A258" s="17">
        <f>'Alle namen en totalen'!$B258</f>
        <v>0</v>
      </c>
      <c r="B258" t="e">
        <f>VLOOKUP(A258,'Alle namen en totalen'!B:F,5,FALSE)</f>
        <v>#N/A</v>
      </c>
      <c r="C258" t="str">
        <f>_xlfn.IFNA(VLOOKUP($A258,'Alle namen en totalen'!$B:$F,C$284,FALSE)," ")</f>
        <v xml:space="preserve"> </v>
      </c>
      <c r="D258" t="str">
        <f>_xlfn.IFNA(VLOOKUP($A258,'Alle namen en totalen'!$B:$F,D$284,FALSE)," ")</f>
        <v xml:space="preserve"> </v>
      </c>
      <c r="E258">
        <f>VLOOKUP($A258,'Tussenbestand individueel'!$F:$AH,E$284,FALSE)</f>
        <v>0</v>
      </c>
      <c r="F258" t="str">
        <f>_xlfn.IFNA(VLOOKUP($A258,'Alle namen en totalen'!$B:$F,F$284,FALSE),"")</f>
        <v/>
      </c>
      <c r="G258" s="15">
        <f>_xlfn.IFNA(VLOOKUP($A258,'Tussenbestand individueel'!$F:$AH,G$284,FALSE),0)</f>
        <v>0</v>
      </c>
      <c r="H258" s="25">
        <f>_xlfn.IFNA(VLOOKUP($A258,'Tussenbestand individueel'!$F:$AH,H$284,FALSE),0)</f>
        <v>0</v>
      </c>
      <c r="I258" s="15">
        <f>_xlfn.IFNA(VLOOKUP($A258,'Tussenbestand individueel'!$F:$AH,I$284,FALSE),0)</f>
        <v>0</v>
      </c>
      <c r="J258" s="15">
        <f>_xlfn.IFNA(VLOOKUP($A258,'Tussenbestand individueel'!$F:$AH,J$284,FALSE),0)</f>
        <v>0</v>
      </c>
      <c r="K258" s="15">
        <f>_xlfn.IFNA(VLOOKUP($A258,'Tussenbestand individueel'!$F:$AH,K$284,FALSE),0)</f>
        <v>0</v>
      </c>
      <c r="L258" s="15">
        <f>_xlfn.IFNA(VLOOKUP($A258,'Tussenbestand individueel'!$F:$AH,L$284,FALSE),0)</f>
        <v>0</v>
      </c>
      <c r="M258" s="15">
        <f>_xlfn.IFNA(VLOOKUP($A258,'Tussenbestand individueel'!$F:$AH,M$284,FALSE),0)</f>
        <v>0</v>
      </c>
      <c r="N258" s="13">
        <f>_xlfn.IFNA(VLOOKUP($A258,'Tussenbestand individueel'!$F:$AH,N$284,FALSE),0)</f>
        <v>0</v>
      </c>
      <c r="O258" s="15">
        <f>_xlfn.IFNA(VLOOKUP($A258,'Tussenbestand individueel'!$F:$AH,O$284,FALSE),0)</f>
        <v>0</v>
      </c>
      <c r="P258" s="15">
        <f>_xlfn.IFNA(VLOOKUP($A258,'Tussenbestand individueel'!$F:$AH,P$284,FALSE),0)</f>
        <v>0</v>
      </c>
      <c r="Q258" s="15">
        <f>_xlfn.IFNA(VLOOKUP($A258,'Tussenbestand individueel'!$F:$AH,Q$284,FALSE),0)</f>
        <v>0</v>
      </c>
      <c r="R258" s="15">
        <f>_xlfn.IFNA(VLOOKUP($A258,'Tussenbestand individueel'!$F:$AH,R$284,FALSE),0)</f>
        <v>0</v>
      </c>
      <c r="S258" s="13">
        <f>_xlfn.IFNA(VLOOKUP($A258,'Tussenbestand individueel'!$F:$AH,S$284,FALSE),0)</f>
        <v>0</v>
      </c>
      <c r="T258" s="15">
        <f>_xlfn.IFNA(VLOOKUP($A258,'Tussenbestand individueel'!$F:$AH,T$284,FALSE),0)</f>
        <v>0</v>
      </c>
      <c r="U258" s="15">
        <f>_xlfn.IFNA(VLOOKUP($A258,'Tussenbestand individueel'!$F:$AH,U$284,FALSE),0)</f>
        <v>0</v>
      </c>
      <c r="V258" s="15">
        <f>_xlfn.IFNA(VLOOKUP($A258,'Tussenbestand individueel'!$F:$AH,V$284,FALSE),0)</f>
        <v>0</v>
      </c>
      <c r="W258" s="15">
        <f>_xlfn.IFNA(VLOOKUP($A258,'Tussenbestand individueel'!$F:$AH,W$284,FALSE),0)</f>
        <v>0</v>
      </c>
      <c r="X258" s="13">
        <f>_xlfn.IFNA(VLOOKUP($A258,'Tussenbestand individueel'!$F:$AH,X$284,FALSE),0)</f>
        <v>0</v>
      </c>
      <c r="Y258" s="15">
        <f>_xlfn.IFNA(VLOOKUP($A258,'Tussenbestand individueel'!$F:$AH,Y$284,FALSE),0)</f>
        <v>0</v>
      </c>
      <c r="Z258" s="15">
        <f>_xlfn.IFNA(VLOOKUP($A258,'Tussenbestand individueel'!$F:$AH,Z$284,FALSE),0)</f>
        <v>0</v>
      </c>
      <c r="AA258" s="15">
        <f>_xlfn.IFNA(VLOOKUP($A258,'Tussenbestand individueel'!$F:$AH,AA$284,FALSE),0)</f>
        <v>0</v>
      </c>
      <c r="AB258" s="15">
        <f>_xlfn.IFNA(VLOOKUP($A258,'Tussenbestand individueel'!$F:$AH,AB$284,FALSE),0)</f>
        <v>0</v>
      </c>
      <c r="AC258" s="13">
        <f>_xlfn.IFNA(VLOOKUP($A258,'Tussenbestand individueel'!$F:$AH,AC$284,FALSE),0)</f>
        <v>0</v>
      </c>
    </row>
    <row r="259" spans="1:29" hidden="1" x14ac:dyDescent="0.3">
      <c r="A259" s="17">
        <f>'Alle namen en totalen'!$B259</f>
        <v>0</v>
      </c>
      <c r="B259" t="e">
        <f>VLOOKUP(A259,'Alle namen en totalen'!B:F,5,FALSE)</f>
        <v>#N/A</v>
      </c>
      <c r="C259" t="str">
        <f>_xlfn.IFNA(VLOOKUP($A259,'Alle namen en totalen'!$B:$F,C$284,FALSE)," ")</f>
        <v xml:space="preserve"> </v>
      </c>
      <c r="D259" t="str">
        <f>_xlfn.IFNA(VLOOKUP($A259,'Alle namen en totalen'!$B:$F,D$284,FALSE)," ")</f>
        <v xml:space="preserve"> </v>
      </c>
      <c r="E259">
        <f>VLOOKUP($A259,'Tussenbestand individueel'!$F:$AH,E$284,FALSE)</f>
        <v>0</v>
      </c>
      <c r="F259" t="str">
        <f>_xlfn.IFNA(VLOOKUP($A259,'Alle namen en totalen'!$B:$F,F$284,FALSE),"")</f>
        <v/>
      </c>
      <c r="G259" s="15">
        <f>_xlfn.IFNA(VLOOKUP($A259,'Tussenbestand individueel'!$F:$AH,G$284,FALSE),0)</f>
        <v>0</v>
      </c>
      <c r="H259" s="25">
        <f>_xlfn.IFNA(VLOOKUP($A259,'Tussenbestand individueel'!$F:$AH,H$284,FALSE),0)</f>
        <v>0</v>
      </c>
      <c r="I259" s="15">
        <f>_xlfn.IFNA(VLOOKUP($A259,'Tussenbestand individueel'!$F:$AH,I$284,FALSE),0)</f>
        <v>0</v>
      </c>
      <c r="J259" s="15">
        <f>_xlfn.IFNA(VLOOKUP($A259,'Tussenbestand individueel'!$F:$AH,J$284,FALSE),0)</f>
        <v>0</v>
      </c>
      <c r="K259" s="15">
        <f>_xlfn.IFNA(VLOOKUP($A259,'Tussenbestand individueel'!$F:$AH,K$284,FALSE),0)</f>
        <v>0</v>
      </c>
      <c r="L259" s="15">
        <f>_xlfn.IFNA(VLOOKUP($A259,'Tussenbestand individueel'!$F:$AH,L$284,FALSE),0)</f>
        <v>0</v>
      </c>
      <c r="M259" s="15">
        <f>_xlfn.IFNA(VLOOKUP($A259,'Tussenbestand individueel'!$F:$AH,M$284,FALSE),0)</f>
        <v>0</v>
      </c>
      <c r="N259" s="13">
        <f>_xlfn.IFNA(VLOOKUP($A259,'Tussenbestand individueel'!$F:$AH,N$284,FALSE),0)</f>
        <v>0</v>
      </c>
      <c r="O259" s="15">
        <f>_xlfn.IFNA(VLOOKUP($A259,'Tussenbestand individueel'!$F:$AH,O$284,FALSE),0)</f>
        <v>0</v>
      </c>
      <c r="P259" s="15">
        <f>_xlfn.IFNA(VLOOKUP($A259,'Tussenbestand individueel'!$F:$AH,P$284,FALSE),0)</f>
        <v>0</v>
      </c>
      <c r="Q259" s="15">
        <f>_xlfn.IFNA(VLOOKUP($A259,'Tussenbestand individueel'!$F:$AH,Q$284,FALSE),0)</f>
        <v>0</v>
      </c>
      <c r="R259" s="15">
        <f>_xlfn.IFNA(VLOOKUP($A259,'Tussenbestand individueel'!$F:$AH,R$284,FALSE),0)</f>
        <v>0</v>
      </c>
      <c r="S259" s="13">
        <f>_xlfn.IFNA(VLOOKUP($A259,'Tussenbestand individueel'!$F:$AH,S$284,FALSE),0)</f>
        <v>0</v>
      </c>
      <c r="T259" s="15">
        <f>_xlfn.IFNA(VLOOKUP($A259,'Tussenbestand individueel'!$F:$AH,T$284,FALSE),0)</f>
        <v>0</v>
      </c>
      <c r="U259" s="15">
        <f>_xlfn.IFNA(VLOOKUP($A259,'Tussenbestand individueel'!$F:$AH,U$284,FALSE),0)</f>
        <v>0</v>
      </c>
      <c r="V259" s="15">
        <f>_xlfn.IFNA(VLOOKUP($A259,'Tussenbestand individueel'!$F:$AH,V$284,FALSE),0)</f>
        <v>0</v>
      </c>
      <c r="W259" s="15">
        <f>_xlfn.IFNA(VLOOKUP($A259,'Tussenbestand individueel'!$F:$AH,W$284,FALSE),0)</f>
        <v>0</v>
      </c>
      <c r="X259" s="13">
        <f>_xlfn.IFNA(VLOOKUP($A259,'Tussenbestand individueel'!$F:$AH,X$284,FALSE),0)</f>
        <v>0</v>
      </c>
      <c r="Y259" s="15">
        <f>_xlfn.IFNA(VLOOKUP($A259,'Tussenbestand individueel'!$F:$AH,Y$284,FALSE),0)</f>
        <v>0</v>
      </c>
      <c r="Z259" s="15">
        <f>_xlfn.IFNA(VLOOKUP($A259,'Tussenbestand individueel'!$F:$AH,Z$284,FALSE),0)</f>
        <v>0</v>
      </c>
      <c r="AA259" s="15">
        <f>_xlfn.IFNA(VLOOKUP($A259,'Tussenbestand individueel'!$F:$AH,AA$284,FALSE),0)</f>
        <v>0</v>
      </c>
      <c r="AB259" s="15">
        <f>_xlfn.IFNA(VLOOKUP($A259,'Tussenbestand individueel'!$F:$AH,AB$284,FALSE),0)</f>
        <v>0</v>
      </c>
      <c r="AC259" s="13">
        <f>_xlfn.IFNA(VLOOKUP($A259,'Tussenbestand individueel'!$F:$AH,AC$284,FALSE),0)</f>
        <v>0</v>
      </c>
    </row>
    <row r="260" spans="1:29" hidden="1" x14ac:dyDescent="0.3">
      <c r="A260" s="17">
        <f>'Alle namen en totalen'!$B260</f>
        <v>0</v>
      </c>
      <c r="B260" t="e">
        <f>VLOOKUP(A260,'Alle namen en totalen'!B:F,5,FALSE)</f>
        <v>#N/A</v>
      </c>
      <c r="C260" t="str">
        <f>_xlfn.IFNA(VLOOKUP($A260,'Alle namen en totalen'!$B:$F,C$284,FALSE)," ")</f>
        <v xml:space="preserve"> </v>
      </c>
      <c r="D260" t="str">
        <f>_xlfn.IFNA(VLOOKUP($A260,'Alle namen en totalen'!$B:$F,D$284,FALSE)," ")</f>
        <v xml:space="preserve"> </v>
      </c>
      <c r="E260">
        <f>VLOOKUP($A260,'Tussenbestand individueel'!$F:$AH,E$284,FALSE)</f>
        <v>0</v>
      </c>
      <c r="F260" t="str">
        <f>_xlfn.IFNA(VLOOKUP($A260,'Alle namen en totalen'!$B:$F,F$284,FALSE),"")</f>
        <v/>
      </c>
      <c r="G260" s="15">
        <f>_xlfn.IFNA(VLOOKUP($A260,'Tussenbestand individueel'!$F:$AH,G$284,FALSE),0)</f>
        <v>0</v>
      </c>
      <c r="H260" s="25">
        <f>_xlfn.IFNA(VLOOKUP($A260,'Tussenbestand individueel'!$F:$AH,H$284,FALSE),0)</f>
        <v>0</v>
      </c>
      <c r="I260" s="15">
        <f>_xlfn.IFNA(VLOOKUP($A260,'Tussenbestand individueel'!$F:$AH,I$284,FALSE),0)</f>
        <v>0</v>
      </c>
      <c r="J260" s="15">
        <f>_xlfn.IFNA(VLOOKUP($A260,'Tussenbestand individueel'!$F:$AH,J$284,FALSE),0)</f>
        <v>0</v>
      </c>
      <c r="K260" s="15">
        <f>_xlfn.IFNA(VLOOKUP($A260,'Tussenbestand individueel'!$F:$AH,K$284,FALSE),0)</f>
        <v>0</v>
      </c>
      <c r="L260" s="15">
        <f>_xlfn.IFNA(VLOOKUP($A260,'Tussenbestand individueel'!$F:$AH,L$284,FALSE),0)</f>
        <v>0</v>
      </c>
      <c r="M260" s="15">
        <f>_xlfn.IFNA(VLOOKUP($A260,'Tussenbestand individueel'!$F:$AH,M$284,FALSE),0)</f>
        <v>0</v>
      </c>
      <c r="N260" s="13">
        <f>_xlfn.IFNA(VLOOKUP($A260,'Tussenbestand individueel'!$F:$AH,N$284,FALSE),0)</f>
        <v>0</v>
      </c>
      <c r="O260" s="15">
        <f>_xlfn.IFNA(VLOOKUP($A260,'Tussenbestand individueel'!$F:$AH,O$284,FALSE),0)</f>
        <v>0</v>
      </c>
      <c r="P260" s="15">
        <f>_xlfn.IFNA(VLOOKUP($A260,'Tussenbestand individueel'!$F:$AH,P$284,FALSE),0)</f>
        <v>0</v>
      </c>
      <c r="Q260" s="15">
        <f>_xlfn.IFNA(VLOOKUP($A260,'Tussenbestand individueel'!$F:$AH,Q$284,FALSE),0)</f>
        <v>0</v>
      </c>
      <c r="R260" s="15">
        <f>_xlfn.IFNA(VLOOKUP($A260,'Tussenbestand individueel'!$F:$AH,R$284,FALSE),0)</f>
        <v>0</v>
      </c>
      <c r="S260" s="13">
        <f>_xlfn.IFNA(VLOOKUP($A260,'Tussenbestand individueel'!$F:$AH,S$284,FALSE),0)</f>
        <v>0</v>
      </c>
      <c r="T260" s="15">
        <f>_xlfn.IFNA(VLOOKUP($A260,'Tussenbestand individueel'!$F:$AH,T$284,FALSE),0)</f>
        <v>0</v>
      </c>
      <c r="U260" s="15">
        <f>_xlfn.IFNA(VLOOKUP($A260,'Tussenbestand individueel'!$F:$AH,U$284,FALSE),0)</f>
        <v>0</v>
      </c>
      <c r="V260" s="15">
        <f>_xlfn.IFNA(VLOOKUP($A260,'Tussenbestand individueel'!$F:$AH,V$284,FALSE),0)</f>
        <v>0</v>
      </c>
      <c r="W260" s="15">
        <f>_xlfn.IFNA(VLOOKUP($A260,'Tussenbestand individueel'!$F:$AH,W$284,FALSE),0)</f>
        <v>0</v>
      </c>
      <c r="X260" s="13">
        <f>_xlfn.IFNA(VLOOKUP($A260,'Tussenbestand individueel'!$F:$AH,X$284,FALSE),0)</f>
        <v>0</v>
      </c>
      <c r="Y260" s="15">
        <f>_xlfn.IFNA(VLOOKUP($A260,'Tussenbestand individueel'!$F:$AH,Y$284,FALSE),0)</f>
        <v>0</v>
      </c>
      <c r="Z260" s="15">
        <f>_xlfn.IFNA(VLOOKUP($A260,'Tussenbestand individueel'!$F:$AH,Z$284,FALSE),0)</f>
        <v>0</v>
      </c>
      <c r="AA260" s="15">
        <f>_xlfn.IFNA(VLOOKUP($A260,'Tussenbestand individueel'!$F:$AH,AA$284,FALSE),0)</f>
        <v>0</v>
      </c>
      <c r="AB260" s="15">
        <f>_xlfn.IFNA(VLOOKUP($A260,'Tussenbestand individueel'!$F:$AH,AB$284,FALSE),0)</f>
        <v>0</v>
      </c>
      <c r="AC260" s="13">
        <f>_xlfn.IFNA(VLOOKUP($A260,'Tussenbestand individueel'!$F:$AH,AC$284,FALSE),0)</f>
        <v>0</v>
      </c>
    </row>
    <row r="261" spans="1:29" hidden="1" x14ac:dyDescent="0.3">
      <c r="A261" s="17">
        <f>'Alle namen en totalen'!$B261</f>
        <v>0</v>
      </c>
      <c r="B261" t="e">
        <f>VLOOKUP(A261,'Alle namen en totalen'!B:F,5,FALSE)</f>
        <v>#N/A</v>
      </c>
      <c r="C261" t="str">
        <f>_xlfn.IFNA(VLOOKUP($A261,'Alle namen en totalen'!$B:$F,C$284,FALSE)," ")</f>
        <v xml:space="preserve"> </v>
      </c>
      <c r="D261" t="str">
        <f>_xlfn.IFNA(VLOOKUP($A261,'Alle namen en totalen'!$B:$F,D$284,FALSE)," ")</f>
        <v xml:space="preserve"> </v>
      </c>
      <c r="E261">
        <f>VLOOKUP($A261,'Tussenbestand individueel'!$F:$AH,E$284,FALSE)</f>
        <v>0</v>
      </c>
      <c r="F261" t="str">
        <f>_xlfn.IFNA(VLOOKUP($A261,'Alle namen en totalen'!$B:$F,F$284,FALSE),"")</f>
        <v/>
      </c>
      <c r="G261" s="15">
        <f>_xlfn.IFNA(VLOOKUP($A261,'Tussenbestand individueel'!$F:$AH,G$284,FALSE),0)</f>
        <v>0</v>
      </c>
      <c r="H261" s="25">
        <f>_xlfn.IFNA(VLOOKUP($A261,'Tussenbestand individueel'!$F:$AH,H$284,FALSE),0)</f>
        <v>0</v>
      </c>
      <c r="I261" s="15">
        <f>_xlfn.IFNA(VLOOKUP($A261,'Tussenbestand individueel'!$F:$AH,I$284,FALSE),0)</f>
        <v>0</v>
      </c>
      <c r="J261" s="15">
        <f>_xlfn.IFNA(VLOOKUP($A261,'Tussenbestand individueel'!$F:$AH,J$284,FALSE),0)</f>
        <v>0</v>
      </c>
      <c r="K261" s="15">
        <f>_xlfn.IFNA(VLOOKUP($A261,'Tussenbestand individueel'!$F:$AH,K$284,FALSE),0)</f>
        <v>0</v>
      </c>
      <c r="L261" s="15">
        <f>_xlfn.IFNA(VLOOKUP($A261,'Tussenbestand individueel'!$F:$AH,L$284,FALSE),0)</f>
        <v>0</v>
      </c>
      <c r="M261" s="15">
        <f>_xlfn.IFNA(VLOOKUP($A261,'Tussenbestand individueel'!$F:$AH,M$284,FALSE),0)</f>
        <v>0</v>
      </c>
      <c r="N261" s="13">
        <f>_xlfn.IFNA(VLOOKUP($A261,'Tussenbestand individueel'!$F:$AH,N$284,FALSE),0)</f>
        <v>0</v>
      </c>
      <c r="O261" s="15">
        <f>_xlfn.IFNA(VLOOKUP($A261,'Tussenbestand individueel'!$F:$AH,O$284,FALSE),0)</f>
        <v>0</v>
      </c>
      <c r="P261" s="15">
        <f>_xlfn.IFNA(VLOOKUP($A261,'Tussenbestand individueel'!$F:$AH,P$284,FALSE),0)</f>
        <v>0</v>
      </c>
      <c r="Q261" s="15">
        <f>_xlfn.IFNA(VLOOKUP($A261,'Tussenbestand individueel'!$F:$AH,Q$284,FALSE),0)</f>
        <v>0</v>
      </c>
      <c r="R261" s="15">
        <f>_xlfn.IFNA(VLOOKUP($A261,'Tussenbestand individueel'!$F:$AH,R$284,FALSE),0)</f>
        <v>0</v>
      </c>
      <c r="S261" s="13">
        <f>_xlfn.IFNA(VLOOKUP($A261,'Tussenbestand individueel'!$F:$AH,S$284,FALSE),0)</f>
        <v>0</v>
      </c>
      <c r="T261" s="15">
        <f>_xlfn.IFNA(VLOOKUP($A261,'Tussenbestand individueel'!$F:$AH,T$284,FALSE),0)</f>
        <v>0</v>
      </c>
      <c r="U261" s="15">
        <f>_xlfn.IFNA(VLOOKUP($A261,'Tussenbestand individueel'!$F:$AH,U$284,FALSE),0)</f>
        <v>0</v>
      </c>
      <c r="V261" s="15">
        <f>_xlfn.IFNA(VLOOKUP($A261,'Tussenbestand individueel'!$F:$AH,V$284,FALSE),0)</f>
        <v>0</v>
      </c>
      <c r="W261" s="15">
        <f>_xlfn.IFNA(VLOOKUP($A261,'Tussenbestand individueel'!$F:$AH,W$284,FALSE),0)</f>
        <v>0</v>
      </c>
      <c r="X261" s="13">
        <f>_xlfn.IFNA(VLOOKUP($A261,'Tussenbestand individueel'!$F:$AH,X$284,FALSE),0)</f>
        <v>0</v>
      </c>
      <c r="Y261" s="15">
        <f>_xlfn.IFNA(VLOOKUP($A261,'Tussenbestand individueel'!$F:$AH,Y$284,FALSE),0)</f>
        <v>0</v>
      </c>
      <c r="Z261" s="15">
        <f>_xlfn.IFNA(VLOOKUP($A261,'Tussenbestand individueel'!$F:$AH,Z$284,FALSE),0)</f>
        <v>0</v>
      </c>
      <c r="AA261" s="15">
        <f>_xlfn.IFNA(VLOOKUP($A261,'Tussenbestand individueel'!$F:$AH,AA$284,FALSE),0)</f>
        <v>0</v>
      </c>
      <c r="AB261" s="15">
        <f>_xlfn.IFNA(VLOOKUP($A261,'Tussenbestand individueel'!$F:$AH,AB$284,FALSE),0)</f>
        <v>0</v>
      </c>
      <c r="AC261" s="13">
        <f>_xlfn.IFNA(VLOOKUP($A261,'Tussenbestand individueel'!$F:$AH,AC$284,FALSE),0)</f>
        <v>0</v>
      </c>
    </row>
    <row r="262" spans="1:29" hidden="1" x14ac:dyDescent="0.3">
      <c r="A262" s="17">
        <f>'Alle namen en totalen'!$B262</f>
        <v>0</v>
      </c>
      <c r="B262" t="e">
        <f>VLOOKUP(A262,'Alle namen en totalen'!B:F,5,FALSE)</f>
        <v>#N/A</v>
      </c>
      <c r="C262" t="str">
        <f>_xlfn.IFNA(VLOOKUP($A262,'Alle namen en totalen'!$B:$F,C$284,FALSE)," ")</f>
        <v xml:space="preserve"> </v>
      </c>
      <c r="D262" t="str">
        <f>_xlfn.IFNA(VLOOKUP($A262,'Alle namen en totalen'!$B:$F,D$284,FALSE)," ")</f>
        <v xml:space="preserve"> </v>
      </c>
      <c r="E262">
        <f>VLOOKUP($A262,'Tussenbestand individueel'!$F:$AH,E$284,FALSE)</f>
        <v>0</v>
      </c>
      <c r="F262" t="str">
        <f>_xlfn.IFNA(VLOOKUP($A262,'Alle namen en totalen'!$B:$F,F$284,FALSE),"")</f>
        <v/>
      </c>
      <c r="G262" s="15">
        <f>_xlfn.IFNA(VLOOKUP($A262,'Tussenbestand individueel'!$F:$AH,G$284,FALSE),0)</f>
        <v>0</v>
      </c>
      <c r="H262" s="25">
        <f>_xlfn.IFNA(VLOOKUP($A262,'Tussenbestand individueel'!$F:$AH,H$284,FALSE),0)</f>
        <v>0</v>
      </c>
      <c r="I262" s="15">
        <f>_xlfn.IFNA(VLOOKUP($A262,'Tussenbestand individueel'!$F:$AH,I$284,FALSE),0)</f>
        <v>0</v>
      </c>
      <c r="J262" s="15">
        <f>_xlfn.IFNA(VLOOKUP($A262,'Tussenbestand individueel'!$F:$AH,J$284,FALSE),0)</f>
        <v>0</v>
      </c>
      <c r="K262" s="15">
        <f>_xlfn.IFNA(VLOOKUP($A262,'Tussenbestand individueel'!$F:$AH,K$284,FALSE),0)</f>
        <v>0</v>
      </c>
      <c r="L262" s="15">
        <f>_xlfn.IFNA(VLOOKUP($A262,'Tussenbestand individueel'!$F:$AH,L$284,FALSE),0)</f>
        <v>0</v>
      </c>
      <c r="M262" s="15">
        <f>_xlfn.IFNA(VLOOKUP($A262,'Tussenbestand individueel'!$F:$AH,M$284,FALSE),0)</f>
        <v>0</v>
      </c>
      <c r="N262" s="13">
        <f>_xlfn.IFNA(VLOOKUP($A262,'Tussenbestand individueel'!$F:$AH,N$284,FALSE),0)</f>
        <v>0</v>
      </c>
      <c r="O262" s="15">
        <f>_xlfn.IFNA(VLOOKUP($A262,'Tussenbestand individueel'!$F:$AH,O$284,FALSE),0)</f>
        <v>0</v>
      </c>
      <c r="P262" s="15">
        <f>_xlfn.IFNA(VLOOKUP($A262,'Tussenbestand individueel'!$F:$AH,P$284,FALSE),0)</f>
        <v>0</v>
      </c>
      <c r="Q262" s="15">
        <f>_xlfn.IFNA(VLOOKUP($A262,'Tussenbestand individueel'!$F:$AH,Q$284,FALSE),0)</f>
        <v>0</v>
      </c>
      <c r="R262" s="15">
        <f>_xlfn.IFNA(VLOOKUP($A262,'Tussenbestand individueel'!$F:$AH,R$284,FALSE),0)</f>
        <v>0</v>
      </c>
      <c r="S262" s="13">
        <f>_xlfn.IFNA(VLOOKUP($A262,'Tussenbestand individueel'!$F:$AH,S$284,FALSE),0)</f>
        <v>0</v>
      </c>
      <c r="T262" s="15">
        <f>_xlfn.IFNA(VLOOKUP($A262,'Tussenbestand individueel'!$F:$AH,T$284,FALSE),0)</f>
        <v>0</v>
      </c>
      <c r="U262" s="15">
        <f>_xlfn.IFNA(VLOOKUP($A262,'Tussenbestand individueel'!$F:$AH,U$284,FALSE),0)</f>
        <v>0</v>
      </c>
      <c r="V262" s="15">
        <f>_xlfn.IFNA(VLOOKUP($A262,'Tussenbestand individueel'!$F:$AH,V$284,FALSE),0)</f>
        <v>0</v>
      </c>
      <c r="W262" s="15">
        <f>_xlfn.IFNA(VLOOKUP($A262,'Tussenbestand individueel'!$F:$AH,W$284,FALSE),0)</f>
        <v>0</v>
      </c>
      <c r="X262" s="13">
        <f>_xlfn.IFNA(VLOOKUP($A262,'Tussenbestand individueel'!$F:$AH,X$284,FALSE),0)</f>
        <v>0</v>
      </c>
      <c r="Y262" s="15">
        <f>_xlfn.IFNA(VLOOKUP($A262,'Tussenbestand individueel'!$F:$AH,Y$284,FALSE),0)</f>
        <v>0</v>
      </c>
      <c r="Z262" s="15">
        <f>_xlfn.IFNA(VLOOKUP($A262,'Tussenbestand individueel'!$F:$AH,Z$284,FALSE),0)</f>
        <v>0</v>
      </c>
      <c r="AA262" s="15">
        <f>_xlfn.IFNA(VLOOKUP($A262,'Tussenbestand individueel'!$F:$AH,AA$284,FALSE),0)</f>
        <v>0</v>
      </c>
      <c r="AB262" s="15">
        <f>_xlfn.IFNA(VLOOKUP($A262,'Tussenbestand individueel'!$F:$AH,AB$284,FALSE),0)</f>
        <v>0</v>
      </c>
      <c r="AC262" s="13">
        <f>_xlfn.IFNA(VLOOKUP($A262,'Tussenbestand individueel'!$F:$AH,AC$284,FALSE),0)</f>
        <v>0</v>
      </c>
    </row>
    <row r="263" spans="1:29" hidden="1" x14ac:dyDescent="0.3">
      <c r="A263" s="17">
        <f>'Alle namen en totalen'!$B263</f>
        <v>0</v>
      </c>
      <c r="B263" t="e">
        <f>VLOOKUP(A263,'Alle namen en totalen'!B:F,5,FALSE)</f>
        <v>#N/A</v>
      </c>
      <c r="C263" t="str">
        <f>_xlfn.IFNA(VLOOKUP($A263,'Alle namen en totalen'!$B:$F,C$284,FALSE)," ")</f>
        <v xml:space="preserve"> </v>
      </c>
      <c r="D263" t="str">
        <f>_xlfn.IFNA(VLOOKUP($A263,'Alle namen en totalen'!$B:$F,D$284,FALSE)," ")</f>
        <v xml:space="preserve"> </v>
      </c>
      <c r="E263">
        <f>VLOOKUP($A263,'Tussenbestand individueel'!$F:$AH,E$284,FALSE)</f>
        <v>0</v>
      </c>
      <c r="F263" t="str">
        <f>_xlfn.IFNA(VLOOKUP($A263,'Alle namen en totalen'!$B:$F,F$284,FALSE),"")</f>
        <v/>
      </c>
      <c r="G263" s="15">
        <f>_xlfn.IFNA(VLOOKUP($A263,'Tussenbestand individueel'!$F:$AH,G$284,FALSE),0)</f>
        <v>0</v>
      </c>
      <c r="H263" s="25">
        <f>_xlfn.IFNA(VLOOKUP($A263,'Tussenbestand individueel'!$F:$AH,H$284,FALSE),0)</f>
        <v>0</v>
      </c>
      <c r="I263" s="15">
        <f>_xlfn.IFNA(VLOOKUP($A263,'Tussenbestand individueel'!$F:$AH,I$284,FALSE),0)</f>
        <v>0</v>
      </c>
      <c r="J263" s="15">
        <f>_xlfn.IFNA(VLOOKUP($A263,'Tussenbestand individueel'!$F:$AH,J$284,FALSE),0)</f>
        <v>0</v>
      </c>
      <c r="K263" s="15">
        <f>_xlfn.IFNA(VLOOKUP($A263,'Tussenbestand individueel'!$F:$AH,K$284,FALSE),0)</f>
        <v>0</v>
      </c>
      <c r="L263" s="15">
        <f>_xlfn.IFNA(VLOOKUP($A263,'Tussenbestand individueel'!$F:$AH,L$284,FALSE),0)</f>
        <v>0</v>
      </c>
      <c r="M263" s="15">
        <f>_xlfn.IFNA(VLOOKUP($A263,'Tussenbestand individueel'!$F:$AH,M$284,FALSE),0)</f>
        <v>0</v>
      </c>
      <c r="N263" s="13">
        <f>_xlfn.IFNA(VLOOKUP($A263,'Tussenbestand individueel'!$F:$AH,N$284,FALSE),0)</f>
        <v>0</v>
      </c>
      <c r="O263" s="15">
        <f>_xlfn.IFNA(VLOOKUP($A263,'Tussenbestand individueel'!$F:$AH,O$284,FALSE),0)</f>
        <v>0</v>
      </c>
      <c r="P263" s="15">
        <f>_xlfn.IFNA(VLOOKUP($A263,'Tussenbestand individueel'!$F:$AH,P$284,FALSE),0)</f>
        <v>0</v>
      </c>
      <c r="Q263" s="15">
        <f>_xlfn.IFNA(VLOOKUP($A263,'Tussenbestand individueel'!$F:$AH,Q$284,FALSE),0)</f>
        <v>0</v>
      </c>
      <c r="R263" s="15">
        <f>_xlfn.IFNA(VLOOKUP($A263,'Tussenbestand individueel'!$F:$AH,R$284,FALSE),0)</f>
        <v>0</v>
      </c>
      <c r="S263" s="13">
        <f>_xlfn.IFNA(VLOOKUP($A263,'Tussenbestand individueel'!$F:$AH,S$284,FALSE),0)</f>
        <v>0</v>
      </c>
      <c r="T263" s="15">
        <f>_xlfn.IFNA(VLOOKUP($A263,'Tussenbestand individueel'!$F:$AH,T$284,FALSE),0)</f>
        <v>0</v>
      </c>
      <c r="U263" s="15">
        <f>_xlfn.IFNA(VLOOKUP($A263,'Tussenbestand individueel'!$F:$AH,U$284,FALSE),0)</f>
        <v>0</v>
      </c>
      <c r="V263" s="15">
        <f>_xlfn.IFNA(VLOOKUP($A263,'Tussenbestand individueel'!$F:$AH,V$284,FALSE),0)</f>
        <v>0</v>
      </c>
      <c r="W263" s="15">
        <f>_xlfn.IFNA(VLOOKUP($A263,'Tussenbestand individueel'!$F:$AH,W$284,FALSE),0)</f>
        <v>0</v>
      </c>
      <c r="X263" s="13">
        <f>_xlfn.IFNA(VLOOKUP($A263,'Tussenbestand individueel'!$F:$AH,X$284,FALSE),0)</f>
        <v>0</v>
      </c>
      <c r="Y263" s="15">
        <f>_xlfn.IFNA(VLOOKUP($A263,'Tussenbestand individueel'!$F:$AH,Y$284,FALSE),0)</f>
        <v>0</v>
      </c>
      <c r="Z263" s="15">
        <f>_xlfn.IFNA(VLOOKUP($A263,'Tussenbestand individueel'!$F:$AH,Z$284,FALSE),0)</f>
        <v>0</v>
      </c>
      <c r="AA263" s="15">
        <f>_xlfn.IFNA(VLOOKUP($A263,'Tussenbestand individueel'!$F:$AH,AA$284,FALSE),0)</f>
        <v>0</v>
      </c>
      <c r="AB263" s="15">
        <f>_xlfn.IFNA(VLOOKUP($A263,'Tussenbestand individueel'!$F:$AH,AB$284,FALSE),0)</f>
        <v>0</v>
      </c>
      <c r="AC263" s="13">
        <f>_xlfn.IFNA(VLOOKUP($A263,'Tussenbestand individueel'!$F:$AH,AC$284,FALSE),0)</f>
        <v>0</v>
      </c>
    </row>
    <row r="264" spans="1:29" hidden="1" x14ac:dyDescent="0.3">
      <c r="A264" s="17">
        <f>'Alle namen en totalen'!$B264</f>
        <v>0</v>
      </c>
      <c r="B264" t="e">
        <f>VLOOKUP(A264,'Alle namen en totalen'!B:F,5,FALSE)</f>
        <v>#N/A</v>
      </c>
      <c r="C264" t="str">
        <f>_xlfn.IFNA(VLOOKUP($A264,'Alle namen en totalen'!$B:$F,C$284,FALSE)," ")</f>
        <v xml:space="preserve"> </v>
      </c>
      <c r="D264" t="str">
        <f>_xlfn.IFNA(VLOOKUP($A264,'Alle namen en totalen'!$B:$F,D$284,FALSE)," ")</f>
        <v xml:space="preserve"> </v>
      </c>
      <c r="E264">
        <f>VLOOKUP($A264,'Tussenbestand individueel'!$F:$AH,E$284,FALSE)</f>
        <v>0</v>
      </c>
      <c r="F264" t="str">
        <f>_xlfn.IFNA(VLOOKUP($A264,'Alle namen en totalen'!$B:$F,F$284,FALSE),"")</f>
        <v/>
      </c>
      <c r="G264" s="15">
        <f>_xlfn.IFNA(VLOOKUP($A264,'Tussenbestand individueel'!$F:$AH,G$284,FALSE),0)</f>
        <v>0</v>
      </c>
      <c r="H264" s="25">
        <f>_xlfn.IFNA(VLOOKUP($A264,'Tussenbestand individueel'!$F:$AH,H$284,FALSE),0)</f>
        <v>0</v>
      </c>
      <c r="I264" s="15">
        <f>_xlfn.IFNA(VLOOKUP($A264,'Tussenbestand individueel'!$F:$AH,I$284,FALSE),0)</f>
        <v>0</v>
      </c>
      <c r="J264" s="15">
        <f>_xlfn.IFNA(VLOOKUP($A264,'Tussenbestand individueel'!$F:$AH,J$284,FALSE),0)</f>
        <v>0</v>
      </c>
      <c r="K264" s="15">
        <f>_xlfn.IFNA(VLOOKUP($A264,'Tussenbestand individueel'!$F:$AH,K$284,FALSE),0)</f>
        <v>0</v>
      </c>
      <c r="L264" s="15">
        <f>_xlfn.IFNA(VLOOKUP($A264,'Tussenbestand individueel'!$F:$AH,L$284,FALSE),0)</f>
        <v>0</v>
      </c>
      <c r="M264" s="15">
        <f>_xlfn.IFNA(VLOOKUP($A264,'Tussenbestand individueel'!$F:$AH,M$284,FALSE),0)</f>
        <v>0</v>
      </c>
      <c r="N264" s="13">
        <f>_xlfn.IFNA(VLOOKUP($A264,'Tussenbestand individueel'!$F:$AH,N$284,FALSE),0)</f>
        <v>0</v>
      </c>
      <c r="O264" s="15">
        <f>_xlfn.IFNA(VLOOKUP($A264,'Tussenbestand individueel'!$F:$AH,O$284,FALSE),0)</f>
        <v>0</v>
      </c>
      <c r="P264" s="15">
        <f>_xlfn.IFNA(VLOOKUP($A264,'Tussenbestand individueel'!$F:$AH,P$284,FALSE),0)</f>
        <v>0</v>
      </c>
      <c r="Q264" s="15">
        <f>_xlfn.IFNA(VLOOKUP($A264,'Tussenbestand individueel'!$F:$AH,Q$284,FALSE),0)</f>
        <v>0</v>
      </c>
      <c r="R264" s="15">
        <f>_xlfn.IFNA(VLOOKUP($A264,'Tussenbestand individueel'!$F:$AH,R$284,FALSE),0)</f>
        <v>0</v>
      </c>
      <c r="S264" s="13">
        <f>_xlfn.IFNA(VLOOKUP($A264,'Tussenbestand individueel'!$F:$AH,S$284,FALSE),0)</f>
        <v>0</v>
      </c>
      <c r="T264" s="15">
        <f>_xlfn.IFNA(VLOOKUP($A264,'Tussenbestand individueel'!$F:$AH,T$284,FALSE),0)</f>
        <v>0</v>
      </c>
      <c r="U264" s="15">
        <f>_xlfn.IFNA(VLOOKUP($A264,'Tussenbestand individueel'!$F:$AH,U$284,FALSE),0)</f>
        <v>0</v>
      </c>
      <c r="V264" s="15">
        <f>_xlfn.IFNA(VLOOKUP($A264,'Tussenbestand individueel'!$F:$AH,V$284,FALSE),0)</f>
        <v>0</v>
      </c>
      <c r="W264" s="15">
        <f>_xlfn.IFNA(VLOOKUP($A264,'Tussenbestand individueel'!$F:$AH,W$284,FALSE),0)</f>
        <v>0</v>
      </c>
      <c r="X264" s="13">
        <f>_xlfn.IFNA(VLOOKUP($A264,'Tussenbestand individueel'!$F:$AH,X$284,FALSE),0)</f>
        <v>0</v>
      </c>
      <c r="Y264" s="15">
        <f>_xlfn.IFNA(VLOOKUP($A264,'Tussenbestand individueel'!$F:$AH,Y$284,FALSE),0)</f>
        <v>0</v>
      </c>
      <c r="Z264" s="15">
        <f>_xlfn.IFNA(VLOOKUP($A264,'Tussenbestand individueel'!$F:$AH,Z$284,FALSE),0)</f>
        <v>0</v>
      </c>
      <c r="AA264" s="15">
        <f>_xlfn.IFNA(VLOOKUP($A264,'Tussenbestand individueel'!$F:$AH,AA$284,FALSE),0)</f>
        <v>0</v>
      </c>
      <c r="AB264" s="15">
        <f>_xlfn.IFNA(VLOOKUP($A264,'Tussenbestand individueel'!$F:$AH,AB$284,FALSE),0)</f>
        <v>0</v>
      </c>
      <c r="AC264" s="13">
        <f>_xlfn.IFNA(VLOOKUP($A264,'Tussenbestand individueel'!$F:$AH,AC$284,FALSE),0)</f>
        <v>0</v>
      </c>
    </row>
    <row r="265" spans="1:29" hidden="1" x14ac:dyDescent="0.3">
      <c r="A265" s="17">
        <f>'Alle namen en totalen'!$B265</f>
        <v>0</v>
      </c>
      <c r="B265" t="e">
        <f>VLOOKUP(A265,'Alle namen en totalen'!B:F,5,FALSE)</f>
        <v>#N/A</v>
      </c>
      <c r="C265" t="str">
        <f>_xlfn.IFNA(VLOOKUP($A265,'Alle namen en totalen'!$B:$F,C$284,FALSE)," ")</f>
        <v xml:space="preserve"> </v>
      </c>
      <c r="D265" t="str">
        <f>_xlfn.IFNA(VLOOKUP($A265,'Alle namen en totalen'!$B:$F,D$284,FALSE)," ")</f>
        <v xml:space="preserve"> </v>
      </c>
      <c r="E265">
        <f>VLOOKUP($A265,'Tussenbestand individueel'!$F:$AH,E$284,FALSE)</f>
        <v>0</v>
      </c>
      <c r="F265" t="str">
        <f>_xlfn.IFNA(VLOOKUP($A265,'Alle namen en totalen'!$B:$F,F$284,FALSE),"")</f>
        <v/>
      </c>
      <c r="G265" s="15">
        <f>_xlfn.IFNA(VLOOKUP($A265,'Tussenbestand individueel'!$F:$AH,G$284,FALSE),0)</f>
        <v>0</v>
      </c>
      <c r="H265" s="25">
        <f>_xlfn.IFNA(VLOOKUP($A265,'Tussenbestand individueel'!$F:$AH,H$284,FALSE),0)</f>
        <v>0</v>
      </c>
      <c r="I265" s="15">
        <f>_xlfn.IFNA(VLOOKUP($A265,'Tussenbestand individueel'!$F:$AH,I$284,FALSE),0)</f>
        <v>0</v>
      </c>
      <c r="J265" s="15">
        <f>_xlfn.IFNA(VLOOKUP($A265,'Tussenbestand individueel'!$F:$AH,J$284,FALSE),0)</f>
        <v>0</v>
      </c>
      <c r="K265" s="15">
        <f>_xlfn.IFNA(VLOOKUP($A265,'Tussenbestand individueel'!$F:$AH,K$284,FALSE),0)</f>
        <v>0</v>
      </c>
      <c r="L265" s="15">
        <f>_xlfn.IFNA(VLOOKUP($A265,'Tussenbestand individueel'!$F:$AH,L$284,FALSE),0)</f>
        <v>0</v>
      </c>
      <c r="M265" s="15">
        <f>_xlfn.IFNA(VLOOKUP($A265,'Tussenbestand individueel'!$F:$AH,M$284,FALSE),0)</f>
        <v>0</v>
      </c>
      <c r="N265" s="13">
        <f>_xlfn.IFNA(VLOOKUP($A265,'Tussenbestand individueel'!$F:$AH,N$284,FALSE),0)</f>
        <v>0</v>
      </c>
      <c r="O265" s="15">
        <f>_xlfn.IFNA(VLOOKUP($A265,'Tussenbestand individueel'!$F:$AH,O$284,FALSE),0)</f>
        <v>0</v>
      </c>
      <c r="P265" s="15">
        <f>_xlfn.IFNA(VLOOKUP($A265,'Tussenbestand individueel'!$F:$AH,P$284,FALSE),0)</f>
        <v>0</v>
      </c>
      <c r="Q265" s="15">
        <f>_xlfn.IFNA(VLOOKUP($A265,'Tussenbestand individueel'!$F:$AH,Q$284,FALSE),0)</f>
        <v>0</v>
      </c>
      <c r="R265" s="15">
        <f>_xlfn.IFNA(VLOOKUP($A265,'Tussenbestand individueel'!$F:$AH,R$284,FALSE),0)</f>
        <v>0</v>
      </c>
      <c r="S265" s="13">
        <f>_xlfn.IFNA(VLOOKUP($A265,'Tussenbestand individueel'!$F:$AH,S$284,FALSE),0)</f>
        <v>0</v>
      </c>
      <c r="T265" s="15">
        <f>_xlfn.IFNA(VLOOKUP($A265,'Tussenbestand individueel'!$F:$AH,T$284,FALSE),0)</f>
        <v>0</v>
      </c>
      <c r="U265" s="15">
        <f>_xlfn.IFNA(VLOOKUP($A265,'Tussenbestand individueel'!$F:$AH,U$284,FALSE),0)</f>
        <v>0</v>
      </c>
      <c r="V265" s="15">
        <f>_xlfn.IFNA(VLOOKUP($A265,'Tussenbestand individueel'!$F:$AH,V$284,FALSE),0)</f>
        <v>0</v>
      </c>
      <c r="W265" s="15">
        <f>_xlfn.IFNA(VLOOKUP($A265,'Tussenbestand individueel'!$F:$AH,W$284,FALSE),0)</f>
        <v>0</v>
      </c>
      <c r="X265" s="13">
        <f>_xlfn.IFNA(VLOOKUP($A265,'Tussenbestand individueel'!$F:$AH,X$284,FALSE),0)</f>
        <v>0</v>
      </c>
      <c r="Y265" s="15">
        <f>_xlfn.IFNA(VLOOKUP($A265,'Tussenbestand individueel'!$F:$AH,Y$284,FALSE),0)</f>
        <v>0</v>
      </c>
      <c r="Z265" s="15">
        <f>_xlfn.IFNA(VLOOKUP($A265,'Tussenbestand individueel'!$F:$AH,Z$284,FALSE),0)</f>
        <v>0</v>
      </c>
      <c r="AA265" s="15">
        <f>_xlfn.IFNA(VLOOKUP($A265,'Tussenbestand individueel'!$F:$AH,AA$284,FALSE),0)</f>
        <v>0</v>
      </c>
      <c r="AB265" s="15">
        <f>_xlfn.IFNA(VLOOKUP($A265,'Tussenbestand individueel'!$F:$AH,AB$284,FALSE),0)</f>
        <v>0</v>
      </c>
      <c r="AC265" s="13">
        <f>_xlfn.IFNA(VLOOKUP($A265,'Tussenbestand individueel'!$F:$AH,AC$284,FALSE),0)</f>
        <v>0</v>
      </c>
    </row>
    <row r="266" spans="1:29" hidden="1" x14ac:dyDescent="0.3">
      <c r="A266" s="17">
        <f>'Alle namen en totalen'!$B266</f>
        <v>0</v>
      </c>
      <c r="B266" t="e">
        <f>VLOOKUP(A266,'Alle namen en totalen'!B:F,5,FALSE)</f>
        <v>#N/A</v>
      </c>
      <c r="C266" t="str">
        <f>_xlfn.IFNA(VLOOKUP($A266,'Alle namen en totalen'!$B:$F,C$284,FALSE)," ")</f>
        <v xml:space="preserve"> </v>
      </c>
      <c r="D266" t="str">
        <f>_xlfn.IFNA(VLOOKUP($A266,'Alle namen en totalen'!$B:$F,D$284,FALSE)," ")</f>
        <v xml:space="preserve"> </v>
      </c>
      <c r="E266">
        <f>VLOOKUP($A266,'Tussenbestand individueel'!$F:$AH,E$284,FALSE)</f>
        <v>0</v>
      </c>
      <c r="F266" t="str">
        <f>_xlfn.IFNA(VLOOKUP($A266,'Alle namen en totalen'!$B:$F,F$284,FALSE),"")</f>
        <v/>
      </c>
      <c r="G266" s="15">
        <f>_xlfn.IFNA(VLOOKUP($A266,'Tussenbestand individueel'!$F:$AH,G$284,FALSE),0)</f>
        <v>0</v>
      </c>
      <c r="H266" s="25">
        <f>_xlfn.IFNA(VLOOKUP($A266,'Tussenbestand individueel'!$F:$AH,H$284,FALSE),0)</f>
        <v>0</v>
      </c>
      <c r="I266" s="15">
        <f>_xlfn.IFNA(VLOOKUP($A266,'Tussenbestand individueel'!$F:$AH,I$284,FALSE),0)</f>
        <v>0</v>
      </c>
      <c r="J266" s="15">
        <f>_xlfn.IFNA(VLOOKUP($A266,'Tussenbestand individueel'!$F:$AH,J$284,FALSE),0)</f>
        <v>0</v>
      </c>
      <c r="K266" s="15">
        <f>_xlfn.IFNA(VLOOKUP($A266,'Tussenbestand individueel'!$F:$AH,K$284,FALSE),0)</f>
        <v>0</v>
      </c>
      <c r="L266" s="15">
        <f>_xlfn.IFNA(VLOOKUP($A266,'Tussenbestand individueel'!$F:$AH,L$284,FALSE),0)</f>
        <v>0</v>
      </c>
      <c r="M266" s="15">
        <f>_xlfn.IFNA(VLOOKUP($A266,'Tussenbestand individueel'!$F:$AH,M$284,FALSE),0)</f>
        <v>0</v>
      </c>
      <c r="N266" s="13">
        <f>_xlfn.IFNA(VLOOKUP($A266,'Tussenbestand individueel'!$F:$AH,N$284,FALSE),0)</f>
        <v>0</v>
      </c>
      <c r="O266" s="15">
        <f>_xlfn.IFNA(VLOOKUP($A266,'Tussenbestand individueel'!$F:$AH,O$284,FALSE),0)</f>
        <v>0</v>
      </c>
      <c r="P266" s="15">
        <f>_xlfn.IFNA(VLOOKUP($A266,'Tussenbestand individueel'!$F:$AH,P$284,FALSE),0)</f>
        <v>0</v>
      </c>
      <c r="Q266" s="15">
        <f>_xlfn.IFNA(VLOOKUP($A266,'Tussenbestand individueel'!$F:$AH,Q$284,FALSE),0)</f>
        <v>0</v>
      </c>
      <c r="R266" s="15">
        <f>_xlfn.IFNA(VLOOKUP($A266,'Tussenbestand individueel'!$F:$AH,R$284,FALSE),0)</f>
        <v>0</v>
      </c>
      <c r="S266" s="13">
        <f>_xlfn.IFNA(VLOOKUP($A266,'Tussenbestand individueel'!$F:$AH,S$284,FALSE),0)</f>
        <v>0</v>
      </c>
      <c r="T266" s="15">
        <f>_xlfn.IFNA(VLOOKUP($A266,'Tussenbestand individueel'!$F:$AH,T$284,FALSE),0)</f>
        <v>0</v>
      </c>
      <c r="U266" s="15">
        <f>_xlfn.IFNA(VLOOKUP($A266,'Tussenbestand individueel'!$F:$AH,U$284,FALSE),0)</f>
        <v>0</v>
      </c>
      <c r="V266" s="15">
        <f>_xlfn.IFNA(VLOOKUP($A266,'Tussenbestand individueel'!$F:$AH,V$284,FALSE),0)</f>
        <v>0</v>
      </c>
      <c r="W266" s="15">
        <f>_xlfn.IFNA(VLOOKUP($A266,'Tussenbestand individueel'!$F:$AH,W$284,FALSE),0)</f>
        <v>0</v>
      </c>
      <c r="X266" s="13">
        <f>_xlfn.IFNA(VLOOKUP($A266,'Tussenbestand individueel'!$F:$AH,X$284,FALSE),0)</f>
        <v>0</v>
      </c>
      <c r="Y266" s="15">
        <f>_xlfn.IFNA(VLOOKUP($A266,'Tussenbestand individueel'!$F:$AH,Y$284,FALSE),0)</f>
        <v>0</v>
      </c>
      <c r="Z266" s="15">
        <f>_xlfn.IFNA(VLOOKUP($A266,'Tussenbestand individueel'!$F:$AH,Z$284,FALSE),0)</f>
        <v>0</v>
      </c>
      <c r="AA266" s="15">
        <f>_xlfn.IFNA(VLOOKUP($A266,'Tussenbestand individueel'!$F:$AH,AA$284,FALSE),0)</f>
        <v>0</v>
      </c>
      <c r="AB266" s="15">
        <f>_xlfn.IFNA(VLOOKUP($A266,'Tussenbestand individueel'!$F:$AH,AB$284,FALSE),0)</f>
        <v>0</v>
      </c>
      <c r="AC266" s="13">
        <f>_xlfn.IFNA(VLOOKUP($A266,'Tussenbestand individueel'!$F:$AH,AC$284,FALSE),0)</f>
        <v>0</v>
      </c>
    </row>
    <row r="267" spans="1:29" hidden="1" x14ac:dyDescent="0.3">
      <c r="A267" s="17">
        <f>'Alle namen en totalen'!$B267</f>
        <v>0</v>
      </c>
      <c r="B267" t="e">
        <f>VLOOKUP(A267,'Alle namen en totalen'!B:F,5,FALSE)</f>
        <v>#N/A</v>
      </c>
      <c r="C267" t="str">
        <f>_xlfn.IFNA(VLOOKUP($A267,'Alle namen en totalen'!$B:$F,C$284,FALSE)," ")</f>
        <v xml:space="preserve"> </v>
      </c>
      <c r="D267" t="str">
        <f>_xlfn.IFNA(VLOOKUP($A267,'Alle namen en totalen'!$B:$F,D$284,FALSE)," ")</f>
        <v xml:space="preserve"> </v>
      </c>
      <c r="E267">
        <f>VLOOKUP($A267,'Tussenbestand individueel'!$F:$AH,E$284,FALSE)</f>
        <v>0</v>
      </c>
      <c r="F267" t="str">
        <f>_xlfn.IFNA(VLOOKUP($A267,'Alle namen en totalen'!$B:$F,F$284,FALSE),"")</f>
        <v/>
      </c>
      <c r="G267" s="15">
        <f>_xlfn.IFNA(VLOOKUP($A267,'Tussenbestand individueel'!$F:$AH,G$284,FALSE),0)</f>
        <v>0</v>
      </c>
      <c r="H267" s="25">
        <f>_xlfn.IFNA(VLOOKUP($A267,'Tussenbestand individueel'!$F:$AH,H$284,FALSE),0)</f>
        <v>0</v>
      </c>
      <c r="I267" s="15">
        <f>_xlfn.IFNA(VLOOKUP($A267,'Tussenbestand individueel'!$F:$AH,I$284,FALSE),0)</f>
        <v>0</v>
      </c>
      <c r="J267" s="15">
        <f>_xlfn.IFNA(VLOOKUP($A267,'Tussenbestand individueel'!$F:$AH,J$284,FALSE),0)</f>
        <v>0</v>
      </c>
      <c r="K267" s="15">
        <f>_xlfn.IFNA(VLOOKUP($A267,'Tussenbestand individueel'!$F:$AH,K$284,FALSE),0)</f>
        <v>0</v>
      </c>
      <c r="L267" s="15">
        <f>_xlfn.IFNA(VLOOKUP($A267,'Tussenbestand individueel'!$F:$AH,L$284,FALSE),0)</f>
        <v>0</v>
      </c>
      <c r="M267" s="15">
        <f>_xlfn.IFNA(VLOOKUP($A267,'Tussenbestand individueel'!$F:$AH,M$284,FALSE),0)</f>
        <v>0</v>
      </c>
      <c r="N267" s="13">
        <f>_xlfn.IFNA(VLOOKUP($A267,'Tussenbestand individueel'!$F:$AH,N$284,FALSE),0)</f>
        <v>0</v>
      </c>
      <c r="O267" s="15">
        <f>_xlfn.IFNA(VLOOKUP($A267,'Tussenbestand individueel'!$F:$AH,O$284,FALSE),0)</f>
        <v>0</v>
      </c>
      <c r="P267" s="15">
        <f>_xlfn.IFNA(VLOOKUP($A267,'Tussenbestand individueel'!$F:$AH,P$284,FALSE),0)</f>
        <v>0</v>
      </c>
      <c r="Q267" s="15">
        <f>_xlfn.IFNA(VLOOKUP($A267,'Tussenbestand individueel'!$F:$AH,Q$284,FALSE),0)</f>
        <v>0</v>
      </c>
      <c r="R267" s="15">
        <f>_xlfn.IFNA(VLOOKUP($A267,'Tussenbestand individueel'!$F:$AH,R$284,FALSE),0)</f>
        <v>0</v>
      </c>
      <c r="S267" s="13">
        <f>_xlfn.IFNA(VLOOKUP($A267,'Tussenbestand individueel'!$F:$AH,S$284,FALSE),0)</f>
        <v>0</v>
      </c>
      <c r="T267" s="15">
        <f>_xlfn.IFNA(VLOOKUP($A267,'Tussenbestand individueel'!$F:$AH,T$284,FALSE),0)</f>
        <v>0</v>
      </c>
      <c r="U267" s="15">
        <f>_xlfn.IFNA(VLOOKUP($A267,'Tussenbestand individueel'!$F:$AH,U$284,FALSE),0)</f>
        <v>0</v>
      </c>
      <c r="V267" s="15">
        <f>_xlfn.IFNA(VLOOKUP($A267,'Tussenbestand individueel'!$F:$AH,V$284,FALSE),0)</f>
        <v>0</v>
      </c>
      <c r="W267" s="15">
        <f>_xlfn.IFNA(VLOOKUP($A267,'Tussenbestand individueel'!$F:$AH,W$284,FALSE),0)</f>
        <v>0</v>
      </c>
      <c r="X267" s="13">
        <f>_xlfn.IFNA(VLOOKUP($A267,'Tussenbestand individueel'!$F:$AH,X$284,FALSE),0)</f>
        <v>0</v>
      </c>
      <c r="Y267" s="15">
        <f>_xlfn.IFNA(VLOOKUP($A267,'Tussenbestand individueel'!$F:$AH,Y$284,FALSE),0)</f>
        <v>0</v>
      </c>
      <c r="Z267" s="15">
        <f>_xlfn.IFNA(VLOOKUP($A267,'Tussenbestand individueel'!$F:$AH,Z$284,FALSE),0)</f>
        <v>0</v>
      </c>
      <c r="AA267" s="15">
        <f>_xlfn.IFNA(VLOOKUP($A267,'Tussenbestand individueel'!$F:$AH,AA$284,FALSE),0)</f>
        <v>0</v>
      </c>
      <c r="AB267" s="15">
        <f>_xlfn.IFNA(VLOOKUP($A267,'Tussenbestand individueel'!$F:$AH,AB$284,FALSE),0)</f>
        <v>0</v>
      </c>
      <c r="AC267" s="13">
        <f>_xlfn.IFNA(VLOOKUP($A267,'Tussenbestand individueel'!$F:$AH,AC$284,FALSE),0)</f>
        <v>0</v>
      </c>
    </row>
    <row r="268" spans="1:29" hidden="1" x14ac:dyDescent="0.3">
      <c r="A268" s="17">
        <f>'Alle namen en totalen'!$B268</f>
        <v>0</v>
      </c>
      <c r="B268" t="e">
        <f>VLOOKUP(A268,'Alle namen en totalen'!B:F,5,FALSE)</f>
        <v>#N/A</v>
      </c>
      <c r="C268" t="str">
        <f>_xlfn.IFNA(VLOOKUP($A268,'Alle namen en totalen'!$B:$F,C$284,FALSE)," ")</f>
        <v xml:space="preserve"> </v>
      </c>
      <c r="D268" t="str">
        <f>_xlfn.IFNA(VLOOKUP($A268,'Alle namen en totalen'!$B:$F,D$284,FALSE)," ")</f>
        <v xml:space="preserve"> </v>
      </c>
      <c r="E268">
        <f>VLOOKUP($A268,'Tussenbestand individueel'!$F:$AH,E$284,FALSE)</f>
        <v>0</v>
      </c>
      <c r="F268" t="str">
        <f>_xlfn.IFNA(VLOOKUP($A268,'Alle namen en totalen'!$B:$F,F$284,FALSE),"")</f>
        <v/>
      </c>
      <c r="G268" s="15">
        <f>_xlfn.IFNA(VLOOKUP($A268,'Tussenbestand individueel'!$F:$AH,G$284,FALSE),0)</f>
        <v>0</v>
      </c>
      <c r="H268" s="25">
        <f>_xlfn.IFNA(VLOOKUP($A268,'Tussenbestand individueel'!$F:$AH,H$284,FALSE),0)</f>
        <v>0</v>
      </c>
      <c r="I268" s="15">
        <f>_xlfn.IFNA(VLOOKUP($A268,'Tussenbestand individueel'!$F:$AH,I$284,FALSE),0)</f>
        <v>0</v>
      </c>
      <c r="J268" s="15">
        <f>_xlfn.IFNA(VLOOKUP($A268,'Tussenbestand individueel'!$F:$AH,J$284,FALSE),0)</f>
        <v>0</v>
      </c>
      <c r="K268" s="15">
        <f>_xlfn.IFNA(VLOOKUP($A268,'Tussenbestand individueel'!$F:$AH,K$284,FALSE),0)</f>
        <v>0</v>
      </c>
      <c r="L268" s="15">
        <f>_xlfn.IFNA(VLOOKUP($A268,'Tussenbestand individueel'!$F:$AH,L$284,FALSE),0)</f>
        <v>0</v>
      </c>
      <c r="M268" s="15">
        <f>_xlfn.IFNA(VLOOKUP($A268,'Tussenbestand individueel'!$F:$AH,M$284,FALSE),0)</f>
        <v>0</v>
      </c>
      <c r="N268" s="13">
        <f>_xlfn.IFNA(VLOOKUP($A268,'Tussenbestand individueel'!$F:$AH,N$284,FALSE),0)</f>
        <v>0</v>
      </c>
      <c r="O268" s="15">
        <f>_xlfn.IFNA(VLOOKUP($A268,'Tussenbestand individueel'!$F:$AH,O$284,FALSE),0)</f>
        <v>0</v>
      </c>
      <c r="P268" s="15">
        <f>_xlfn.IFNA(VLOOKUP($A268,'Tussenbestand individueel'!$F:$AH,P$284,FALSE),0)</f>
        <v>0</v>
      </c>
      <c r="Q268" s="15">
        <f>_xlfn.IFNA(VLOOKUP($A268,'Tussenbestand individueel'!$F:$AH,Q$284,FALSE),0)</f>
        <v>0</v>
      </c>
      <c r="R268" s="15">
        <f>_xlfn.IFNA(VLOOKUP($A268,'Tussenbestand individueel'!$F:$AH,R$284,FALSE),0)</f>
        <v>0</v>
      </c>
      <c r="S268" s="13">
        <f>_xlfn.IFNA(VLOOKUP($A268,'Tussenbestand individueel'!$F:$AH,S$284,FALSE),0)</f>
        <v>0</v>
      </c>
      <c r="T268" s="15">
        <f>_xlfn.IFNA(VLOOKUP($A268,'Tussenbestand individueel'!$F:$AH,T$284,FALSE),0)</f>
        <v>0</v>
      </c>
      <c r="U268" s="15">
        <f>_xlfn.IFNA(VLOOKUP($A268,'Tussenbestand individueel'!$F:$AH,U$284,FALSE),0)</f>
        <v>0</v>
      </c>
      <c r="V268" s="15">
        <f>_xlfn.IFNA(VLOOKUP($A268,'Tussenbestand individueel'!$F:$AH,V$284,FALSE),0)</f>
        <v>0</v>
      </c>
      <c r="W268" s="15">
        <f>_xlfn.IFNA(VLOOKUP($A268,'Tussenbestand individueel'!$F:$AH,W$284,FALSE),0)</f>
        <v>0</v>
      </c>
      <c r="X268" s="13">
        <f>_xlfn.IFNA(VLOOKUP($A268,'Tussenbestand individueel'!$F:$AH,X$284,FALSE),0)</f>
        <v>0</v>
      </c>
      <c r="Y268" s="15">
        <f>_xlfn.IFNA(VLOOKUP($A268,'Tussenbestand individueel'!$F:$AH,Y$284,FALSE),0)</f>
        <v>0</v>
      </c>
      <c r="Z268" s="15">
        <f>_xlfn.IFNA(VLOOKUP($A268,'Tussenbestand individueel'!$F:$AH,Z$284,FALSE),0)</f>
        <v>0</v>
      </c>
      <c r="AA268" s="15">
        <f>_xlfn.IFNA(VLOOKUP($A268,'Tussenbestand individueel'!$F:$AH,AA$284,FALSE),0)</f>
        <v>0</v>
      </c>
      <c r="AB268" s="15">
        <f>_xlfn.IFNA(VLOOKUP($A268,'Tussenbestand individueel'!$F:$AH,AB$284,FALSE),0)</f>
        <v>0</v>
      </c>
      <c r="AC268" s="13">
        <f>_xlfn.IFNA(VLOOKUP($A268,'Tussenbestand individueel'!$F:$AH,AC$284,FALSE),0)</f>
        <v>0</v>
      </c>
    </row>
    <row r="269" spans="1:29" hidden="1" x14ac:dyDescent="0.3">
      <c r="A269" s="17">
        <f>'Alle namen en totalen'!$B269</f>
        <v>0</v>
      </c>
      <c r="B269" t="e">
        <f>VLOOKUP(A269,'Alle namen en totalen'!B:F,5,FALSE)</f>
        <v>#N/A</v>
      </c>
      <c r="C269" t="str">
        <f>_xlfn.IFNA(VLOOKUP($A269,'Alle namen en totalen'!$B:$F,C$284,FALSE)," ")</f>
        <v xml:space="preserve"> </v>
      </c>
      <c r="D269" t="str">
        <f>_xlfn.IFNA(VLOOKUP($A269,'Alle namen en totalen'!$B:$F,D$284,FALSE)," ")</f>
        <v xml:space="preserve"> </v>
      </c>
      <c r="E269">
        <f>VLOOKUP($A269,'Tussenbestand individueel'!$F:$AH,E$284,FALSE)</f>
        <v>0</v>
      </c>
      <c r="F269" t="str">
        <f>_xlfn.IFNA(VLOOKUP($A269,'Alle namen en totalen'!$B:$F,F$284,FALSE),"")</f>
        <v/>
      </c>
      <c r="G269" s="15">
        <f>_xlfn.IFNA(VLOOKUP($A269,'Tussenbestand individueel'!$F:$AH,G$284,FALSE),0)</f>
        <v>0</v>
      </c>
      <c r="H269" s="25">
        <f>_xlfn.IFNA(VLOOKUP($A269,'Tussenbestand individueel'!$F:$AH,H$284,FALSE),0)</f>
        <v>0</v>
      </c>
      <c r="I269" s="15">
        <f>_xlfn.IFNA(VLOOKUP($A269,'Tussenbestand individueel'!$F:$AH,I$284,FALSE),0)</f>
        <v>0</v>
      </c>
      <c r="J269" s="15">
        <f>_xlfn.IFNA(VLOOKUP($A269,'Tussenbestand individueel'!$F:$AH,J$284,FALSE),0)</f>
        <v>0</v>
      </c>
      <c r="K269" s="15">
        <f>_xlfn.IFNA(VLOOKUP($A269,'Tussenbestand individueel'!$F:$AH,K$284,FALSE),0)</f>
        <v>0</v>
      </c>
      <c r="L269" s="15">
        <f>_xlfn.IFNA(VLOOKUP($A269,'Tussenbestand individueel'!$F:$AH,L$284,FALSE),0)</f>
        <v>0</v>
      </c>
      <c r="M269" s="15">
        <f>_xlfn.IFNA(VLOOKUP($A269,'Tussenbestand individueel'!$F:$AH,M$284,FALSE),0)</f>
        <v>0</v>
      </c>
      <c r="N269" s="13">
        <f>_xlfn.IFNA(VLOOKUP($A269,'Tussenbestand individueel'!$F:$AH,N$284,FALSE),0)</f>
        <v>0</v>
      </c>
      <c r="O269" s="15">
        <f>_xlfn.IFNA(VLOOKUP($A269,'Tussenbestand individueel'!$F:$AH,O$284,FALSE),0)</f>
        <v>0</v>
      </c>
      <c r="P269" s="15">
        <f>_xlfn.IFNA(VLOOKUP($A269,'Tussenbestand individueel'!$F:$AH,P$284,FALSE),0)</f>
        <v>0</v>
      </c>
      <c r="Q269" s="15">
        <f>_xlfn.IFNA(VLOOKUP($A269,'Tussenbestand individueel'!$F:$AH,Q$284,FALSE),0)</f>
        <v>0</v>
      </c>
      <c r="R269" s="15">
        <f>_xlfn.IFNA(VLOOKUP($A269,'Tussenbestand individueel'!$F:$AH,R$284,FALSE),0)</f>
        <v>0</v>
      </c>
      <c r="S269" s="13">
        <f>_xlfn.IFNA(VLOOKUP($A269,'Tussenbestand individueel'!$F:$AH,S$284,FALSE),0)</f>
        <v>0</v>
      </c>
      <c r="T269" s="15">
        <f>_xlfn.IFNA(VLOOKUP($A269,'Tussenbestand individueel'!$F:$AH,T$284,FALSE),0)</f>
        <v>0</v>
      </c>
      <c r="U269" s="15">
        <f>_xlfn.IFNA(VLOOKUP($A269,'Tussenbestand individueel'!$F:$AH,U$284,FALSE),0)</f>
        <v>0</v>
      </c>
      <c r="V269" s="15">
        <f>_xlfn.IFNA(VLOOKUP($A269,'Tussenbestand individueel'!$F:$AH,V$284,FALSE),0)</f>
        <v>0</v>
      </c>
      <c r="W269" s="15">
        <f>_xlfn.IFNA(VLOOKUP($A269,'Tussenbestand individueel'!$F:$AH,W$284,FALSE),0)</f>
        <v>0</v>
      </c>
      <c r="X269" s="13">
        <f>_xlfn.IFNA(VLOOKUP($A269,'Tussenbestand individueel'!$F:$AH,X$284,FALSE),0)</f>
        <v>0</v>
      </c>
      <c r="Y269" s="15">
        <f>_xlfn.IFNA(VLOOKUP($A269,'Tussenbestand individueel'!$F:$AH,Y$284,FALSE),0)</f>
        <v>0</v>
      </c>
      <c r="Z269" s="15">
        <f>_xlfn.IFNA(VLOOKUP($A269,'Tussenbestand individueel'!$F:$AH,Z$284,FALSE),0)</f>
        <v>0</v>
      </c>
      <c r="AA269" s="15">
        <f>_xlfn.IFNA(VLOOKUP($A269,'Tussenbestand individueel'!$F:$AH,AA$284,FALSE),0)</f>
        <v>0</v>
      </c>
      <c r="AB269" s="15">
        <f>_xlfn.IFNA(VLOOKUP($A269,'Tussenbestand individueel'!$F:$AH,AB$284,FALSE),0)</f>
        <v>0</v>
      </c>
      <c r="AC269" s="13">
        <f>_xlfn.IFNA(VLOOKUP($A269,'Tussenbestand individueel'!$F:$AH,AC$284,FALSE),0)</f>
        <v>0</v>
      </c>
    </row>
    <row r="270" spans="1:29" hidden="1" x14ac:dyDescent="0.3">
      <c r="A270" s="17">
        <f>'Alle namen en totalen'!$B270</f>
        <v>0</v>
      </c>
      <c r="B270" t="e">
        <f>VLOOKUP(A270,'Alle namen en totalen'!B:F,5,FALSE)</f>
        <v>#N/A</v>
      </c>
      <c r="C270" t="str">
        <f>_xlfn.IFNA(VLOOKUP($A270,'Alle namen en totalen'!$B:$F,C$284,FALSE)," ")</f>
        <v xml:space="preserve"> </v>
      </c>
      <c r="D270" t="str">
        <f>_xlfn.IFNA(VLOOKUP($A270,'Alle namen en totalen'!$B:$F,D$284,FALSE)," ")</f>
        <v xml:space="preserve"> </v>
      </c>
      <c r="E270">
        <f>VLOOKUP($A270,'Tussenbestand individueel'!$F:$AH,E$284,FALSE)</f>
        <v>0</v>
      </c>
      <c r="F270" t="str">
        <f>_xlfn.IFNA(VLOOKUP($A270,'Alle namen en totalen'!$B:$F,F$284,FALSE),"")</f>
        <v/>
      </c>
      <c r="G270" s="15">
        <f>_xlfn.IFNA(VLOOKUP($A270,'Tussenbestand individueel'!$F:$AH,G$284,FALSE),0)</f>
        <v>0</v>
      </c>
      <c r="H270" s="25">
        <f>_xlfn.IFNA(VLOOKUP($A270,'Tussenbestand individueel'!$F:$AH,H$284,FALSE),0)</f>
        <v>0</v>
      </c>
      <c r="I270" s="15">
        <f>_xlfn.IFNA(VLOOKUP($A270,'Tussenbestand individueel'!$F:$AH,I$284,FALSE),0)</f>
        <v>0</v>
      </c>
      <c r="J270" s="15">
        <f>_xlfn.IFNA(VLOOKUP($A270,'Tussenbestand individueel'!$F:$AH,J$284,FALSE),0)</f>
        <v>0</v>
      </c>
      <c r="K270" s="15">
        <f>_xlfn.IFNA(VLOOKUP($A270,'Tussenbestand individueel'!$F:$AH,K$284,FALSE),0)</f>
        <v>0</v>
      </c>
      <c r="L270" s="15">
        <f>_xlfn.IFNA(VLOOKUP($A270,'Tussenbestand individueel'!$F:$AH,L$284,FALSE),0)</f>
        <v>0</v>
      </c>
      <c r="M270" s="15">
        <f>_xlfn.IFNA(VLOOKUP($A270,'Tussenbestand individueel'!$F:$AH,M$284,FALSE),0)</f>
        <v>0</v>
      </c>
      <c r="N270" s="13">
        <f>_xlfn.IFNA(VLOOKUP($A270,'Tussenbestand individueel'!$F:$AH,N$284,FALSE),0)</f>
        <v>0</v>
      </c>
      <c r="O270" s="15">
        <f>_xlfn.IFNA(VLOOKUP($A270,'Tussenbestand individueel'!$F:$AH,O$284,FALSE),0)</f>
        <v>0</v>
      </c>
      <c r="P270" s="15">
        <f>_xlfn.IFNA(VLOOKUP($A270,'Tussenbestand individueel'!$F:$AH,P$284,FALSE),0)</f>
        <v>0</v>
      </c>
      <c r="Q270" s="15">
        <f>_xlfn.IFNA(VLOOKUP($A270,'Tussenbestand individueel'!$F:$AH,Q$284,FALSE),0)</f>
        <v>0</v>
      </c>
      <c r="R270" s="15">
        <f>_xlfn.IFNA(VLOOKUP($A270,'Tussenbestand individueel'!$F:$AH,R$284,FALSE),0)</f>
        <v>0</v>
      </c>
      <c r="S270" s="13">
        <f>_xlfn.IFNA(VLOOKUP($A270,'Tussenbestand individueel'!$F:$AH,S$284,FALSE),0)</f>
        <v>0</v>
      </c>
      <c r="T270" s="15">
        <f>_xlfn.IFNA(VLOOKUP($A270,'Tussenbestand individueel'!$F:$AH,T$284,FALSE),0)</f>
        <v>0</v>
      </c>
      <c r="U270" s="15">
        <f>_xlfn.IFNA(VLOOKUP($A270,'Tussenbestand individueel'!$F:$AH,U$284,FALSE),0)</f>
        <v>0</v>
      </c>
      <c r="V270" s="15">
        <f>_xlfn.IFNA(VLOOKUP($A270,'Tussenbestand individueel'!$F:$AH,V$284,FALSE),0)</f>
        <v>0</v>
      </c>
      <c r="W270" s="15">
        <f>_xlfn.IFNA(VLOOKUP($A270,'Tussenbestand individueel'!$F:$AH,W$284,FALSE),0)</f>
        <v>0</v>
      </c>
      <c r="X270" s="13">
        <f>_xlfn.IFNA(VLOOKUP($A270,'Tussenbestand individueel'!$F:$AH,X$284,FALSE),0)</f>
        <v>0</v>
      </c>
      <c r="Y270" s="15">
        <f>_xlfn.IFNA(VLOOKUP($A270,'Tussenbestand individueel'!$F:$AH,Y$284,FALSE),0)</f>
        <v>0</v>
      </c>
      <c r="Z270" s="15">
        <f>_xlfn.IFNA(VLOOKUP($A270,'Tussenbestand individueel'!$F:$AH,Z$284,FALSE),0)</f>
        <v>0</v>
      </c>
      <c r="AA270" s="15">
        <f>_xlfn.IFNA(VLOOKUP($A270,'Tussenbestand individueel'!$F:$AH,AA$284,FALSE),0)</f>
        <v>0</v>
      </c>
      <c r="AB270" s="15">
        <f>_xlfn.IFNA(VLOOKUP($A270,'Tussenbestand individueel'!$F:$AH,AB$284,FALSE),0)</f>
        <v>0</v>
      </c>
      <c r="AC270" s="13">
        <f>_xlfn.IFNA(VLOOKUP($A270,'Tussenbestand individueel'!$F:$AH,AC$284,FALSE),0)</f>
        <v>0</v>
      </c>
    </row>
    <row r="271" spans="1:29" hidden="1" x14ac:dyDescent="0.3">
      <c r="A271" s="17">
        <f>'Alle namen en totalen'!$B271</f>
        <v>0</v>
      </c>
      <c r="B271" t="e">
        <f>VLOOKUP(A271,'Alle namen en totalen'!B:F,5,FALSE)</f>
        <v>#N/A</v>
      </c>
      <c r="C271" t="str">
        <f>_xlfn.IFNA(VLOOKUP($A271,'Alle namen en totalen'!$B:$F,C$284,FALSE)," ")</f>
        <v xml:space="preserve"> </v>
      </c>
      <c r="D271" t="str">
        <f>_xlfn.IFNA(VLOOKUP($A271,'Alle namen en totalen'!$B:$F,D$284,FALSE)," ")</f>
        <v xml:space="preserve"> </v>
      </c>
      <c r="E271">
        <f>VLOOKUP($A271,'Tussenbestand individueel'!$F:$AH,E$284,FALSE)</f>
        <v>0</v>
      </c>
      <c r="F271" t="str">
        <f>_xlfn.IFNA(VLOOKUP($A271,'Alle namen en totalen'!$B:$F,F$284,FALSE),"")</f>
        <v/>
      </c>
      <c r="G271" s="15">
        <f>_xlfn.IFNA(VLOOKUP($A271,'Tussenbestand individueel'!$F:$AH,G$284,FALSE),0)</f>
        <v>0</v>
      </c>
      <c r="H271" s="25">
        <f>_xlfn.IFNA(VLOOKUP($A271,'Tussenbestand individueel'!$F:$AH,H$284,FALSE),0)</f>
        <v>0</v>
      </c>
      <c r="I271" s="15">
        <f>_xlfn.IFNA(VLOOKUP($A271,'Tussenbestand individueel'!$F:$AH,I$284,FALSE),0)</f>
        <v>0</v>
      </c>
      <c r="J271" s="15">
        <f>_xlfn.IFNA(VLOOKUP($A271,'Tussenbestand individueel'!$F:$AH,J$284,FALSE),0)</f>
        <v>0</v>
      </c>
      <c r="K271" s="15">
        <f>_xlfn.IFNA(VLOOKUP($A271,'Tussenbestand individueel'!$F:$AH,K$284,FALSE),0)</f>
        <v>0</v>
      </c>
      <c r="L271" s="15">
        <f>_xlfn.IFNA(VLOOKUP($A271,'Tussenbestand individueel'!$F:$AH,L$284,FALSE),0)</f>
        <v>0</v>
      </c>
      <c r="M271" s="15">
        <f>_xlfn.IFNA(VLOOKUP($A271,'Tussenbestand individueel'!$F:$AH,M$284,FALSE),0)</f>
        <v>0</v>
      </c>
      <c r="N271" s="13">
        <f>_xlfn.IFNA(VLOOKUP($A271,'Tussenbestand individueel'!$F:$AH,N$284,FALSE),0)</f>
        <v>0</v>
      </c>
      <c r="O271" s="15">
        <f>_xlfn.IFNA(VLOOKUP($A271,'Tussenbestand individueel'!$F:$AH,O$284,FALSE),0)</f>
        <v>0</v>
      </c>
      <c r="P271" s="15">
        <f>_xlfn.IFNA(VLOOKUP($A271,'Tussenbestand individueel'!$F:$AH,P$284,FALSE),0)</f>
        <v>0</v>
      </c>
      <c r="Q271" s="15">
        <f>_xlfn.IFNA(VLOOKUP($A271,'Tussenbestand individueel'!$F:$AH,Q$284,FALSE),0)</f>
        <v>0</v>
      </c>
      <c r="R271" s="15">
        <f>_xlfn.IFNA(VLOOKUP($A271,'Tussenbestand individueel'!$F:$AH,R$284,FALSE),0)</f>
        <v>0</v>
      </c>
      <c r="S271" s="13">
        <f>_xlfn.IFNA(VLOOKUP($A271,'Tussenbestand individueel'!$F:$AH,S$284,FALSE),0)</f>
        <v>0</v>
      </c>
      <c r="T271" s="15">
        <f>_xlfn.IFNA(VLOOKUP($A271,'Tussenbestand individueel'!$F:$AH,T$284,FALSE),0)</f>
        <v>0</v>
      </c>
      <c r="U271" s="15">
        <f>_xlfn.IFNA(VLOOKUP($A271,'Tussenbestand individueel'!$F:$AH,U$284,FALSE),0)</f>
        <v>0</v>
      </c>
      <c r="V271" s="15">
        <f>_xlfn.IFNA(VLOOKUP($A271,'Tussenbestand individueel'!$F:$AH,V$284,FALSE),0)</f>
        <v>0</v>
      </c>
      <c r="W271" s="15">
        <f>_xlfn.IFNA(VLOOKUP($A271,'Tussenbestand individueel'!$F:$AH,W$284,FALSE),0)</f>
        <v>0</v>
      </c>
      <c r="X271" s="13">
        <f>_xlfn.IFNA(VLOOKUP($A271,'Tussenbestand individueel'!$F:$AH,X$284,FALSE),0)</f>
        <v>0</v>
      </c>
      <c r="Y271" s="15">
        <f>_xlfn.IFNA(VLOOKUP($A271,'Tussenbestand individueel'!$F:$AH,Y$284,FALSE),0)</f>
        <v>0</v>
      </c>
      <c r="Z271" s="15">
        <f>_xlfn.IFNA(VLOOKUP($A271,'Tussenbestand individueel'!$F:$AH,Z$284,FALSE),0)</f>
        <v>0</v>
      </c>
      <c r="AA271" s="15">
        <f>_xlfn.IFNA(VLOOKUP($A271,'Tussenbestand individueel'!$F:$AH,AA$284,FALSE),0)</f>
        <v>0</v>
      </c>
      <c r="AB271" s="15">
        <f>_xlfn.IFNA(VLOOKUP($A271,'Tussenbestand individueel'!$F:$AH,AB$284,FALSE),0)</f>
        <v>0</v>
      </c>
      <c r="AC271" s="13">
        <f>_xlfn.IFNA(VLOOKUP($A271,'Tussenbestand individueel'!$F:$AH,AC$284,FALSE),0)</f>
        <v>0</v>
      </c>
    </row>
    <row r="272" spans="1:29" hidden="1" x14ac:dyDescent="0.3">
      <c r="A272" s="17">
        <f>'Alle namen en totalen'!$B272</f>
        <v>0</v>
      </c>
      <c r="B272" t="e">
        <f>VLOOKUP(A272,'Alle namen en totalen'!B:F,5,FALSE)</f>
        <v>#N/A</v>
      </c>
      <c r="C272" t="str">
        <f>_xlfn.IFNA(VLOOKUP($A272,'Alle namen en totalen'!$B:$F,C$284,FALSE)," ")</f>
        <v xml:space="preserve"> </v>
      </c>
      <c r="D272" t="str">
        <f>_xlfn.IFNA(VLOOKUP($A272,'Alle namen en totalen'!$B:$F,D$284,FALSE)," ")</f>
        <v xml:space="preserve"> </v>
      </c>
      <c r="E272">
        <f>VLOOKUP($A272,'Tussenbestand individueel'!$F:$AH,E$284,FALSE)</f>
        <v>0</v>
      </c>
      <c r="F272" t="str">
        <f>_xlfn.IFNA(VLOOKUP($A272,'Alle namen en totalen'!$B:$F,F$284,FALSE),"")</f>
        <v/>
      </c>
      <c r="G272" s="15">
        <f>_xlfn.IFNA(VLOOKUP($A272,'Tussenbestand individueel'!$F:$AH,G$284,FALSE),0)</f>
        <v>0</v>
      </c>
      <c r="H272" s="25">
        <f>_xlfn.IFNA(VLOOKUP($A272,'Tussenbestand individueel'!$F:$AH,H$284,FALSE),0)</f>
        <v>0</v>
      </c>
      <c r="I272" s="15">
        <f>_xlfn.IFNA(VLOOKUP($A272,'Tussenbestand individueel'!$F:$AH,I$284,FALSE),0)</f>
        <v>0</v>
      </c>
      <c r="J272" s="15">
        <f>_xlfn.IFNA(VLOOKUP($A272,'Tussenbestand individueel'!$F:$AH,J$284,FALSE),0)</f>
        <v>0</v>
      </c>
      <c r="K272" s="15">
        <f>_xlfn.IFNA(VLOOKUP($A272,'Tussenbestand individueel'!$F:$AH,K$284,FALSE),0)</f>
        <v>0</v>
      </c>
      <c r="L272" s="15">
        <f>_xlfn.IFNA(VLOOKUP($A272,'Tussenbestand individueel'!$F:$AH,L$284,FALSE),0)</f>
        <v>0</v>
      </c>
      <c r="M272" s="15">
        <f>_xlfn.IFNA(VLOOKUP($A272,'Tussenbestand individueel'!$F:$AH,M$284,FALSE),0)</f>
        <v>0</v>
      </c>
      <c r="N272" s="13">
        <f>_xlfn.IFNA(VLOOKUP($A272,'Tussenbestand individueel'!$F:$AH,N$284,FALSE),0)</f>
        <v>0</v>
      </c>
      <c r="O272" s="15">
        <f>_xlfn.IFNA(VLOOKUP($A272,'Tussenbestand individueel'!$F:$AH,O$284,FALSE),0)</f>
        <v>0</v>
      </c>
      <c r="P272" s="15">
        <f>_xlfn.IFNA(VLOOKUP($A272,'Tussenbestand individueel'!$F:$AH,P$284,FALSE),0)</f>
        <v>0</v>
      </c>
      <c r="Q272" s="15">
        <f>_xlfn.IFNA(VLOOKUP($A272,'Tussenbestand individueel'!$F:$AH,Q$284,FALSE),0)</f>
        <v>0</v>
      </c>
      <c r="R272" s="15">
        <f>_xlfn.IFNA(VLOOKUP($A272,'Tussenbestand individueel'!$F:$AH,R$284,FALSE),0)</f>
        <v>0</v>
      </c>
      <c r="S272" s="13">
        <f>_xlfn.IFNA(VLOOKUP($A272,'Tussenbestand individueel'!$F:$AH,S$284,FALSE),0)</f>
        <v>0</v>
      </c>
      <c r="T272" s="15">
        <f>_xlfn.IFNA(VLOOKUP($A272,'Tussenbestand individueel'!$F:$AH,T$284,FALSE),0)</f>
        <v>0</v>
      </c>
      <c r="U272" s="15">
        <f>_xlfn.IFNA(VLOOKUP($A272,'Tussenbestand individueel'!$F:$AH,U$284,FALSE),0)</f>
        <v>0</v>
      </c>
      <c r="V272" s="15">
        <f>_xlfn.IFNA(VLOOKUP($A272,'Tussenbestand individueel'!$F:$AH,V$284,FALSE),0)</f>
        <v>0</v>
      </c>
      <c r="W272" s="15">
        <f>_xlfn.IFNA(VLOOKUP($A272,'Tussenbestand individueel'!$F:$AH,W$284,FALSE),0)</f>
        <v>0</v>
      </c>
      <c r="X272" s="13">
        <f>_xlfn.IFNA(VLOOKUP($A272,'Tussenbestand individueel'!$F:$AH,X$284,FALSE),0)</f>
        <v>0</v>
      </c>
      <c r="Y272" s="15">
        <f>_xlfn.IFNA(VLOOKUP($A272,'Tussenbestand individueel'!$F:$AH,Y$284,FALSE),0)</f>
        <v>0</v>
      </c>
      <c r="Z272" s="15">
        <f>_xlfn.IFNA(VLOOKUP($A272,'Tussenbestand individueel'!$F:$AH,Z$284,FALSE),0)</f>
        <v>0</v>
      </c>
      <c r="AA272" s="15">
        <f>_xlfn.IFNA(VLOOKUP($A272,'Tussenbestand individueel'!$F:$AH,AA$284,FALSE),0)</f>
        <v>0</v>
      </c>
      <c r="AB272" s="15">
        <f>_xlfn.IFNA(VLOOKUP($A272,'Tussenbestand individueel'!$F:$AH,AB$284,FALSE),0)</f>
        <v>0</v>
      </c>
      <c r="AC272" s="13">
        <f>_xlfn.IFNA(VLOOKUP($A272,'Tussenbestand individueel'!$F:$AH,AC$284,FALSE),0)</f>
        <v>0</v>
      </c>
    </row>
    <row r="273" spans="1:29" hidden="1" x14ac:dyDescent="0.3">
      <c r="A273" s="17">
        <f>'Alle namen en totalen'!$B273</f>
        <v>0</v>
      </c>
      <c r="B273" t="e">
        <f>VLOOKUP(A273,'Alle namen en totalen'!B:F,5,FALSE)</f>
        <v>#N/A</v>
      </c>
      <c r="C273" t="str">
        <f>_xlfn.IFNA(VLOOKUP($A273,'Alle namen en totalen'!$B:$F,C$284,FALSE)," ")</f>
        <v xml:space="preserve"> </v>
      </c>
      <c r="D273" t="str">
        <f>_xlfn.IFNA(VLOOKUP($A273,'Alle namen en totalen'!$B:$F,D$284,FALSE)," ")</f>
        <v xml:space="preserve"> </v>
      </c>
      <c r="E273">
        <f>VLOOKUP($A273,'Tussenbestand individueel'!$F:$AH,E$284,FALSE)</f>
        <v>0</v>
      </c>
      <c r="F273" t="str">
        <f>_xlfn.IFNA(VLOOKUP($A273,'Alle namen en totalen'!$B:$F,F$284,FALSE),"")</f>
        <v/>
      </c>
      <c r="G273" s="15">
        <f>_xlfn.IFNA(VLOOKUP($A273,'Tussenbestand individueel'!$F:$AH,G$284,FALSE),0)</f>
        <v>0</v>
      </c>
      <c r="H273" s="25">
        <f>_xlfn.IFNA(VLOOKUP($A273,'Tussenbestand individueel'!$F:$AH,H$284,FALSE),0)</f>
        <v>0</v>
      </c>
      <c r="I273" s="15">
        <f>_xlfn.IFNA(VLOOKUP($A273,'Tussenbestand individueel'!$F:$AH,I$284,FALSE),0)</f>
        <v>0</v>
      </c>
      <c r="J273" s="15">
        <f>_xlfn.IFNA(VLOOKUP($A273,'Tussenbestand individueel'!$F:$AH,J$284,FALSE),0)</f>
        <v>0</v>
      </c>
      <c r="K273" s="15">
        <f>_xlfn.IFNA(VLOOKUP($A273,'Tussenbestand individueel'!$F:$AH,K$284,FALSE),0)</f>
        <v>0</v>
      </c>
      <c r="L273" s="15">
        <f>_xlfn.IFNA(VLOOKUP($A273,'Tussenbestand individueel'!$F:$AH,L$284,FALSE),0)</f>
        <v>0</v>
      </c>
      <c r="M273" s="15">
        <f>_xlfn.IFNA(VLOOKUP($A273,'Tussenbestand individueel'!$F:$AH,M$284,FALSE),0)</f>
        <v>0</v>
      </c>
      <c r="N273" s="13">
        <f>_xlfn.IFNA(VLOOKUP($A273,'Tussenbestand individueel'!$F:$AH,N$284,FALSE),0)</f>
        <v>0</v>
      </c>
      <c r="O273" s="15">
        <f>_xlfn.IFNA(VLOOKUP($A273,'Tussenbestand individueel'!$F:$AH,O$284,FALSE),0)</f>
        <v>0</v>
      </c>
      <c r="P273" s="15">
        <f>_xlfn.IFNA(VLOOKUP($A273,'Tussenbestand individueel'!$F:$AH,P$284,FALSE),0)</f>
        <v>0</v>
      </c>
      <c r="Q273" s="15">
        <f>_xlfn.IFNA(VLOOKUP($A273,'Tussenbestand individueel'!$F:$AH,Q$284,FALSE),0)</f>
        <v>0</v>
      </c>
      <c r="R273" s="15">
        <f>_xlfn.IFNA(VLOOKUP($A273,'Tussenbestand individueel'!$F:$AH,R$284,FALSE),0)</f>
        <v>0</v>
      </c>
      <c r="S273" s="13">
        <f>_xlfn.IFNA(VLOOKUP($A273,'Tussenbestand individueel'!$F:$AH,S$284,FALSE),0)</f>
        <v>0</v>
      </c>
      <c r="T273" s="15">
        <f>_xlfn.IFNA(VLOOKUP($A273,'Tussenbestand individueel'!$F:$AH,T$284,FALSE),0)</f>
        <v>0</v>
      </c>
      <c r="U273" s="15">
        <f>_xlfn.IFNA(VLOOKUP($A273,'Tussenbestand individueel'!$F:$AH,U$284,FALSE),0)</f>
        <v>0</v>
      </c>
      <c r="V273" s="15">
        <f>_xlfn.IFNA(VLOOKUP($A273,'Tussenbestand individueel'!$F:$AH,V$284,FALSE),0)</f>
        <v>0</v>
      </c>
      <c r="W273" s="15">
        <f>_xlfn.IFNA(VLOOKUP($A273,'Tussenbestand individueel'!$F:$AH,W$284,FALSE),0)</f>
        <v>0</v>
      </c>
      <c r="X273" s="13">
        <f>_xlfn.IFNA(VLOOKUP($A273,'Tussenbestand individueel'!$F:$AH,X$284,FALSE),0)</f>
        <v>0</v>
      </c>
      <c r="Y273" s="15">
        <f>_xlfn.IFNA(VLOOKUP($A273,'Tussenbestand individueel'!$F:$AH,Y$284,FALSE),0)</f>
        <v>0</v>
      </c>
      <c r="Z273" s="15">
        <f>_xlfn.IFNA(VLOOKUP($A273,'Tussenbestand individueel'!$F:$AH,Z$284,FALSE),0)</f>
        <v>0</v>
      </c>
      <c r="AA273" s="15">
        <f>_xlfn.IFNA(VLOOKUP($A273,'Tussenbestand individueel'!$F:$AH,AA$284,FALSE),0)</f>
        <v>0</v>
      </c>
      <c r="AB273" s="15">
        <f>_xlfn.IFNA(VLOOKUP($A273,'Tussenbestand individueel'!$F:$AH,AB$284,FALSE),0)</f>
        <v>0</v>
      </c>
      <c r="AC273" s="13">
        <f>_xlfn.IFNA(VLOOKUP($A273,'Tussenbestand individueel'!$F:$AH,AC$284,FALSE),0)</f>
        <v>0</v>
      </c>
    </row>
    <row r="274" spans="1:29" hidden="1" x14ac:dyDescent="0.3">
      <c r="A274" s="17">
        <f>'Alle namen en totalen'!$B274</f>
        <v>0</v>
      </c>
      <c r="B274" t="e">
        <f>VLOOKUP(A274,'Alle namen en totalen'!B:F,5,FALSE)</f>
        <v>#N/A</v>
      </c>
      <c r="C274" t="str">
        <f>_xlfn.IFNA(VLOOKUP($A274,'Alle namen en totalen'!$B:$F,C$284,FALSE)," ")</f>
        <v xml:space="preserve"> </v>
      </c>
      <c r="D274" t="str">
        <f>_xlfn.IFNA(VLOOKUP($A274,'Alle namen en totalen'!$B:$F,D$284,FALSE)," ")</f>
        <v xml:space="preserve"> </v>
      </c>
      <c r="E274">
        <f>VLOOKUP($A274,'Tussenbestand individueel'!$F:$AH,E$284,FALSE)</f>
        <v>0</v>
      </c>
      <c r="F274" t="str">
        <f>_xlfn.IFNA(VLOOKUP($A274,'Alle namen en totalen'!$B:$F,F$284,FALSE),"")</f>
        <v/>
      </c>
      <c r="G274" s="15">
        <f>_xlfn.IFNA(VLOOKUP($A274,'Tussenbestand individueel'!$F:$AH,G$284,FALSE),0)</f>
        <v>0</v>
      </c>
      <c r="H274" s="25">
        <f>_xlfn.IFNA(VLOOKUP($A274,'Tussenbestand individueel'!$F:$AH,H$284,FALSE),0)</f>
        <v>0</v>
      </c>
      <c r="I274" s="15">
        <f>_xlfn.IFNA(VLOOKUP($A274,'Tussenbestand individueel'!$F:$AH,I$284,FALSE),0)</f>
        <v>0</v>
      </c>
      <c r="J274" s="15">
        <f>_xlfn.IFNA(VLOOKUP($A274,'Tussenbestand individueel'!$F:$AH,J$284,FALSE),0)</f>
        <v>0</v>
      </c>
      <c r="K274" s="15">
        <f>_xlfn.IFNA(VLOOKUP($A274,'Tussenbestand individueel'!$F:$AH,K$284,FALSE),0)</f>
        <v>0</v>
      </c>
      <c r="L274" s="15">
        <f>_xlfn.IFNA(VLOOKUP($A274,'Tussenbestand individueel'!$F:$AH,L$284,FALSE),0)</f>
        <v>0</v>
      </c>
      <c r="M274" s="15">
        <f>_xlfn.IFNA(VLOOKUP($A274,'Tussenbestand individueel'!$F:$AH,M$284,FALSE),0)</f>
        <v>0</v>
      </c>
      <c r="N274" s="13">
        <f>_xlfn.IFNA(VLOOKUP($A274,'Tussenbestand individueel'!$F:$AH,N$284,FALSE),0)</f>
        <v>0</v>
      </c>
      <c r="O274" s="15">
        <f>_xlfn.IFNA(VLOOKUP($A274,'Tussenbestand individueel'!$F:$AH,O$284,FALSE),0)</f>
        <v>0</v>
      </c>
      <c r="P274" s="15">
        <f>_xlfn.IFNA(VLOOKUP($A274,'Tussenbestand individueel'!$F:$AH,P$284,FALSE),0)</f>
        <v>0</v>
      </c>
      <c r="Q274" s="15">
        <f>_xlfn.IFNA(VLOOKUP($A274,'Tussenbestand individueel'!$F:$AH,Q$284,FALSE),0)</f>
        <v>0</v>
      </c>
      <c r="R274" s="15">
        <f>_xlfn.IFNA(VLOOKUP($A274,'Tussenbestand individueel'!$F:$AH,R$284,FALSE),0)</f>
        <v>0</v>
      </c>
      <c r="S274" s="13">
        <f>_xlfn.IFNA(VLOOKUP($A274,'Tussenbestand individueel'!$F:$AH,S$284,FALSE),0)</f>
        <v>0</v>
      </c>
      <c r="T274" s="15">
        <f>_xlfn.IFNA(VLOOKUP($A274,'Tussenbestand individueel'!$F:$AH,T$284,FALSE),0)</f>
        <v>0</v>
      </c>
      <c r="U274" s="15">
        <f>_xlfn.IFNA(VLOOKUP($A274,'Tussenbestand individueel'!$F:$AH,U$284,FALSE),0)</f>
        <v>0</v>
      </c>
      <c r="V274" s="15">
        <f>_xlfn.IFNA(VLOOKUP($A274,'Tussenbestand individueel'!$F:$AH,V$284,FALSE),0)</f>
        <v>0</v>
      </c>
      <c r="W274" s="15">
        <f>_xlfn.IFNA(VLOOKUP($A274,'Tussenbestand individueel'!$F:$AH,W$284,FALSE),0)</f>
        <v>0</v>
      </c>
      <c r="X274" s="13">
        <f>_xlfn.IFNA(VLOOKUP($A274,'Tussenbestand individueel'!$F:$AH,X$284,FALSE),0)</f>
        <v>0</v>
      </c>
      <c r="Y274" s="15">
        <f>_xlfn.IFNA(VLOOKUP($A274,'Tussenbestand individueel'!$F:$AH,Y$284,FALSE),0)</f>
        <v>0</v>
      </c>
      <c r="Z274" s="15">
        <f>_xlfn.IFNA(VLOOKUP($A274,'Tussenbestand individueel'!$F:$AH,Z$284,FALSE),0)</f>
        <v>0</v>
      </c>
      <c r="AA274" s="15">
        <f>_xlfn.IFNA(VLOOKUP($A274,'Tussenbestand individueel'!$F:$AH,AA$284,FALSE),0)</f>
        <v>0</v>
      </c>
      <c r="AB274" s="15">
        <f>_xlfn.IFNA(VLOOKUP($A274,'Tussenbestand individueel'!$F:$AH,AB$284,FALSE),0)</f>
        <v>0</v>
      </c>
      <c r="AC274" s="13">
        <f>_xlfn.IFNA(VLOOKUP($A274,'Tussenbestand individueel'!$F:$AH,AC$284,FALSE),0)</f>
        <v>0</v>
      </c>
    </row>
    <row r="275" spans="1:29" hidden="1" x14ac:dyDescent="0.3">
      <c r="A275" s="17">
        <f>'Alle namen en totalen'!$B275</f>
        <v>0</v>
      </c>
      <c r="B275" t="e">
        <f>VLOOKUP(A275,'Alle namen en totalen'!B:F,5,FALSE)</f>
        <v>#N/A</v>
      </c>
      <c r="C275" t="str">
        <f>_xlfn.IFNA(VLOOKUP($A275,'Alle namen en totalen'!$B:$F,C$284,FALSE)," ")</f>
        <v xml:space="preserve"> </v>
      </c>
      <c r="D275" t="str">
        <f>_xlfn.IFNA(VLOOKUP($A275,'Alle namen en totalen'!$B:$F,D$284,FALSE)," ")</f>
        <v xml:space="preserve"> </v>
      </c>
      <c r="E275">
        <f>VLOOKUP($A275,'Tussenbestand individueel'!$F:$AH,E$284,FALSE)</f>
        <v>0</v>
      </c>
      <c r="F275" t="str">
        <f>_xlfn.IFNA(VLOOKUP($A275,'Alle namen en totalen'!$B:$F,F$284,FALSE),"")</f>
        <v/>
      </c>
      <c r="G275" s="15">
        <f>_xlfn.IFNA(VLOOKUP($A275,'Tussenbestand individueel'!$F:$AH,G$284,FALSE),0)</f>
        <v>0</v>
      </c>
      <c r="H275" s="25">
        <f>_xlfn.IFNA(VLOOKUP($A275,'Tussenbestand individueel'!$F:$AH,H$284,FALSE),0)</f>
        <v>0</v>
      </c>
      <c r="I275" s="15">
        <f>_xlfn.IFNA(VLOOKUP($A275,'Tussenbestand individueel'!$F:$AH,I$284,FALSE),0)</f>
        <v>0</v>
      </c>
      <c r="J275" s="15">
        <f>_xlfn.IFNA(VLOOKUP($A275,'Tussenbestand individueel'!$F:$AH,J$284,FALSE),0)</f>
        <v>0</v>
      </c>
      <c r="K275" s="15">
        <f>_xlfn.IFNA(VLOOKUP($A275,'Tussenbestand individueel'!$F:$AH,K$284,FALSE),0)</f>
        <v>0</v>
      </c>
      <c r="L275" s="15">
        <f>_xlfn.IFNA(VLOOKUP($A275,'Tussenbestand individueel'!$F:$AH,L$284,FALSE),0)</f>
        <v>0</v>
      </c>
      <c r="M275" s="15">
        <f>_xlfn.IFNA(VLOOKUP($A275,'Tussenbestand individueel'!$F:$AH,M$284,FALSE),0)</f>
        <v>0</v>
      </c>
      <c r="N275" s="13">
        <f>_xlfn.IFNA(VLOOKUP($A275,'Tussenbestand individueel'!$F:$AH,N$284,FALSE),0)</f>
        <v>0</v>
      </c>
      <c r="O275" s="15">
        <f>_xlfn.IFNA(VLOOKUP($A275,'Tussenbestand individueel'!$F:$AH,O$284,FALSE),0)</f>
        <v>0</v>
      </c>
      <c r="P275" s="15">
        <f>_xlfn.IFNA(VLOOKUP($A275,'Tussenbestand individueel'!$F:$AH,P$284,FALSE),0)</f>
        <v>0</v>
      </c>
      <c r="Q275" s="15">
        <f>_xlfn.IFNA(VLOOKUP($A275,'Tussenbestand individueel'!$F:$AH,Q$284,FALSE),0)</f>
        <v>0</v>
      </c>
      <c r="R275" s="15">
        <f>_xlfn.IFNA(VLOOKUP($A275,'Tussenbestand individueel'!$F:$AH,R$284,FALSE),0)</f>
        <v>0</v>
      </c>
      <c r="S275" s="13">
        <f>_xlfn.IFNA(VLOOKUP($A275,'Tussenbestand individueel'!$F:$AH,S$284,FALSE),0)</f>
        <v>0</v>
      </c>
      <c r="T275" s="15">
        <f>_xlfn.IFNA(VLOOKUP($A275,'Tussenbestand individueel'!$F:$AH,T$284,FALSE),0)</f>
        <v>0</v>
      </c>
      <c r="U275" s="15">
        <f>_xlfn.IFNA(VLOOKUP($A275,'Tussenbestand individueel'!$F:$AH,U$284,FALSE),0)</f>
        <v>0</v>
      </c>
      <c r="V275" s="15">
        <f>_xlfn.IFNA(VLOOKUP($A275,'Tussenbestand individueel'!$F:$AH,V$284,FALSE),0)</f>
        <v>0</v>
      </c>
      <c r="W275" s="15">
        <f>_xlfn.IFNA(VLOOKUP($A275,'Tussenbestand individueel'!$F:$AH,W$284,FALSE),0)</f>
        <v>0</v>
      </c>
      <c r="X275" s="13">
        <f>_xlfn.IFNA(VLOOKUP($A275,'Tussenbestand individueel'!$F:$AH,X$284,FALSE),0)</f>
        <v>0</v>
      </c>
      <c r="Y275" s="15">
        <f>_xlfn.IFNA(VLOOKUP($A275,'Tussenbestand individueel'!$F:$AH,Y$284,FALSE),0)</f>
        <v>0</v>
      </c>
      <c r="Z275" s="15">
        <f>_xlfn.IFNA(VLOOKUP($A275,'Tussenbestand individueel'!$F:$AH,Z$284,FALSE),0)</f>
        <v>0</v>
      </c>
      <c r="AA275" s="15">
        <f>_xlfn.IFNA(VLOOKUP($A275,'Tussenbestand individueel'!$F:$AH,AA$284,FALSE),0)</f>
        <v>0</v>
      </c>
      <c r="AB275" s="15">
        <f>_xlfn.IFNA(VLOOKUP($A275,'Tussenbestand individueel'!$F:$AH,AB$284,FALSE),0)</f>
        <v>0</v>
      </c>
      <c r="AC275" s="13">
        <f>_xlfn.IFNA(VLOOKUP($A275,'Tussenbestand individueel'!$F:$AH,AC$284,FALSE),0)</f>
        <v>0</v>
      </c>
    </row>
    <row r="276" spans="1:29" hidden="1" x14ac:dyDescent="0.3">
      <c r="A276" s="17">
        <f>'Alle namen en totalen'!$B276</f>
        <v>0</v>
      </c>
    </row>
    <row r="277" spans="1:29" hidden="1" x14ac:dyDescent="0.3">
      <c r="A277" s="17">
        <f>'Alle namen en totalen'!$B277</f>
        <v>0</v>
      </c>
    </row>
    <row r="278" spans="1:29" hidden="1" x14ac:dyDescent="0.3">
      <c r="A278" s="17">
        <f>'Alle namen en totalen'!$B278</f>
        <v>0</v>
      </c>
    </row>
    <row r="279" spans="1:29" hidden="1" x14ac:dyDescent="0.3">
      <c r="A279" s="17">
        <f>'Alle namen en totalen'!$B279</f>
        <v>0</v>
      </c>
    </row>
    <row r="280" spans="1:29" hidden="1" x14ac:dyDescent="0.3">
      <c r="A280" s="17">
        <f>'Alle namen en totalen'!$B280</f>
        <v>0</v>
      </c>
    </row>
    <row r="281" spans="1:29" hidden="1" x14ac:dyDescent="0.3">
      <c r="A281" s="17">
        <f>'Alle namen en totalen'!$B281</f>
        <v>0</v>
      </c>
    </row>
    <row r="282" spans="1:29" hidden="1" x14ac:dyDescent="0.3">
      <c r="A282" s="17">
        <f>'Alle namen en totalen'!$B282</f>
        <v>0</v>
      </c>
    </row>
    <row r="283" spans="1:29" hidden="1" x14ac:dyDescent="0.3">
      <c r="A283" s="17">
        <f>'Alle namen en totalen'!$B283</f>
        <v>0</v>
      </c>
    </row>
    <row r="284" spans="1:29" ht="16.5" hidden="1" customHeight="1" x14ac:dyDescent="0.3">
      <c r="A284" s="17">
        <f>'Alle namen en totalen'!$B284</f>
        <v>0</v>
      </c>
      <c r="B284">
        <v>5</v>
      </c>
      <c r="C284">
        <v>2</v>
      </c>
      <c r="D284">
        <v>4</v>
      </c>
      <c r="E284">
        <v>5</v>
      </c>
      <c r="F284">
        <v>3</v>
      </c>
      <c r="G284" s="13">
        <v>7</v>
      </c>
      <c r="H284" s="27">
        <v>8</v>
      </c>
      <c r="I284" s="13">
        <v>9</v>
      </c>
      <c r="J284" s="13">
        <v>10</v>
      </c>
      <c r="K284" s="13">
        <v>11</v>
      </c>
      <c r="L284" s="13">
        <v>12</v>
      </c>
      <c r="M284" s="13">
        <v>13</v>
      </c>
      <c r="N284" s="13">
        <v>14</v>
      </c>
      <c r="O284" s="13">
        <v>15</v>
      </c>
      <c r="P284" s="13">
        <v>16</v>
      </c>
      <c r="Q284" s="13">
        <v>17</v>
      </c>
      <c r="R284" s="13">
        <v>18</v>
      </c>
      <c r="S284" s="13">
        <v>19</v>
      </c>
      <c r="T284" s="13">
        <v>20</v>
      </c>
      <c r="U284" s="13">
        <v>21</v>
      </c>
      <c r="V284" s="13">
        <v>22</v>
      </c>
      <c r="W284" s="13">
        <v>23</v>
      </c>
      <c r="X284" s="13">
        <v>24</v>
      </c>
      <c r="Y284" s="13">
        <v>25</v>
      </c>
      <c r="Z284" s="13">
        <v>26</v>
      </c>
      <c r="AA284" s="13">
        <v>27</v>
      </c>
      <c r="AB284" s="13">
        <v>28</v>
      </c>
      <c r="AC284" s="13">
        <v>29</v>
      </c>
    </row>
    <row r="285" spans="1:29" hidden="1" x14ac:dyDescent="0.3">
      <c r="A285" s="17">
        <f>'Alle namen en totalen'!$B285</f>
        <v>0</v>
      </c>
      <c r="B285" s="3"/>
      <c r="C285" s="4">
        <v>0</v>
      </c>
      <c r="D285" s="5" t="s">
        <v>1</v>
      </c>
      <c r="E285" s="3" t="s">
        <v>2</v>
      </c>
      <c r="F285" s="5">
        <v>0</v>
      </c>
      <c r="G285" s="6" t="s">
        <v>1</v>
      </c>
    </row>
    <row r="286" spans="1:29" hidden="1" x14ac:dyDescent="0.3"/>
    <row r="287" spans="1:29" hidden="1" x14ac:dyDescent="0.3"/>
    <row r="288" spans="1:29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</sheetData>
  <autoFilter ref="A1:AC311" xr:uid="{C0BC86B7-67F2-43D4-A29E-A7BCC02B3617}">
    <filterColumn colId="5">
      <filters>
        <filter val="K&amp;V"/>
      </filters>
    </filterColumn>
  </autoFilter>
  <sortState xmlns:xlrd2="http://schemas.microsoft.com/office/spreadsheetml/2017/richdata2" ref="A2:AC275">
    <sortCondition ref="F2:F275"/>
    <sortCondition ref="B2:B275"/>
    <sortCondition ref="H2:H275"/>
  </sortState>
  <pageMargins left="0.7" right="0.7" top="0.75" bottom="0.75" header="0.3" footer="0.3"/>
  <pageSetup paperSize="9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A0A1-67A5-4F42-A458-080B600D40B5}">
  <sheetPr>
    <pageSetUpPr fitToPage="1"/>
  </sheetPr>
  <dimension ref="A1:R52"/>
  <sheetViews>
    <sheetView zoomScale="70" zoomScaleNormal="70" workbookViewId="0">
      <selection activeCell="W42" sqref="W42"/>
    </sheetView>
  </sheetViews>
  <sheetFormatPr defaultColWidth="9.109375" defaultRowHeight="15.6" x14ac:dyDescent="0.3"/>
  <cols>
    <col min="1" max="1" width="9.109375" style="45"/>
    <col min="2" max="2" width="12.33203125" style="45" customWidth="1"/>
    <col min="3" max="3" width="14.5546875" style="45" hidden="1" customWidth="1"/>
    <col min="4" max="4" width="26" style="45" bestFit="1" customWidth="1"/>
    <col min="5" max="5" width="9" style="46" customWidth="1"/>
    <col min="6" max="6" width="3.6640625" style="46" customWidth="1"/>
    <col min="7" max="7" width="13.33203125" style="46" customWidth="1"/>
    <col min="8" max="8" width="1.5546875" style="46" customWidth="1"/>
    <col min="9" max="13" width="3.88671875" style="46" bestFit="1" customWidth="1"/>
    <col min="14" max="14" width="1.5546875" style="46" customWidth="1"/>
    <col min="15" max="16" width="6.44140625" style="46" customWidth="1"/>
    <col min="17" max="17" width="1.5546875" style="46" customWidth="1"/>
    <col min="18" max="18" width="15.88671875" style="52" bestFit="1" customWidth="1"/>
    <col min="19" max="16384" width="9.109375" style="45"/>
  </cols>
  <sheetData>
    <row r="1" spans="1:18" ht="15.6" customHeight="1" x14ac:dyDescent="0.3">
      <c r="E1" s="167" t="s">
        <v>161</v>
      </c>
      <c r="F1" s="167"/>
      <c r="G1" s="167"/>
      <c r="H1" s="47"/>
      <c r="I1" s="167" t="s">
        <v>162</v>
      </c>
      <c r="J1" s="167"/>
      <c r="K1" s="167"/>
      <c r="L1" s="167"/>
      <c r="M1" s="167"/>
      <c r="N1" s="47"/>
      <c r="O1" s="167" t="s">
        <v>163</v>
      </c>
      <c r="P1" s="167"/>
      <c r="Q1" s="47"/>
      <c r="R1" s="123" t="s">
        <v>289</v>
      </c>
    </row>
    <row r="2" spans="1:18" s="46" customFormat="1" ht="15.6" customHeight="1" x14ac:dyDescent="0.3">
      <c r="A2" s="46" t="s">
        <v>164</v>
      </c>
      <c r="B2" s="46" t="s">
        <v>9</v>
      </c>
      <c r="C2" s="46" t="s">
        <v>165</v>
      </c>
      <c r="D2" s="46" t="s">
        <v>50</v>
      </c>
      <c r="E2" s="46" t="s">
        <v>166</v>
      </c>
      <c r="G2" s="46" t="s">
        <v>167</v>
      </c>
      <c r="H2" s="47"/>
      <c r="I2" s="46" t="s">
        <v>168</v>
      </c>
      <c r="J2" s="46" t="s">
        <v>169</v>
      </c>
      <c r="K2" s="46" t="s">
        <v>170</v>
      </c>
      <c r="L2" s="46" t="s">
        <v>171</v>
      </c>
      <c r="M2" s="46" t="s">
        <v>172</v>
      </c>
      <c r="N2" s="47"/>
      <c r="O2" s="46" t="s">
        <v>168</v>
      </c>
      <c r="P2" s="46" t="s">
        <v>169</v>
      </c>
      <c r="Q2" s="47"/>
      <c r="R2" s="52"/>
    </row>
    <row r="3" spans="1:18" ht="15.6" customHeight="1" x14ac:dyDescent="0.3">
      <c r="A3" s="48">
        <v>45255</v>
      </c>
      <c r="B3" s="45" t="s">
        <v>38</v>
      </c>
      <c r="D3" s="45" t="s">
        <v>181</v>
      </c>
      <c r="E3" s="46">
        <v>0</v>
      </c>
      <c r="F3" s="49"/>
      <c r="G3" s="46">
        <v>10</v>
      </c>
      <c r="H3" s="47"/>
      <c r="I3" s="62" t="s">
        <v>177</v>
      </c>
      <c r="J3" s="62" t="s">
        <v>177</v>
      </c>
      <c r="K3" s="62" t="s">
        <v>177</v>
      </c>
      <c r="N3" s="47"/>
      <c r="Q3" s="47"/>
      <c r="R3" s="123" t="s">
        <v>290</v>
      </c>
    </row>
    <row r="4" spans="1:18" ht="15.6" customHeight="1" x14ac:dyDescent="0.3">
      <c r="A4" s="48">
        <v>45255</v>
      </c>
      <c r="B4" s="45" t="s">
        <v>38</v>
      </c>
      <c r="D4" s="45" t="s">
        <v>182</v>
      </c>
      <c r="E4" s="46">
        <v>0</v>
      </c>
      <c r="F4" s="49"/>
      <c r="G4" s="46">
        <v>4</v>
      </c>
      <c r="H4" s="47"/>
      <c r="I4" s="62" t="s">
        <v>177</v>
      </c>
      <c r="J4" s="62" t="s">
        <v>177</v>
      </c>
      <c r="K4" s="62"/>
      <c r="N4" s="47"/>
      <c r="Q4" s="47"/>
      <c r="R4" s="123" t="s">
        <v>290</v>
      </c>
    </row>
    <row r="5" spans="1:18" ht="15.6" customHeight="1" x14ac:dyDescent="0.3">
      <c r="F5" s="49">
        <f>SUM(G3:G4)</f>
        <v>14</v>
      </c>
      <c r="G5" s="50"/>
      <c r="H5" s="51"/>
      <c r="N5" s="51"/>
      <c r="Q5" s="51"/>
    </row>
    <row r="6" spans="1:18" ht="15.6" customHeight="1" x14ac:dyDescent="0.3">
      <c r="A6" s="48">
        <v>45255</v>
      </c>
      <c r="B6" s="45" t="s">
        <v>44</v>
      </c>
      <c r="D6" s="61" t="s">
        <v>191</v>
      </c>
      <c r="E6" s="52">
        <v>3</v>
      </c>
      <c r="F6" s="53"/>
      <c r="G6" s="46">
        <v>10</v>
      </c>
      <c r="H6" s="47"/>
      <c r="I6" s="63" t="s">
        <v>177</v>
      </c>
      <c r="J6" s="63" t="s">
        <v>177</v>
      </c>
      <c r="K6" s="63" t="s">
        <v>177</v>
      </c>
      <c r="L6" s="62"/>
      <c r="N6" s="47"/>
      <c r="O6" s="63" t="s">
        <v>177</v>
      </c>
      <c r="P6" s="52"/>
      <c r="Q6" s="47"/>
      <c r="R6" s="123"/>
    </row>
    <row r="7" spans="1:18" ht="15.6" customHeight="1" x14ac:dyDescent="0.3">
      <c r="F7" s="49">
        <f>SUM(G6)</f>
        <v>10</v>
      </c>
      <c r="G7" s="50"/>
      <c r="H7" s="51"/>
      <c r="N7" s="51"/>
      <c r="Q7" s="51"/>
    </row>
    <row r="8" spans="1:18" ht="15.6" customHeight="1" x14ac:dyDescent="0.3">
      <c r="A8" s="48">
        <v>45255</v>
      </c>
      <c r="B8" s="45" t="s">
        <v>42</v>
      </c>
      <c r="D8" s="61" t="s">
        <v>193</v>
      </c>
      <c r="E8" s="164">
        <v>5</v>
      </c>
      <c r="F8" s="53"/>
      <c r="G8" s="46">
        <v>4</v>
      </c>
      <c r="H8" s="47"/>
      <c r="I8" s="165" t="s">
        <v>179</v>
      </c>
      <c r="J8" s="165" t="s">
        <v>179</v>
      </c>
      <c r="K8" s="165" t="s">
        <v>179</v>
      </c>
      <c r="L8" s="165"/>
      <c r="M8" s="165"/>
      <c r="N8" s="47"/>
      <c r="O8" s="165" t="s">
        <v>179</v>
      </c>
      <c r="P8" s="165" t="s">
        <v>179</v>
      </c>
      <c r="Q8" s="47"/>
    </row>
    <row r="9" spans="1:18" ht="15.6" customHeight="1" x14ac:dyDescent="0.3">
      <c r="A9" s="48">
        <v>45255</v>
      </c>
      <c r="B9" s="45" t="s">
        <v>42</v>
      </c>
      <c r="D9" s="61" t="s">
        <v>194</v>
      </c>
      <c r="E9" s="164"/>
      <c r="F9" s="53"/>
      <c r="G9" s="46">
        <v>14</v>
      </c>
      <c r="H9" s="47"/>
      <c r="I9" s="161"/>
      <c r="J9" s="161"/>
      <c r="K9" s="161"/>
      <c r="L9" s="161"/>
      <c r="M9" s="161"/>
      <c r="N9" s="47"/>
      <c r="O9" s="164"/>
      <c r="P9" s="164"/>
      <c r="Q9" s="47"/>
    </row>
    <row r="10" spans="1:18" ht="15.6" customHeight="1" x14ac:dyDescent="0.3">
      <c r="A10" s="48">
        <v>45255</v>
      </c>
      <c r="B10" s="45" t="s">
        <v>42</v>
      </c>
      <c r="D10" s="61" t="s">
        <v>195</v>
      </c>
      <c r="E10" s="164"/>
      <c r="F10" s="53"/>
      <c r="G10" s="46">
        <v>10</v>
      </c>
      <c r="H10" s="47"/>
      <c r="I10" s="161"/>
      <c r="J10" s="161"/>
      <c r="K10" s="161"/>
      <c r="L10" s="161"/>
      <c r="M10" s="161"/>
      <c r="N10" s="47"/>
      <c r="O10" s="164"/>
      <c r="P10" s="164"/>
      <c r="Q10" s="47"/>
    </row>
    <row r="11" spans="1:18" ht="15.6" customHeight="1" x14ac:dyDescent="0.3">
      <c r="F11" s="49">
        <f>SUM(G8:G10)</f>
        <v>28</v>
      </c>
      <c r="H11" s="47"/>
      <c r="N11" s="47"/>
      <c r="Q11" s="47"/>
    </row>
    <row r="12" spans="1:18" ht="15.6" customHeight="1" x14ac:dyDescent="0.3">
      <c r="A12" s="48">
        <v>45255</v>
      </c>
      <c r="B12" s="45" t="s">
        <v>43</v>
      </c>
      <c r="D12" s="61" t="s">
        <v>192</v>
      </c>
      <c r="E12" s="52">
        <v>4</v>
      </c>
      <c r="F12" s="53"/>
      <c r="G12" s="46">
        <v>15</v>
      </c>
      <c r="H12" s="47"/>
      <c r="I12" s="63" t="s">
        <v>177</v>
      </c>
      <c r="J12" s="63" t="s">
        <v>177</v>
      </c>
      <c r="K12" s="63" t="s">
        <v>177</v>
      </c>
      <c r="L12" s="62"/>
      <c r="N12" s="47"/>
      <c r="O12" s="63" t="s">
        <v>177</v>
      </c>
      <c r="P12" s="62" t="s">
        <v>177</v>
      </c>
      <c r="Q12" s="47"/>
      <c r="R12" s="123" t="s">
        <v>290</v>
      </c>
    </row>
    <row r="13" spans="1:18" ht="15.6" customHeight="1" x14ac:dyDescent="0.3">
      <c r="F13" s="49">
        <f>SUM(G12)</f>
        <v>15</v>
      </c>
      <c r="H13" s="47"/>
      <c r="N13" s="47"/>
      <c r="Q13" s="47"/>
    </row>
    <row r="14" spans="1:18" ht="15.6" customHeight="1" x14ac:dyDescent="0.3">
      <c r="A14" s="48">
        <v>45255</v>
      </c>
      <c r="B14" s="45" t="s">
        <v>40</v>
      </c>
      <c r="D14" s="61" t="s">
        <v>196</v>
      </c>
      <c r="E14" s="164">
        <v>5</v>
      </c>
      <c r="F14" s="53"/>
      <c r="G14" s="46">
        <v>12</v>
      </c>
      <c r="H14" s="47"/>
      <c r="I14" s="165" t="s">
        <v>179</v>
      </c>
      <c r="J14" s="165" t="s">
        <v>179</v>
      </c>
      <c r="K14" s="165" t="s">
        <v>179</v>
      </c>
      <c r="L14" s="165"/>
      <c r="M14" s="165"/>
      <c r="N14" s="47"/>
      <c r="O14" s="165" t="s">
        <v>179</v>
      </c>
      <c r="P14" s="165" t="s">
        <v>179</v>
      </c>
      <c r="Q14" s="47"/>
      <c r="R14" s="46"/>
    </row>
    <row r="15" spans="1:18" ht="15.6" customHeight="1" x14ac:dyDescent="0.3">
      <c r="A15" s="48">
        <v>45255</v>
      </c>
      <c r="B15" s="45" t="s">
        <v>40</v>
      </c>
      <c r="D15" s="61" t="s">
        <v>197</v>
      </c>
      <c r="E15" s="164"/>
      <c r="F15" s="53"/>
      <c r="G15" s="46">
        <v>9</v>
      </c>
      <c r="H15" s="47"/>
      <c r="I15" s="161"/>
      <c r="J15" s="161"/>
      <c r="K15" s="161"/>
      <c r="L15" s="161"/>
      <c r="M15" s="161"/>
      <c r="N15" s="47"/>
      <c r="O15" s="164"/>
      <c r="P15" s="164"/>
      <c r="Q15" s="47"/>
      <c r="R15" s="46"/>
    </row>
    <row r="16" spans="1:18" ht="15.6" customHeight="1" x14ac:dyDescent="0.3">
      <c r="A16" s="48">
        <v>45255</v>
      </c>
      <c r="B16" s="45" t="s">
        <v>40</v>
      </c>
      <c r="D16" s="61" t="s">
        <v>198</v>
      </c>
      <c r="E16" s="164"/>
      <c r="F16" s="53"/>
      <c r="G16" s="46">
        <v>6</v>
      </c>
      <c r="H16" s="47"/>
      <c r="I16" s="161"/>
      <c r="J16" s="161"/>
      <c r="K16" s="161"/>
      <c r="L16" s="161"/>
      <c r="M16" s="161"/>
      <c r="N16" s="47"/>
      <c r="O16" s="164"/>
      <c r="P16" s="164"/>
      <c r="Q16" s="47"/>
      <c r="R16" s="46"/>
    </row>
    <row r="17" spans="1:18" ht="15.6" customHeight="1" x14ac:dyDescent="0.3">
      <c r="F17" s="49">
        <f>SUM(G14:G16)</f>
        <v>27</v>
      </c>
      <c r="H17" s="47"/>
      <c r="N17" s="47"/>
      <c r="Q17" s="47"/>
    </row>
    <row r="18" spans="1:18" ht="15.6" customHeight="1" x14ac:dyDescent="0.3">
      <c r="A18" s="48">
        <v>45255</v>
      </c>
      <c r="B18" s="45" t="s">
        <v>37</v>
      </c>
      <c r="D18" s="61" t="s">
        <v>183</v>
      </c>
      <c r="E18" s="46">
        <v>5</v>
      </c>
      <c r="F18" s="49"/>
      <c r="G18" s="46">
        <v>28</v>
      </c>
      <c r="H18" s="47"/>
      <c r="I18" s="62" t="s">
        <v>177</v>
      </c>
      <c r="J18" s="62" t="s">
        <v>177</v>
      </c>
      <c r="K18" s="62" t="s">
        <v>177</v>
      </c>
      <c r="L18" s="62"/>
      <c r="M18" s="62"/>
      <c r="N18" s="47"/>
      <c r="O18" s="62" t="s">
        <v>177</v>
      </c>
      <c r="P18" s="62" t="s">
        <v>177</v>
      </c>
      <c r="Q18" s="47"/>
      <c r="R18" s="123" t="s">
        <v>290</v>
      </c>
    </row>
    <row r="19" spans="1:18" ht="15.6" customHeight="1" x14ac:dyDescent="0.3">
      <c r="F19" s="49">
        <f>SUM(G18)</f>
        <v>28</v>
      </c>
      <c r="H19" s="47"/>
      <c r="N19" s="47"/>
      <c r="Q19" s="47"/>
    </row>
    <row r="20" spans="1:18" ht="15.6" customHeight="1" x14ac:dyDescent="0.3">
      <c r="A20" s="48">
        <v>45255</v>
      </c>
      <c r="B20" s="45" t="s">
        <v>41</v>
      </c>
      <c r="D20" s="61" t="s">
        <v>201</v>
      </c>
      <c r="E20" s="166">
        <v>5</v>
      </c>
      <c r="F20" s="53"/>
      <c r="G20" s="46">
        <v>5</v>
      </c>
      <c r="H20" s="47"/>
      <c r="I20" s="165" t="s">
        <v>179</v>
      </c>
      <c r="J20" s="165" t="s">
        <v>179</v>
      </c>
      <c r="K20" s="165" t="s">
        <v>179</v>
      </c>
      <c r="L20" s="165"/>
      <c r="M20" s="165"/>
      <c r="N20" s="47"/>
      <c r="O20" s="165" t="s">
        <v>179</v>
      </c>
      <c r="P20" s="165" t="s">
        <v>179</v>
      </c>
      <c r="Q20" s="47"/>
      <c r="R20" s="122" t="s">
        <v>290</v>
      </c>
    </row>
    <row r="21" spans="1:18" ht="15.6" customHeight="1" x14ac:dyDescent="0.3">
      <c r="A21" s="48">
        <v>45255</v>
      </c>
      <c r="B21" s="45" t="s">
        <v>41</v>
      </c>
      <c r="D21" s="61" t="s">
        <v>200</v>
      </c>
      <c r="E21" s="164"/>
      <c r="F21" s="53"/>
      <c r="G21" s="46">
        <v>10</v>
      </c>
      <c r="H21" s="47"/>
      <c r="I21" s="161"/>
      <c r="J21" s="161"/>
      <c r="K21" s="161"/>
      <c r="L21" s="161"/>
      <c r="M21" s="161"/>
      <c r="N21" s="47"/>
      <c r="O21" s="164"/>
      <c r="P21" s="164"/>
      <c r="Q21" s="47"/>
      <c r="R21" s="122" t="s">
        <v>290</v>
      </c>
    </row>
    <row r="22" spans="1:18" ht="15.6" customHeight="1" x14ac:dyDescent="0.3">
      <c r="A22" s="48">
        <v>45255</v>
      </c>
      <c r="B22" s="45" t="s">
        <v>41</v>
      </c>
      <c r="D22" s="61" t="s">
        <v>199</v>
      </c>
      <c r="E22" s="164"/>
      <c r="F22" s="53"/>
      <c r="G22" s="46">
        <v>10</v>
      </c>
      <c r="H22" s="47"/>
      <c r="I22" s="161"/>
      <c r="J22" s="161"/>
      <c r="K22" s="161"/>
      <c r="L22" s="161"/>
      <c r="M22" s="161"/>
      <c r="N22" s="47"/>
      <c r="O22" s="164"/>
      <c r="P22" s="164"/>
      <c r="Q22" s="47"/>
      <c r="R22" s="122" t="s">
        <v>290</v>
      </c>
    </row>
    <row r="23" spans="1:18" ht="15.6" customHeight="1" x14ac:dyDescent="0.3">
      <c r="F23" s="49">
        <f>SUM(G20:G22)</f>
        <v>25</v>
      </c>
      <c r="H23" s="47"/>
      <c r="N23" s="47"/>
      <c r="Q23" s="47"/>
    </row>
    <row r="24" spans="1:18" ht="15.6" customHeight="1" x14ac:dyDescent="0.3">
      <c r="A24" s="48">
        <v>45255</v>
      </c>
      <c r="B24" s="45" t="s">
        <v>39</v>
      </c>
      <c r="D24" s="61" t="s">
        <v>184</v>
      </c>
      <c r="E24" s="164">
        <v>5</v>
      </c>
      <c r="F24" s="49"/>
      <c r="G24" s="46">
        <v>22</v>
      </c>
      <c r="H24" s="47"/>
      <c r="I24" s="165" t="s">
        <v>177</v>
      </c>
      <c r="J24" s="165" t="s">
        <v>177</v>
      </c>
      <c r="K24" s="165" t="s">
        <v>177</v>
      </c>
      <c r="L24" s="165"/>
      <c r="M24" s="165"/>
      <c r="N24" s="47"/>
      <c r="O24" s="165" t="s">
        <v>177</v>
      </c>
      <c r="P24" s="165" t="s">
        <v>177</v>
      </c>
      <c r="Q24" s="47"/>
      <c r="R24" s="168" t="s">
        <v>290</v>
      </c>
    </row>
    <row r="25" spans="1:18" ht="15.6" customHeight="1" x14ac:dyDescent="0.3">
      <c r="A25" s="48">
        <v>45255</v>
      </c>
      <c r="B25" s="45" t="s">
        <v>39</v>
      </c>
      <c r="D25" s="68" t="s">
        <v>202</v>
      </c>
      <c r="E25" s="161"/>
      <c r="F25" s="49"/>
      <c r="G25" s="46">
        <v>2</v>
      </c>
      <c r="H25" s="47"/>
      <c r="I25" s="161"/>
      <c r="J25" s="161"/>
      <c r="K25" s="161"/>
      <c r="L25" s="161"/>
      <c r="M25" s="161"/>
      <c r="N25" s="47"/>
      <c r="O25" s="161"/>
      <c r="P25" s="161"/>
      <c r="Q25" s="47"/>
      <c r="R25" s="161"/>
    </row>
    <row r="26" spans="1:18" ht="15.6" customHeight="1" x14ac:dyDescent="0.3">
      <c r="F26" s="49">
        <f>SUM(G24:G25)</f>
        <v>24</v>
      </c>
      <c r="H26" s="47"/>
      <c r="N26" s="47"/>
      <c r="Q26" s="47"/>
    </row>
    <row r="27" spans="1:18" ht="15.6" customHeight="1" x14ac:dyDescent="0.3">
      <c r="A27" s="48">
        <v>45256</v>
      </c>
      <c r="B27" s="45" t="s">
        <v>48</v>
      </c>
      <c r="D27" s="67" t="s">
        <v>185</v>
      </c>
      <c r="E27" s="164">
        <v>4</v>
      </c>
      <c r="F27" s="49"/>
      <c r="G27" s="46">
        <v>6</v>
      </c>
      <c r="H27" s="47"/>
      <c r="I27" s="165" t="s">
        <v>179</v>
      </c>
      <c r="J27" s="165" t="s">
        <v>179</v>
      </c>
      <c r="K27" s="165" t="s">
        <v>179</v>
      </c>
      <c r="L27" s="165"/>
      <c r="M27" s="165"/>
      <c r="N27" s="47"/>
      <c r="O27" s="165" t="s">
        <v>179</v>
      </c>
      <c r="P27" s="165" t="s">
        <v>179</v>
      </c>
      <c r="Q27" s="47"/>
      <c r="R27" s="122" t="s">
        <v>290</v>
      </c>
    </row>
    <row r="28" spans="1:18" ht="15.6" customHeight="1" x14ac:dyDescent="0.3">
      <c r="A28" s="48">
        <v>45256</v>
      </c>
      <c r="B28" s="45" t="s">
        <v>48</v>
      </c>
      <c r="D28" s="61" t="s">
        <v>186</v>
      </c>
      <c r="E28" s="164"/>
      <c r="F28" s="49"/>
      <c r="G28" s="46">
        <v>8</v>
      </c>
      <c r="H28" s="47"/>
      <c r="I28" s="161"/>
      <c r="J28" s="161"/>
      <c r="K28" s="161"/>
      <c r="L28" s="161"/>
      <c r="M28" s="161"/>
      <c r="N28" s="47"/>
      <c r="O28" s="165"/>
      <c r="P28" s="165"/>
      <c r="Q28" s="47"/>
      <c r="R28" s="122" t="s">
        <v>290</v>
      </c>
    </row>
    <row r="29" spans="1:18" ht="15.6" customHeight="1" x14ac:dyDescent="0.3">
      <c r="A29" s="48">
        <v>45256</v>
      </c>
      <c r="B29" s="45" t="s">
        <v>48</v>
      </c>
      <c r="D29" s="61" t="s">
        <v>187</v>
      </c>
      <c r="E29" s="164"/>
      <c r="G29" s="46">
        <v>14</v>
      </c>
      <c r="H29" s="47"/>
      <c r="I29" s="161"/>
      <c r="J29" s="161"/>
      <c r="K29" s="161"/>
      <c r="L29" s="161"/>
      <c r="M29" s="161"/>
      <c r="N29" s="47"/>
      <c r="O29" s="165"/>
      <c r="P29" s="165"/>
      <c r="Q29" s="47"/>
      <c r="R29" s="122" t="s">
        <v>290</v>
      </c>
    </row>
    <row r="30" spans="1:18" ht="15.6" customHeight="1" x14ac:dyDescent="0.3">
      <c r="F30" s="49">
        <f>SUM(G27:G29)</f>
        <v>28</v>
      </c>
      <c r="H30" s="47"/>
      <c r="N30" s="47"/>
      <c r="Q30" s="47"/>
    </row>
    <row r="31" spans="1:18" ht="15.6" customHeight="1" x14ac:dyDescent="0.3">
      <c r="A31" s="48">
        <v>45256</v>
      </c>
      <c r="B31" s="45" t="s">
        <v>45</v>
      </c>
      <c r="D31" s="68" t="s">
        <v>203</v>
      </c>
      <c r="E31" s="164">
        <v>4</v>
      </c>
      <c r="G31" s="46">
        <v>14</v>
      </c>
      <c r="H31" s="47"/>
      <c r="I31" s="165" t="s">
        <v>177</v>
      </c>
      <c r="J31" s="165" t="s">
        <v>177</v>
      </c>
      <c r="K31" s="165" t="s">
        <v>177</v>
      </c>
      <c r="L31" s="62"/>
      <c r="N31" s="47"/>
      <c r="O31" s="165" t="s">
        <v>177</v>
      </c>
      <c r="P31" s="165" t="s">
        <v>177</v>
      </c>
      <c r="Q31" s="47"/>
      <c r="R31" s="168"/>
    </row>
    <row r="32" spans="1:18" ht="15.6" customHeight="1" x14ac:dyDescent="0.3">
      <c r="A32" s="48">
        <v>45256</v>
      </c>
      <c r="B32" s="45" t="s">
        <v>45</v>
      </c>
      <c r="D32" s="68" t="s">
        <v>204</v>
      </c>
      <c r="E32" s="161"/>
      <c r="G32" s="46">
        <v>2</v>
      </c>
      <c r="H32" s="47"/>
      <c r="I32" s="161"/>
      <c r="J32" s="161"/>
      <c r="K32" s="161"/>
      <c r="L32" s="62"/>
      <c r="N32" s="47"/>
      <c r="O32" s="161"/>
      <c r="P32" s="161"/>
      <c r="Q32" s="47"/>
      <c r="R32" s="164"/>
    </row>
    <row r="33" spans="1:18" ht="15.6" customHeight="1" x14ac:dyDescent="0.3">
      <c r="A33" s="48">
        <v>45256</v>
      </c>
      <c r="B33" s="45" t="s">
        <v>45</v>
      </c>
      <c r="D33" s="108" t="s">
        <v>280</v>
      </c>
      <c r="E33" s="105">
        <v>0</v>
      </c>
      <c r="G33" s="46">
        <v>3</v>
      </c>
      <c r="H33" s="47"/>
      <c r="I33" s="169"/>
      <c r="J33" s="161"/>
      <c r="K33" s="161"/>
      <c r="L33" s="62"/>
      <c r="N33" s="47"/>
      <c r="O33" s="161"/>
      <c r="P33" s="161"/>
      <c r="Q33" s="47"/>
      <c r="R33" s="164"/>
    </row>
    <row r="34" spans="1:18" ht="15.6" customHeight="1" x14ac:dyDescent="0.3">
      <c r="F34" s="49">
        <f>SUM(G31:G33)</f>
        <v>19</v>
      </c>
      <c r="H34" s="47"/>
      <c r="I34" s="45"/>
      <c r="N34" s="47"/>
      <c r="Q34" s="47"/>
    </row>
    <row r="35" spans="1:18" ht="15.6" customHeight="1" x14ac:dyDescent="0.3">
      <c r="A35" s="48">
        <v>45256</v>
      </c>
      <c r="B35" s="45" t="s">
        <v>47</v>
      </c>
      <c r="D35" s="61" t="s">
        <v>188</v>
      </c>
      <c r="E35" s="164">
        <v>5</v>
      </c>
      <c r="G35" s="46">
        <v>16</v>
      </c>
      <c r="H35" s="47"/>
      <c r="I35" s="165" t="s">
        <v>179</v>
      </c>
      <c r="J35" s="165" t="s">
        <v>179</v>
      </c>
      <c r="K35" s="165" t="s">
        <v>179</v>
      </c>
      <c r="L35" s="165"/>
      <c r="M35" s="165"/>
      <c r="N35" s="47"/>
      <c r="O35" s="165" t="s">
        <v>179</v>
      </c>
      <c r="P35" s="165" t="s">
        <v>179</v>
      </c>
      <c r="Q35" s="47"/>
      <c r="R35" s="122" t="s">
        <v>290</v>
      </c>
    </row>
    <row r="36" spans="1:18" ht="15.6" customHeight="1" x14ac:dyDescent="0.3">
      <c r="A36" s="48">
        <v>45256</v>
      </c>
      <c r="B36" s="45" t="s">
        <v>47</v>
      </c>
      <c r="D36" s="61" t="s">
        <v>189</v>
      </c>
      <c r="E36" s="164"/>
      <c r="G36" s="46">
        <v>10</v>
      </c>
      <c r="H36" s="47"/>
      <c r="I36" s="161"/>
      <c r="J36" s="161"/>
      <c r="K36" s="161"/>
      <c r="L36" s="161"/>
      <c r="M36" s="161"/>
      <c r="N36" s="47"/>
      <c r="O36" s="164"/>
      <c r="P36" s="164"/>
      <c r="Q36" s="47"/>
      <c r="R36" s="122" t="s">
        <v>290</v>
      </c>
    </row>
    <row r="37" spans="1:18" ht="15.6" customHeight="1" x14ac:dyDescent="0.3">
      <c r="A37" s="48">
        <v>45256</v>
      </c>
      <c r="B37" s="45" t="s">
        <v>47</v>
      </c>
      <c r="D37" s="61" t="s">
        <v>190</v>
      </c>
      <c r="E37" s="164"/>
      <c r="G37" s="46">
        <v>4</v>
      </c>
      <c r="H37" s="47"/>
      <c r="I37" s="161"/>
      <c r="J37" s="161"/>
      <c r="K37" s="161"/>
      <c r="L37" s="161"/>
      <c r="M37" s="161"/>
      <c r="N37" s="47"/>
      <c r="O37" s="164"/>
      <c r="P37" s="164"/>
      <c r="Q37" s="47"/>
      <c r="R37" s="122" t="s">
        <v>290</v>
      </c>
    </row>
    <row r="38" spans="1:18" ht="15.6" customHeight="1" x14ac:dyDescent="0.3">
      <c r="F38" s="54">
        <f>SUM(G35:G37)</f>
        <v>30</v>
      </c>
      <c r="H38" s="47"/>
      <c r="N38" s="47"/>
      <c r="Q38" s="47"/>
    </row>
    <row r="39" spans="1:18" ht="15.6" customHeight="1" x14ac:dyDescent="0.3">
      <c r="A39" s="48">
        <v>45256</v>
      </c>
      <c r="B39" s="45" t="s">
        <v>46</v>
      </c>
      <c r="D39" s="68" t="s">
        <v>205</v>
      </c>
      <c r="E39" s="52">
        <v>5</v>
      </c>
      <c r="G39" s="46">
        <v>26</v>
      </c>
      <c r="H39" s="47"/>
      <c r="I39" s="63" t="s">
        <v>177</v>
      </c>
      <c r="J39" s="63" t="s">
        <v>177</v>
      </c>
      <c r="K39" s="63" t="s">
        <v>177</v>
      </c>
      <c r="L39" s="62"/>
      <c r="M39" s="62"/>
      <c r="N39" s="47"/>
      <c r="O39" s="63" t="s">
        <v>177</v>
      </c>
      <c r="P39" s="63" t="s">
        <v>177</v>
      </c>
      <c r="Q39" s="47"/>
      <c r="R39" s="123" t="s">
        <v>290</v>
      </c>
    </row>
    <row r="40" spans="1:18" ht="15.6" customHeight="1" x14ac:dyDescent="0.3">
      <c r="F40" s="49">
        <f>SUM(G39:G39)</f>
        <v>26</v>
      </c>
      <c r="H40" s="47"/>
      <c r="N40" s="47"/>
      <c r="Q40" s="47"/>
    </row>
    <row r="41" spans="1:18" ht="15.6" customHeight="1" x14ac:dyDescent="0.3">
      <c r="F41" s="49"/>
      <c r="G41" s="55">
        <f>SUM(G3:G39)</f>
        <v>274</v>
      </c>
      <c r="H41" s="47"/>
      <c r="N41" s="47"/>
      <c r="Q41" s="47"/>
    </row>
    <row r="42" spans="1:18" ht="15.6" customHeight="1" x14ac:dyDescent="0.3">
      <c r="G42" s="56"/>
      <c r="H42" s="47"/>
      <c r="I42" s="46">
        <f>COUNTIF(I3:I39,"X")</f>
        <v>8</v>
      </c>
      <c r="J42" s="46">
        <f>COUNTIF(J3:J39,"X")</f>
        <v>8</v>
      </c>
      <c r="K42" s="46">
        <f>COUNTIF(K3:K39,"X")</f>
        <v>7</v>
      </c>
      <c r="L42" s="46">
        <f>COUNTIF(L3:L39,"X")</f>
        <v>0</v>
      </c>
      <c r="M42" s="46">
        <f>COUNTIF(M3:M39,"X")</f>
        <v>0</v>
      </c>
      <c r="N42" s="47"/>
      <c r="O42" s="46">
        <f>COUNTIF(O3:O39,"X")+COUNTIF(O3:O39,"XX")</f>
        <v>11</v>
      </c>
      <c r="P42" s="46">
        <f>COUNTIF(P3:P39,"X")+COUNTIF(P3:P39,"XX")</f>
        <v>10</v>
      </c>
      <c r="Q42" s="47"/>
    </row>
    <row r="43" spans="1:18" ht="15" customHeight="1" x14ac:dyDescent="0.3">
      <c r="H43" s="47"/>
      <c r="N43" s="47"/>
      <c r="O43" s="46" t="s">
        <v>173</v>
      </c>
      <c r="P43" s="46" t="s">
        <v>173</v>
      </c>
      <c r="Q43" s="47"/>
    </row>
    <row r="44" spans="1:18" ht="15" customHeight="1" x14ac:dyDescent="0.3">
      <c r="H44" s="57"/>
      <c r="I44" s="58" t="s">
        <v>168</v>
      </c>
      <c r="J44" s="58" t="s">
        <v>169</v>
      </c>
      <c r="K44" s="58" t="s">
        <v>170</v>
      </c>
      <c r="L44" s="58" t="s">
        <v>171</v>
      </c>
      <c r="M44" s="58" t="s">
        <v>172</v>
      </c>
      <c r="N44" s="57"/>
      <c r="O44" s="58" t="s">
        <v>168</v>
      </c>
      <c r="P44" s="58" t="s">
        <v>169</v>
      </c>
      <c r="Q44" s="57"/>
    </row>
    <row r="45" spans="1:18" x14ac:dyDescent="0.3">
      <c r="G45" s="64" t="s">
        <v>174</v>
      </c>
      <c r="N45" s="60"/>
      <c r="O45" s="59">
        <f>COUNTIF(O3:O39,"X")*6</f>
        <v>36</v>
      </c>
      <c r="P45" s="59">
        <f>COUNTIF(P3:P39,"X")*6</f>
        <v>30</v>
      </c>
      <c r="Q45" s="60"/>
    </row>
    <row r="46" spans="1:18" x14ac:dyDescent="0.3">
      <c r="G46" s="64" t="s">
        <v>180</v>
      </c>
      <c r="I46" s="126">
        <f>COUNTIF(I6:I40,"X")</f>
        <v>6</v>
      </c>
      <c r="J46" s="46">
        <f>COUNTIF(J6:J40,"X")</f>
        <v>6</v>
      </c>
      <c r="K46" s="46">
        <f>COUNTIF(K6:K40,"X")</f>
        <v>6</v>
      </c>
      <c r="L46" s="46">
        <f>COUNTIF(L6:L40,"X")</f>
        <v>0</v>
      </c>
      <c r="M46" s="46">
        <f>COUNTIF(M6:M40,"X")</f>
        <v>0</v>
      </c>
      <c r="N46" s="60"/>
      <c r="Q46" s="60"/>
    </row>
    <row r="47" spans="1:18" x14ac:dyDescent="0.3">
      <c r="G47" s="64" t="s">
        <v>175</v>
      </c>
      <c r="O47" s="59">
        <f>COUNTIF(O3:O39,"XX")*6</f>
        <v>30</v>
      </c>
      <c r="P47" s="59">
        <f>COUNTIF(P3:P39,"XX")*6</f>
        <v>30</v>
      </c>
    </row>
    <row r="48" spans="1:18" x14ac:dyDescent="0.3">
      <c r="G48" s="65" t="s">
        <v>176</v>
      </c>
      <c r="I48" s="46">
        <f>COUNTIF(I6:I40,"XX")</f>
        <v>5</v>
      </c>
      <c r="J48" s="46">
        <f>COUNTIF(J6:J40,"XX")</f>
        <v>5</v>
      </c>
      <c r="K48" s="46">
        <f>COUNTIF(K6:K40,"XX")</f>
        <v>5</v>
      </c>
      <c r="L48" s="46">
        <f>COUNTIF(L6:L40,"XX")</f>
        <v>0</v>
      </c>
      <c r="M48" s="46">
        <f>COUNTIF(M6:M40,"XX")</f>
        <v>0</v>
      </c>
    </row>
    <row r="49" spans="7:18" x14ac:dyDescent="0.3">
      <c r="G49" s="65" t="s">
        <v>178</v>
      </c>
      <c r="I49" s="46">
        <f>COUNTIF(I3:I4,"X")</f>
        <v>2</v>
      </c>
      <c r="J49" s="46">
        <f>COUNTIF(J3:J4,"X")</f>
        <v>2</v>
      </c>
      <c r="K49" s="46">
        <f>COUNTIF(K3:K4,"X")</f>
        <v>1</v>
      </c>
      <c r="L49" s="46">
        <f>COUNTIF(L3:L4,"X")</f>
        <v>0</v>
      </c>
      <c r="M49" s="46">
        <f>COUNTIF(M3:M4,"X")</f>
        <v>0</v>
      </c>
    </row>
    <row r="50" spans="7:18" x14ac:dyDescent="0.3">
      <c r="G50" s="124" t="s">
        <v>291</v>
      </c>
      <c r="R50" s="125">
        <f>COUNTIF(R3:R40,"R")</f>
        <v>15</v>
      </c>
    </row>
    <row r="51" spans="7:18" x14ac:dyDescent="0.3">
      <c r="I51" s="58" t="s">
        <v>168</v>
      </c>
      <c r="J51" s="58" t="s">
        <v>169</v>
      </c>
      <c r="K51" s="58" t="s">
        <v>170</v>
      </c>
      <c r="L51" s="58" t="s">
        <v>171</v>
      </c>
      <c r="M51" s="58" t="s">
        <v>172</v>
      </c>
      <c r="N51" s="57"/>
      <c r="O51" s="58" t="s">
        <v>168</v>
      </c>
      <c r="P51" s="58" t="s">
        <v>169</v>
      </c>
      <c r="Q51" s="57"/>
    </row>
    <row r="52" spans="7:18" x14ac:dyDescent="0.3">
      <c r="G52" s="62" t="s">
        <v>0</v>
      </c>
      <c r="I52" s="46">
        <f>SUM(I46:I49)</f>
        <v>13</v>
      </c>
      <c r="J52" s="46">
        <f>SUM(J46:J49)</f>
        <v>13</v>
      </c>
      <c r="K52" s="46">
        <f>SUM(K46:K49)</f>
        <v>12</v>
      </c>
      <c r="L52" s="46">
        <f>SUM(L46:L49)</f>
        <v>0</v>
      </c>
      <c r="M52" s="46">
        <f>SUM(M46:M49)</f>
        <v>0</v>
      </c>
      <c r="O52" s="59">
        <f>SUM(O45:O49)</f>
        <v>66</v>
      </c>
      <c r="P52" s="59">
        <f>SUM(P45:P49)</f>
        <v>60</v>
      </c>
    </row>
  </sheetData>
  <mergeCells count="59">
    <mergeCell ref="R31:R33"/>
    <mergeCell ref="R24:R25"/>
    <mergeCell ref="I31:I33"/>
    <mergeCell ref="J31:J33"/>
    <mergeCell ref="K31:K33"/>
    <mergeCell ref="O31:O33"/>
    <mergeCell ref="P31:P33"/>
    <mergeCell ref="I24:I25"/>
    <mergeCell ref="J24:J25"/>
    <mergeCell ref="K24:K25"/>
    <mergeCell ref="L24:L25"/>
    <mergeCell ref="M24:M25"/>
    <mergeCell ref="P24:P25"/>
    <mergeCell ref="O27:O29"/>
    <mergeCell ref="P27:P29"/>
    <mergeCell ref="O24:O25"/>
    <mergeCell ref="O35:O37"/>
    <mergeCell ref="L27:L29"/>
    <mergeCell ref="M27:M29"/>
    <mergeCell ref="L35:L37"/>
    <mergeCell ref="M35:M37"/>
    <mergeCell ref="P35:P37"/>
    <mergeCell ref="P8:P10"/>
    <mergeCell ref="E1:G1"/>
    <mergeCell ref="I1:M1"/>
    <mergeCell ref="O1:P1"/>
    <mergeCell ref="E24:E25"/>
    <mergeCell ref="L8:L10"/>
    <mergeCell ref="M8:M10"/>
    <mergeCell ref="L14:L16"/>
    <mergeCell ref="M14:M16"/>
    <mergeCell ref="L20:L22"/>
    <mergeCell ref="M20:M22"/>
    <mergeCell ref="E8:E10"/>
    <mergeCell ref="I8:I10"/>
    <mergeCell ref="J8:J10"/>
    <mergeCell ref="K8:K10"/>
    <mergeCell ref="O8:O10"/>
    <mergeCell ref="P14:P16"/>
    <mergeCell ref="E20:E22"/>
    <mergeCell ref="I20:I22"/>
    <mergeCell ref="J20:J22"/>
    <mergeCell ref="K20:K22"/>
    <mergeCell ref="O20:O22"/>
    <mergeCell ref="P20:P22"/>
    <mergeCell ref="E14:E16"/>
    <mergeCell ref="I14:I16"/>
    <mergeCell ref="J14:J16"/>
    <mergeCell ref="K14:K16"/>
    <mergeCell ref="O14:O16"/>
    <mergeCell ref="E27:E29"/>
    <mergeCell ref="I27:I29"/>
    <mergeCell ref="J27:J29"/>
    <mergeCell ref="K27:K29"/>
    <mergeCell ref="E35:E37"/>
    <mergeCell ref="I35:I37"/>
    <mergeCell ref="J35:J37"/>
    <mergeCell ref="K35:K37"/>
    <mergeCell ref="E31:E32"/>
  </mergeCells>
  <printOptions gridLines="1"/>
  <pageMargins left="0.31496062992125984" right="0.31496062992125984" top="0.74803149606299213" bottom="0.7480314960629921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F66B-8DEC-472B-BE4A-CAF93DC4419B}">
  <dimension ref="A1:T370"/>
  <sheetViews>
    <sheetView workbookViewId="0">
      <selection activeCell="N5" sqref="N5"/>
    </sheetView>
  </sheetViews>
  <sheetFormatPr defaultColWidth="8.6640625" defaultRowHeight="14.4" x14ac:dyDescent="0.3"/>
  <cols>
    <col min="1" max="1" width="4.88671875" style="12" bestFit="1" customWidth="1"/>
    <col min="2" max="2" width="8.88671875" style="12" customWidth="1"/>
    <col min="3" max="3" width="24.109375" style="17" bestFit="1" customWidth="1"/>
    <col min="4" max="4" width="18" style="11" bestFit="1" customWidth="1"/>
    <col min="5" max="5" width="22.88671875" style="12" customWidth="1"/>
    <col min="6" max="6" width="13.44140625" style="12" bestFit="1" customWidth="1"/>
    <col min="7" max="7" width="11.88671875" style="116" customWidth="1"/>
    <col min="8" max="8" width="12.44140625" style="106" customWidth="1"/>
    <col min="9" max="9" width="11.88671875" style="116" customWidth="1"/>
    <col min="10" max="10" width="10.44140625" style="117" customWidth="1"/>
    <col min="11" max="11" width="13.6640625" style="118" customWidth="1"/>
    <col min="12" max="12" width="9.88671875" style="121" customWidth="1"/>
    <col min="13" max="13" width="12.109375" style="12" customWidth="1"/>
    <col min="14" max="14" width="9.44140625" style="12" bestFit="1" customWidth="1"/>
    <col min="15" max="15" width="13.109375" style="12" customWidth="1"/>
    <col min="16" max="16" width="8.6640625" style="12"/>
    <col min="17" max="17" width="4" style="12" bestFit="1" customWidth="1"/>
    <col min="18" max="18" width="29" style="12" bestFit="1" customWidth="1"/>
    <col min="19" max="19" width="22.5546875" style="12" bestFit="1" customWidth="1"/>
    <col min="20" max="21" width="14.44140625" style="12" bestFit="1" customWidth="1"/>
    <col min="22" max="16384" width="8.6640625" style="12"/>
  </cols>
  <sheetData>
    <row r="1" spans="1:20" s="11" customFormat="1" ht="28.8" x14ac:dyDescent="0.3">
      <c r="A1" s="11" t="s">
        <v>206</v>
      </c>
      <c r="B1" s="11" t="s">
        <v>49</v>
      </c>
      <c r="C1" s="19" t="s">
        <v>10</v>
      </c>
      <c r="D1" s="11" t="s">
        <v>13</v>
      </c>
      <c r="E1" s="66" t="s">
        <v>11</v>
      </c>
      <c r="F1" s="18" t="s">
        <v>9</v>
      </c>
      <c r="G1" s="18" t="s">
        <v>285</v>
      </c>
      <c r="H1" s="110" t="s">
        <v>286</v>
      </c>
      <c r="I1" s="109" t="s">
        <v>284</v>
      </c>
      <c r="J1" s="112" t="s">
        <v>282</v>
      </c>
      <c r="K1" s="109" t="s">
        <v>283</v>
      </c>
      <c r="L1" s="119" t="s">
        <v>279</v>
      </c>
      <c r="M1" s="111" t="s">
        <v>287</v>
      </c>
    </row>
    <row r="2" spans="1:20" x14ac:dyDescent="0.3">
      <c r="A2" t="s">
        <v>329</v>
      </c>
      <c r="B2">
        <v>100</v>
      </c>
      <c r="C2" t="s">
        <v>244</v>
      </c>
      <c r="D2" t="s">
        <v>219</v>
      </c>
      <c r="E2" t="s">
        <v>487</v>
      </c>
      <c r="F2" s="12" t="s">
        <v>44</v>
      </c>
      <c r="G2" s="118">
        <f>_xlfn.IFNA(VLOOKUP(B2,'Input individueel'!C:J,7,FALSE),0)</f>
        <v>2</v>
      </c>
      <c r="H2" s="106">
        <f>_xlfn.IFNA(VLOOKUP(B2,'Input individueel'!C:J,8,FALSE),0)</f>
        <v>43</v>
      </c>
      <c r="I2" s="114">
        <v>1</v>
      </c>
      <c r="J2" s="113">
        <v>43.75</v>
      </c>
      <c r="K2" s="115">
        <v>2</v>
      </c>
      <c r="L2" s="120">
        <v>40.700000000000003</v>
      </c>
      <c r="M2" s="107">
        <f>L2+J2+H2</f>
        <v>127.45</v>
      </c>
      <c r="P2" s="70"/>
      <c r="Q2" s="70"/>
      <c r="R2" s="70"/>
      <c r="S2" s="70"/>
      <c r="T2" s="70"/>
    </row>
    <row r="3" spans="1:20" x14ac:dyDescent="0.3">
      <c r="A3" t="s">
        <v>329</v>
      </c>
      <c r="B3">
        <v>101</v>
      </c>
      <c r="C3" t="s">
        <v>246</v>
      </c>
      <c r="D3" t="s">
        <v>219</v>
      </c>
      <c r="E3" t="s">
        <v>487</v>
      </c>
      <c r="F3" s="12" t="s">
        <v>44</v>
      </c>
      <c r="G3" s="118">
        <f>_xlfn.IFNA(VLOOKUP(B3,'Input individueel'!C:J,7,FALSE),0)</f>
        <v>1</v>
      </c>
      <c r="H3" s="106">
        <f>_xlfn.IFNA(VLOOKUP(B3,'Input individueel'!C:J,8,FALSE),0)</f>
        <v>43.2</v>
      </c>
      <c r="I3" s="114">
        <v>2</v>
      </c>
      <c r="J3" s="113">
        <v>43.25</v>
      </c>
      <c r="K3" s="115">
        <v>3</v>
      </c>
      <c r="L3" s="120">
        <v>39.75</v>
      </c>
      <c r="M3" s="107">
        <f t="shared" ref="M3:M66" si="0">L3+J3+H3</f>
        <v>126.2</v>
      </c>
      <c r="P3" s="70"/>
      <c r="Q3" s="70"/>
      <c r="R3" s="70"/>
      <c r="S3" s="70"/>
      <c r="T3" s="70"/>
    </row>
    <row r="4" spans="1:20" x14ac:dyDescent="0.3">
      <c r="A4" s="12" t="s">
        <v>329</v>
      </c>
      <c r="B4" s="22">
        <v>102</v>
      </c>
      <c r="C4" s="22" t="s">
        <v>330</v>
      </c>
      <c r="D4" s="21" t="s">
        <v>219</v>
      </c>
      <c r="E4" s="17" t="s">
        <v>487</v>
      </c>
      <c r="F4" s="12" t="s">
        <v>44</v>
      </c>
      <c r="G4" s="118">
        <f>_xlfn.IFNA(VLOOKUP(B4,'Input individueel'!C:J,7,FALSE),0)</f>
        <v>4</v>
      </c>
      <c r="H4" s="106">
        <f>_xlfn.IFNA(VLOOKUP(B4,'Input individueel'!C:J,8,FALSE),0)</f>
        <v>42.15</v>
      </c>
      <c r="I4" s="114">
        <v>9</v>
      </c>
      <c r="J4" s="113">
        <v>21.3</v>
      </c>
      <c r="K4" s="115">
        <v>99</v>
      </c>
      <c r="L4" s="120">
        <v>0</v>
      </c>
      <c r="M4" s="107">
        <f t="shared" si="0"/>
        <v>63.45</v>
      </c>
      <c r="P4" s="70"/>
      <c r="Q4" s="70"/>
      <c r="R4" s="70"/>
      <c r="S4" s="70"/>
      <c r="T4" s="70"/>
    </row>
    <row r="5" spans="1:20" x14ac:dyDescent="0.3">
      <c r="A5" s="12" t="s">
        <v>242</v>
      </c>
      <c r="B5" s="22">
        <v>103</v>
      </c>
      <c r="C5" s="22" t="s">
        <v>229</v>
      </c>
      <c r="D5" s="21" t="s">
        <v>219</v>
      </c>
      <c r="E5" s="17" t="s">
        <v>488</v>
      </c>
      <c r="F5" s="12" t="s">
        <v>44</v>
      </c>
      <c r="G5" s="118">
        <f>_xlfn.IFNA(VLOOKUP(B5,'Input individueel'!C:J,7,FALSE),0)</f>
        <v>6</v>
      </c>
      <c r="H5" s="106">
        <f>_xlfn.IFNA(VLOOKUP(B5,'Input individueel'!C:J,8,FALSE),0)</f>
        <v>38.700000000000003</v>
      </c>
      <c r="I5" s="114">
        <v>6</v>
      </c>
      <c r="J5" s="113">
        <v>36.450000000000003</v>
      </c>
      <c r="K5" s="115">
        <v>6</v>
      </c>
      <c r="L5" s="120">
        <v>37.049999999999997</v>
      </c>
      <c r="M5" s="107">
        <f t="shared" si="0"/>
        <v>112.2</v>
      </c>
      <c r="P5" s="70"/>
      <c r="Q5" s="70"/>
      <c r="R5" s="70"/>
      <c r="S5" s="70"/>
      <c r="T5" s="70"/>
    </row>
    <row r="6" spans="1:20" x14ac:dyDescent="0.3">
      <c r="A6" s="12" t="s">
        <v>242</v>
      </c>
      <c r="B6" s="12">
        <v>104</v>
      </c>
      <c r="C6" s="17" t="s">
        <v>230</v>
      </c>
      <c r="D6" s="11" t="s">
        <v>219</v>
      </c>
      <c r="E6" s="12" t="s">
        <v>488</v>
      </c>
      <c r="F6" s="12" t="s">
        <v>44</v>
      </c>
      <c r="G6" s="118">
        <f>_xlfn.IFNA(VLOOKUP(B6,'Input individueel'!C:J,7,FALSE),0)</f>
        <v>7</v>
      </c>
      <c r="H6" s="106">
        <f>_xlfn.IFNA(VLOOKUP(B6,'Input individueel'!C:J,8,FALSE),0)</f>
        <v>37.6</v>
      </c>
      <c r="I6" s="114">
        <v>7</v>
      </c>
      <c r="J6" s="113">
        <v>28.15</v>
      </c>
      <c r="K6" s="115">
        <v>99</v>
      </c>
      <c r="L6" s="120">
        <v>0</v>
      </c>
      <c r="M6" s="107">
        <f t="shared" si="0"/>
        <v>65.75</v>
      </c>
      <c r="P6" s="70"/>
      <c r="Q6" s="70"/>
      <c r="R6" s="70"/>
      <c r="S6" s="70"/>
      <c r="T6" s="70"/>
    </row>
    <row r="7" spans="1:20" x14ac:dyDescent="0.3">
      <c r="A7" t="s">
        <v>242</v>
      </c>
      <c r="B7">
        <v>105</v>
      </c>
      <c r="C7" t="s">
        <v>243</v>
      </c>
      <c r="D7" t="s">
        <v>219</v>
      </c>
      <c r="E7" t="s">
        <v>488</v>
      </c>
      <c r="F7" s="12" t="s">
        <v>44</v>
      </c>
      <c r="G7" s="118">
        <f>_xlfn.IFNA(VLOOKUP(B7,'Input individueel'!C:J,7,FALSE),0)</f>
        <v>3</v>
      </c>
      <c r="H7" s="106">
        <f>_xlfn.IFNA(VLOOKUP(B7,'Input individueel'!C:J,8,FALSE),0)</f>
        <v>42.95</v>
      </c>
      <c r="I7" s="114">
        <v>3</v>
      </c>
      <c r="J7" s="113">
        <v>42.25</v>
      </c>
      <c r="K7" s="115">
        <v>1</v>
      </c>
      <c r="L7" s="120">
        <v>41.25</v>
      </c>
      <c r="M7" s="107">
        <f t="shared" si="0"/>
        <v>126.45</v>
      </c>
      <c r="P7" s="70"/>
      <c r="Q7" s="70"/>
      <c r="R7" s="70"/>
      <c r="S7" s="70"/>
      <c r="T7" s="70"/>
    </row>
    <row r="8" spans="1:20" x14ac:dyDescent="0.3">
      <c r="A8" t="s">
        <v>242</v>
      </c>
      <c r="B8">
        <v>106</v>
      </c>
      <c r="C8" t="s">
        <v>331</v>
      </c>
      <c r="D8" t="s">
        <v>219</v>
      </c>
      <c r="E8" t="s">
        <v>488</v>
      </c>
      <c r="F8" s="12" t="s">
        <v>44</v>
      </c>
      <c r="G8" s="118">
        <f>_xlfn.IFNA(VLOOKUP(B8,'Input individueel'!C:J,7,FALSE),0)</f>
        <v>5</v>
      </c>
      <c r="H8" s="106">
        <f>_xlfn.IFNA(VLOOKUP(B8,'Input individueel'!C:J,8,FALSE),0)</f>
        <v>40</v>
      </c>
      <c r="I8" s="114">
        <v>4</v>
      </c>
      <c r="J8" s="113">
        <v>39.700000000000003</v>
      </c>
      <c r="K8" s="115">
        <v>5</v>
      </c>
      <c r="L8" s="120">
        <v>38.950000000000003</v>
      </c>
      <c r="M8" s="107">
        <f t="shared" si="0"/>
        <v>118.65</v>
      </c>
      <c r="P8" s="70"/>
      <c r="Q8" s="70"/>
      <c r="R8" s="70"/>
      <c r="S8" s="70"/>
      <c r="T8" s="70"/>
    </row>
    <row r="9" spans="1:20" x14ac:dyDescent="0.3">
      <c r="A9" t="s">
        <v>242</v>
      </c>
      <c r="B9">
        <v>107</v>
      </c>
      <c r="C9" t="s">
        <v>56</v>
      </c>
      <c r="D9" t="s">
        <v>322</v>
      </c>
      <c r="E9" t="s">
        <v>488</v>
      </c>
      <c r="F9" s="12" t="s">
        <v>44</v>
      </c>
      <c r="G9" s="118">
        <f>_xlfn.IFNA(VLOOKUP(B9,'Input individueel'!C:J,7,FALSE),0)</f>
        <v>8</v>
      </c>
      <c r="H9" s="106">
        <f>_xlfn.IFNA(VLOOKUP(B9,'Input individueel'!C:J,8,FALSE),0)</f>
        <v>29.9</v>
      </c>
      <c r="I9" s="114">
        <v>8</v>
      </c>
      <c r="J9" s="113">
        <v>27.5</v>
      </c>
      <c r="K9" s="115">
        <v>7</v>
      </c>
      <c r="L9" s="120">
        <v>27.05</v>
      </c>
      <c r="M9" s="107">
        <f t="shared" si="0"/>
        <v>84.449999999999989</v>
      </c>
      <c r="P9" s="70"/>
      <c r="Q9" s="70"/>
      <c r="R9" s="70"/>
      <c r="S9" s="70"/>
      <c r="T9" s="70"/>
    </row>
    <row r="10" spans="1:20" x14ac:dyDescent="0.3">
      <c r="A10" t="s">
        <v>242</v>
      </c>
      <c r="B10">
        <v>108</v>
      </c>
      <c r="C10" t="s">
        <v>53</v>
      </c>
      <c r="D10" t="s">
        <v>322</v>
      </c>
      <c r="E10" t="s">
        <v>488</v>
      </c>
      <c r="F10" s="12" t="s">
        <v>486</v>
      </c>
      <c r="G10" s="118">
        <f>_xlfn.IFNA(VLOOKUP(B10,'Input individueel'!C:J,7,FALSE),0)</f>
        <v>99</v>
      </c>
      <c r="H10" s="106">
        <f>_xlfn.IFNA(VLOOKUP(B10,'Input individueel'!C:J,8,FALSE),0)</f>
        <v>0</v>
      </c>
      <c r="I10" s="114">
        <v>5</v>
      </c>
      <c r="J10" s="113">
        <v>39.549999999999997</v>
      </c>
      <c r="K10" s="115">
        <v>4</v>
      </c>
      <c r="L10" s="120">
        <v>39.200000000000003</v>
      </c>
      <c r="M10" s="107">
        <f t="shared" si="0"/>
        <v>78.75</v>
      </c>
      <c r="P10" s="70"/>
      <c r="Q10" s="70"/>
      <c r="R10" s="70"/>
      <c r="S10" s="70"/>
      <c r="T10" s="70"/>
    </row>
    <row r="11" spans="1:20" x14ac:dyDescent="0.3">
      <c r="A11" t="s">
        <v>242</v>
      </c>
      <c r="B11">
        <v>200</v>
      </c>
      <c r="C11" t="s">
        <v>245</v>
      </c>
      <c r="D11" t="s">
        <v>219</v>
      </c>
      <c r="E11" t="s">
        <v>489</v>
      </c>
      <c r="F11" s="12" t="s">
        <v>44</v>
      </c>
      <c r="G11" s="118">
        <f>_xlfn.IFNA(VLOOKUP(B11,'Input individueel'!C:J,7,FALSE),0)</f>
        <v>3</v>
      </c>
      <c r="H11" s="106">
        <f>_xlfn.IFNA(VLOOKUP(B11,'Input individueel'!C:J,8,FALSE),0)</f>
        <v>43</v>
      </c>
      <c r="I11" s="114">
        <v>3</v>
      </c>
      <c r="J11" s="113">
        <v>44.3</v>
      </c>
      <c r="K11" s="115">
        <v>6</v>
      </c>
      <c r="L11" s="120">
        <v>43.3</v>
      </c>
      <c r="M11" s="107">
        <f t="shared" si="0"/>
        <v>130.6</v>
      </c>
      <c r="P11" s="70"/>
      <c r="Q11" s="70"/>
      <c r="R11" s="70"/>
      <c r="S11" s="70"/>
      <c r="T11" s="70"/>
    </row>
    <row r="12" spans="1:20" x14ac:dyDescent="0.3">
      <c r="A12" t="s">
        <v>242</v>
      </c>
      <c r="B12">
        <v>201</v>
      </c>
      <c r="C12" t="s">
        <v>147</v>
      </c>
      <c r="D12" t="s">
        <v>52</v>
      </c>
      <c r="E12" t="s">
        <v>489</v>
      </c>
      <c r="F12" s="12" t="s">
        <v>44</v>
      </c>
      <c r="G12" s="118">
        <f>_xlfn.IFNA(VLOOKUP(B12,'Input individueel'!C:J,7,FALSE),0)</f>
        <v>4</v>
      </c>
      <c r="H12" s="106">
        <f>_xlfn.IFNA(VLOOKUP(B12,'Input individueel'!C:J,8,FALSE),0)</f>
        <v>42.95</v>
      </c>
      <c r="I12" s="114">
        <v>1</v>
      </c>
      <c r="J12" s="113">
        <v>44.6</v>
      </c>
      <c r="K12" s="115">
        <v>5</v>
      </c>
      <c r="L12" s="120">
        <v>43.35</v>
      </c>
      <c r="M12" s="107">
        <f t="shared" si="0"/>
        <v>130.9</v>
      </c>
      <c r="P12" s="70"/>
      <c r="Q12" s="70"/>
      <c r="R12" s="70"/>
      <c r="S12" s="70"/>
      <c r="T12" s="70"/>
    </row>
    <row r="13" spans="1:20" x14ac:dyDescent="0.3">
      <c r="A13" t="s">
        <v>242</v>
      </c>
      <c r="B13">
        <v>202</v>
      </c>
      <c r="C13" t="s">
        <v>146</v>
      </c>
      <c r="D13" t="s">
        <v>52</v>
      </c>
      <c r="E13" t="s">
        <v>489</v>
      </c>
      <c r="F13" s="12" t="s">
        <v>44</v>
      </c>
      <c r="G13" s="118">
        <f>_xlfn.IFNA(VLOOKUP(B13,'Input individueel'!C:J,7,FALSE),0)</f>
        <v>1</v>
      </c>
      <c r="H13" s="106">
        <f>_xlfn.IFNA(VLOOKUP(B13,'Input individueel'!C:J,8,FALSE),0)</f>
        <v>45.4</v>
      </c>
      <c r="I13" s="114">
        <v>2</v>
      </c>
      <c r="J13" s="113">
        <v>44.5</v>
      </c>
      <c r="K13" s="115">
        <v>1</v>
      </c>
      <c r="L13" s="120">
        <v>45.05</v>
      </c>
      <c r="M13" s="107">
        <f t="shared" si="0"/>
        <v>134.94999999999999</v>
      </c>
      <c r="P13" s="70"/>
      <c r="Q13" s="70"/>
      <c r="R13" s="70"/>
      <c r="S13" s="70"/>
      <c r="T13" s="70"/>
    </row>
    <row r="14" spans="1:20" x14ac:dyDescent="0.3">
      <c r="A14" t="s">
        <v>242</v>
      </c>
      <c r="B14">
        <v>203</v>
      </c>
      <c r="C14" t="s">
        <v>272</v>
      </c>
      <c r="D14" t="s">
        <v>315</v>
      </c>
      <c r="E14" t="s">
        <v>489</v>
      </c>
      <c r="F14" s="12" t="s">
        <v>44</v>
      </c>
      <c r="G14" s="118">
        <f>_xlfn.IFNA(VLOOKUP(B14,'Input individueel'!C:J,7,FALSE),0)</f>
        <v>10</v>
      </c>
      <c r="H14" s="106">
        <f>_xlfn.IFNA(VLOOKUP(B14,'Input individueel'!C:J,8,FALSE),0)</f>
        <v>26.95</v>
      </c>
      <c r="I14" s="114">
        <v>10</v>
      </c>
      <c r="J14" s="113">
        <v>23.4</v>
      </c>
      <c r="K14" s="115">
        <v>99</v>
      </c>
      <c r="L14" s="120">
        <v>0</v>
      </c>
      <c r="M14" s="107">
        <f t="shared" si="0"/>
        <v>50.349999999999994</v>
      </c>
      <c r="P14" s="70"/>
      <c r="Q14" s="70"/>
      <c r="R14" s="70"/>
      <c r="S14" s="70"/>
      <c r="T14" s="70"/>
    </row>
    <row r="15" spans="1:20" x14ac:dyDescent="0.3">
      <c r="A15" t="s">
        <v>242</v>
      </c>
      <c r="B15">
        <v>204</v>
      </c>
      <c r="C15" t="s">
        <v>144</v>
      </c>
      <c r="D15" t="s">
        <v>315</v>
      </c>
      <c r="E15" t="s">
        <v>489</v>
      </c>
      <c r="F15" s="12" t="s">
        <v>44</v>
      </c>
      <c r="G15" s="118">
        <f>_xlfn.IFNA(VLOOKUP(B15,'Input individueel'!C:J,7,FALSE),0)</f>
        <v>6</v>
      </c>
      <c r="H15" s="106">
        <f>_xlfn.IFNA(VLOOKUP(B15,'Input individueel'!C:J,8,FALSE),0)</f>
        <v>41.15</v>
      </c>
      <c r="I15" s="114">
        <v>5</v>
      </c>
      <c r="J15" s="113">
        <v>42.7</v>
      </c>
      <c r="K15" s="115">
        <v>7</v>
      </c>
      <c r="L15" s="120">
        <v>41.6</v>
      </c>
      <c r="M15" s="107">
        <f t="shared" si="0"/>
        <v>125.45000000000002</v>
      </c>
      <c r="P15" s="70"/>
      <c r="Q15" s="70"/>
      <c r="R15" s="70"/>
      <c r="S15" s="70"/>
      <c r="T15" s="70"/>
    </row>
    <row r="16" spans="1:20" x14ac:dyDescent="0.3">
      <c r="A16" t="s">
        <v>242</v>
      </c>
      <c r="B16">
        <v>205</v>
      </c>
      <c r="C16" t="s">
        <v>143</v>
      </c>
      <c r="D16" t="s">
        <v>315</v>
      </c>
      <c r="E16" t="s">
        <v>489</v>
      </c>
      <c r="F16" s="12" t="s">
        <v>44</v>
      </c>
      <c r="G16" s="118">
        <f>_xlfn.IFNA(VLOOKUP(B16,'Input individueel'!C:J,7,FALSE),0)</f>
        <v>2</v>
      </c>
      <c r="H16" s="106">
        <f>_xlfn.IFNA(VLOOKUP(B16,'Input individueel'!C:J,8,FALSE),0)</f>
        <v>43.75</v>
      </c>
      <c r="I16" s="114">
        <v>99</v>
      </c>
      <c r="J16" s="113">
        <v>0</v>
      </c>
      <c r="K16" s="115">
        <v>3</v>
      </c>
      <c r="L16" s="120">
        <v>43.5</v>
      </c>
      <c r="M16" s="107">
        <f t="shared" si="0"/>
        <v>87.25</v>
      </c>
      <c r="P16" s="70"/>
      <c r="Q16" s="70"/>
      <c r="R16" s="70"/>
      <c r="S16" s="70"/>
      <c r="T16" s="70"/>
    </row>
    <row r="17" spans="1:20" x14ac:dyDescent="0.3">
      <c r="A17" t="s">
        <v>242</v>
      </c>
      <c r="B17">
        <v>206</v>
      </c>
      <c r="C17" t="s">
        <v>236</v>
      </c>
      <c r="D17" t="s">
        <v>315</v>
      </c>
      <c r="E17" t="s">
        <v>489</v>
      </c>
      <c r="F17" s="12" t="s">
        <v>44</v>
      </c>
      <c r="G17" s="118">
        <f>_xlfn.IFNA(VLOOKUP(B17,'Input individueel'!C:J,7,FALSE),0)</f>
        <v>99</v>
      </c>
      <c r="H17" s="106">
        <f>_xlfn.IFNA(VLOOKUP(B17,'Input individueel'!C:J,8,FALSE),0)</f>
        <v>0</v>
      </c>
      <c r="I17" s="114">
        <v>4</v>
      </c>
      <c r="J17" s="113">
        <v>44.2</v>
      </c>
      <c r="K17" s="115">
        <v>4</v>
      </c>
      <c r="L17" s="120">
        <v>43.4</v>
      </c>
      <c r="M17" s="107">
        <f t="shared" si="0"/>
        <v>87.6</v>
      </c>
      <c r="P17" s="70"/>
      <c r="Q17" s="70"/>
      <c r="R17" s="70"/>
      <c r="S17" s="70"/>
      <c r="T17" s="70"/>
    </row>
    <row r="18" spans="1:20" x14ac:dyDescent="0.3">
      <c r="A18" s="12" t="s">
        <v>242</v>
      </c>
      <c r="B18" s="12">
        <v>207</v>
      </c>
      <c r="C18" s="17" t="s">
        <v>273</v>
      </c>
      <c r="D18" s="11" t="s">
        <v>315</v>
      </c>
      <c r="E18" s="12" t="s">
        <v>489</v>
      </c>
      <c r="F18" s="12" t="s">
        <v>44</v>
      </c>
      <c r="G18" s="118">
        <f>_xlfn.IFNA(VLOOKUP(B18,'Input individueel'!C:J,7,FALSE),0)</f>
        <v>8</v>
      </c>
      <c r="H18" s="106">
        <f>_xlfn.IFNA(VLOOKUP(B18,'Input individueel'!C:J,8,FALSE),0)</f>
        <v>38.35</v>
      </c>
      <c r="I18" s="114">
        <v>11</v>
      </c>
      <c r="J18" s="113">
        <v>8.25</v>
      </c>
      <c r="K18" s="115">
        <v>9</v>
      </c>
      <c r="L18" s="120">
        <v>39.6</v>
      </c>
      <c r="M18" s="107">
        <f t="shared" si="0"/>
        <v>86.2</v>
      </c>
      <c r="P18" s="70"/>
      <c r="Q18" s="70"/>
      <c r="R18" s="70"/>
      <c r="S18" s="70"/>
      <c r="T18" s="70"/>
    </row>
    <row r="19" spans="1:20" x14ac:dyDescent="0.3">
      <c r="A19" s="12" t="s">
        <v>242</v>
      </c>
      <c r="B19" s="17">
        <v>208</v>
      </c>
      <c r="C19" s="17" t="s">
        <v>327</v>
      </c>
      <c r="D19" s="19" t="s">
        <v>322</v>
      </c>
      <c r="E19" s="17" t="s">
        <v>489</v>
      </c>
      <c r="F19" s="12" t="s">
        <v>44</v>
      </c>
      <c r="G19" s="118">
        <f>_xlfn.IFNA(VLOOKUP(B19,'Input individueel'!C:J,7,FALSE),0)</f>
        <v>7</v>
      </c>
      <c r="H19" s="106">
        <f>_xlfn.IFNA(VLOOKUP(B19,'Input individueel'!C:J,8,FALSE),0)</f>
        <v>39.75</v>
      </c>
      <c r="I19" s="114">
        <v>7</v>
      </c>
      <c r="J19" s="113">
        <v>40.049999999999997</v>
      </c>
      <c r="K19" s="115">
        <v>11</v>
      </c>
      <c r="L19" s="120">
        <v>38.4</v>
      </c>
      <c r="M19" s="107">
        <f t="shared" si="0"/>
        <v>118.19999999999999</v>
      </c>
      <c r="P19" s="70"/>
      <c r="Q19" s="70"/>
      <c r="R19" s="70"/>
      <c r="S19" s="70"/>
      <c r="T19" s="70"/>
    </row>
    <row r="20" spans="1:20" x14ac:dyDescent="0.3">
      <c r="A20" s="12" t="s">
        <v>242</v>
      </c>
      <c r="B20" s="17">
        <v>209</v>
      </c>
      <c r="C20" s="20" t="s">
        <v>328</v>
      </c>
      <c r="D20" s="19" t="s">
        <v>322</v>
      </c>
      <c r="E20" s="17" t="s">
        <v>489</v>
      </c>
      <c r="F20" s="12" t="s">
        <v>44</v>
      </c>
      <c r="G20" s="118">
        <f>_xlfn.IFNA(VLOOKUP(B20,'Input individueel'!C:J,7,FALSE),0)</f>
        <v>8</v>
      </c>
      <c r="H20" s="106">
        <f>_xlfn.IFNA(VLOOKUP(B20,'Input individueel'!C:J,8,FALSE),0)</f>
        <v>38.35</v>
      </c>
      <c r="I20" s="114">
        <v>9</v>
      </c>
      <c r="J20" s="113">
        <v>37.799999999999997</v>
      </c>
      <c r="K20" s="115">
        <v>10</v>
      </c>
      <c r="L20" s="120">
        <v>38.450000000000003</v>
      </c>
      <c r="M20" s="107">
        <f t="shared" si="0"/>
        <v>114.6</v>
      </c>
      <c r="P20" s="70"/>
      <c r="Q20" s="70"/>
      <c r="R20" s="70"/>
      <c r="S20" s="70"/>
      <c r="T20" s="70"/>
    </row>
    <row r="21" spans="1:20" x14ac:dyDescent="0.3">
      <c r="A21" s="12" t="s">
        <v>242</v>
      </c>
      <c r="B21" s="17">
        <v>210</v>
      </c>
      <c r="C21" s="17" t="s">
        <v>235</v>
      </c>
      <c r="D21" s="19" t="s">
        <v>322</v>
      </c>
      <c r="E21" s="17" t="s">
        <v>489</v>
      </c>
      <c r="F21" s="12" t="s">
        <v>44</v>
      </c>
      <c r="G21" s="118">
        <f>_xlfn.IFNA(VLOOKUP(B21,'Input individueel'!C:J,7,FALSE),0)</f>
        <v>5</v>
      </c>
      <c r="H21" s="106">
        <f>_xlfn.IFNA(VLOOKUP(B21,'Input individueel'!C:J,8,FALSE),0)</f>
        <v>42.8</v>
      </c>
      <c r="I21" s="114">
        <v>6</v>
      </c>
      <c r="J21" s="113">
        <v>41.85</v>
      </c>
      <c r="K21" s="115">
        <v>2</v>
      </c>
      <c r="L21" s="120">
        <v>43.85</v>
      </c>
      <c r="M21" s="107">
        <f t="shared" si="0"/>
        <v>128.5</v>
      </c>
      <c r="P21" s="70"/>
      <c r="Q21" s="70"/>
      <c r="R21" s="70"/>
      <c r="S21" s="70"/>
      <c r="T21" s="70"/>
    </row>
    <row r="22" spans="1:20" x14ac:dyDescent="0.3">
      <c r="A22" s="12" t="s">
        <v>242</v>
      </c>
      <c r="B22" s="17">
        <v>211</v>
      </c>
      <c r="C22" s="17" t="s">
        <v>58</v>
      </c>
      <c r="D22" s="19" t="s">
        <v>322</v>
      </c>
      <c r="E22" s="17" t="s">
        <v>489</v>
      </c>
      <c r="F22" s="12" t="s">
        <v>44</v>
      </c>
      <c r="G22" s="118">
        <f>_xlfn.IFNA(VLOOKUP(B22,'Input individueel'!C:J,7,FALSE),0)</f>
        <v>99</v>
      </c>
      <c r="H22" s="106">
        <f>_xlfn.IFNA(VLOOKUP(B22,'Input individueel'!C:J,8,FALSE),0)</f>
        <v>0</v>
      </c>
      <c r="I22" s="114">
        <v>8</v>
      </c>
      <c r="J22" s="113">
        <v>39.6</v>
      </c>
      <c r="K22" s="115">
        <v>8</v>
      </c>
      <c r="L22" s="120">
        <v>40.35</v>
      </c>
      <c r="M22" s="107">
        <f t="shared" si="0"/>
        <v>79.95</v>
      </c>
      <c r="P22" s="70"/>
      <c r="Q22" s="70"/>
      <c r="R22" s="70"/>
      <c r="S22" s="70"/>
      <c r="T22" s="70"/>
    </row>
    <row r="23" spans="1:20" x14ac:dyDescent="0.3">
      <c r="A23" s="12" t="s">
        <v>217</v>
      </c>
      <c r="B23" s="17">
        <v>213</v>
      </c>
      <c r="C23" s="17" t="s">
        <v>62</v>
      </c>
      <c r="D23" s="19" t="s">
        <v>54</v>
      </c>
      <c r="E23" s="17" t="s">
        <v>490</v>
      </c>
      <c r="F23" s="12" t="s">
        <v>37</v>
      </c>
      <c r="G23" s="118">
        <f>_xlfn.IFNA(VLOOKUP(B23,'Input individueel'!C:J,7,FALSE),0)</f>
        <v>14</v>
      </c>
      <c r="H23" s="106">
        <f>_xlfn.IFNA(VLOOKUP(B23,'Input individueel'!C:J,8,FALSE),0)</f>
        <v>39.799999999999997</v>
      </c>
      <c r="I23" s="114">
        <v>8</v>
      </c>
      <c r="J23" s="113">
        <v>39.9</v>
      </c>
      <c r="K23" s="115">
        <v>3</v>
      </c>
      <c r="L23" s="120">
        <v>40.6</v>
      </c>
      <c r="M23" s="107">
        <f t="shared" si="0"/>
        <v>120.3</v>
      </c>
      <c r="P23" s="70"/>
      <c r="Q23" s="70"/>
      <c r="R23" s="70"/>
      <c r="S23" s="70"/>
      <c r="T23" s="70"/>
    </row>
    <row r="24" spans="1:20" x14ac:dyDescent="0.3">
      <c r="A24" s="12" t="s">
        <v>217</v>
      </c>
      <c r="B24" s="17">
        <v>214</v>
      </c>
      <c r="C24" s="20" t="s">
        <v>68</v>
      </c>
      <c r="D24" s="19" t="s">
        <v>54</v>
      </c>
      <c r="E24" s="17" t="s">
        <v>490</v>
      </c>
      <c r="F24" s="12" t="s">
        <v>37</v>
      </c>
      <c r="G24" s="118">
        <f>_xlfn.IFNA(VLOOKUP(B24,'Input individueel'!C:J,7,FALSE),0)</f>
        <v>17</v>
      </c>
      <c r="H24" s="106">
        <f>_xlfn.IFNA(VLOOKUP(B24,'Input individueel'!C:J,8,FALSE),0)</f>
        <v>37.6</v>
      </c>
      <c r="I24" s="114">
        <v>14</v>
      </c>
      <c r="J24" s="113">
        <v>37.75</v>
      </c>
      <c r="K24" s="115">
        <v>7</v>
      </c>
      <c r="L24" s="120">
        <v>39.049999999999997</v>
      </c>
      <c r="M24" s="107">
        <f t="shared" si="0"/>
        <v>114.4</v>
      </c>
      <c r="P24" s="70"/>
      <c r="Q24" s="70"/>
      <c r="R24" s="70"/>
      <c r="S24" s="70"/>
      <c r="T24" s="70"/>
    </row>
    <row r="25" spans="1:20" x14ac:dyDescent="0.3">
      <c r="A25" s="12" t="s">
        <v>217</v>
      </c>
      <c r="B25" s="17">
        <v>215</v>
      </c>
      <c r="C25" s="20" t="s">
        <v>64</v>
      </c>
      <c r="D25" s="19" t="s">
        <v>54</v>
      </c>
      <c r="E25" s="17" t="s">
        <v>490</v>
      </c>
      <c r="F25" s="12" t="s">
        <v>37</v>
      </c>
      <c r="G25" s="118">
        <f>_xlfn.IFNA(VLOOKUP(B25,'Input individueel'!C:J,7,FALSE),0)</f>
        <v>9</v>
      </c>
      <c r="H25" s="106">
        <f>_xlfn.IFNA(VLOOKUP(B25,'Input individueel'!C:J,8,FALSE),0)</f>
        <v>41.95</v>
      </c>
      <c r="I25" s="114">
        <v>2</v>
      </c>
      <c r="J25" s="113">
        <v>43</v>
      </c>
      <c r="K25" s="115">
        <v>2</v>
      </c>
      <c r="L25" s="120">
        <v>42.45</v>
      </c>
      <c r="M25" s="107">
        <f t="shared" si="0"/>
        <v>127.4</v>
      </c>
      <c r="P25" s="70"/>
      <c r="Q25" s="70"/>
      <c r="R25" s="70"/>
      <c r="S25" s="70"/>
      <c r="T25" s="70"/>
    </row>
    <row r="26" spans="1:20" x14ac:dyDescent="0.3">
      <c r="A26" s="12" t="s">
        <v>217</v>
      </c>
      <c r="B26" s="17">
        <v>216</v>
      </c>
      <c r="C26" s="17" t="s">
        <v>71</v>
      </c>
      <c r="D26" s="19" t="s">
        <v>54</v>
      </c>
      <c r="E26" s="17" t="s">
        <v>490</v>
      </c>
      <c r="F26" s="12" t="s">
        <v>37</v>
      </c>
      <c r="G26" s="118">
        <f>_xlfn.IFNA(VLOOKUP(B26,'Input individueel'!C:J,7,FALSE),0)</f>
        <v>12</v>
      </c>
      <c r="H26" s="106">
        <f>_xlfn.IFNA(VLOOKUP(B26,'Input individueel'!C:J,8,FALSE),0)</f>
        <v>41.25</v>
      </c>
      <c r="I26" s="114">
        <v>7</v>
      </c>
      <c r="J26" s="113">
        <v>40.450000000000003</v>
      </c>
      <c r="K26" s="115">
        <v>5</v>
      </c>
      <c r="L26" s="120">
        <v>39.299999999999997</v>
      </c>
      <c r="M26" s="107">
        <f t="shared" si="0"/>
        <v>121</v>
      </c>
      <c r="P26" s="70"/>
      <c r="Q26" s="70"/>
      <c r="R26" s="70"/>
      <c r="S26" s="70"/>
      <c r="T26" s="70"/>
    </row>
    <row r="27" spans="1:20" x14ac:dyDescent="0.3">
      <c r="A27" s="12" t="s">
        <v>217</v>
      </c>
      <c r="B27" s="17">
        <v>217</v>
      </c>
      <c r="C27" s="17" t="s">
        <v>61</v>
      </c>
      <c r="D27" s="19" t="s">
        <v>54</v>
      </c>
      <c r="E27" s="17" t="s">
        <v>490</v>
      </c>
      <c r="F27" s="12" t="s">
        <v>37</v>
      </c>
      <c r="G27" s="118">
        <f>_xlfn.IFNA(VLOOKUP(B27,'Input individueel'!C:J,7,FALSE),0)</f>
        <v>1</v>
      </c>
      <c r="H27" s="106">
        <f>_xlfn.IFNA(VLOOKUP(B27,'Input individueel'!C:J,8,FALSE),0)</f>
        <v>43.95</v>
      </c>
      <c r="I27" s="114">
        <v>4</v>
      </c>
      <c r="J27" s="113">
        <v>42.25</v>
      </c>
      <c r="K27" s="115">
        <v>1</v>
      </c>
      <c r="L27" s="120">
        <v>43.15</v>
      </c>
      <c r="M27" s="107">
        <f t="shared" si="0"/>
        <v>129.35000000000002</v>
      </c>
      <c r="P27" s="70"/>
      <c r="Q27" s="70"/>
      <c r="R27" s="70"/>
      <c r="S27" s="70"/>
      <c r="T27" s="70"/>
    </row>
    <row r="28" spans="1:20" x14ac:dyDescent="0.3">
      <c r="A28" s="12" t="s">
        <v>217</v>
      </c>
      <c r="B28" s="17">
        <v>218</v>
      </c>
      <c r="C28" s="17" t="s">
        <v>250</v>
      </c>
      <c r="D28" s="19" t="s">
        <v>219</v>
      </c>
      <c r="E28" s="17" t="s">
        <v>490</v>
      </c>
      <c r="F28" s="12" t="s">
        <v>43</v>
      </c>
      <c r="G28" s="118">
        <f>_xlfn.IFNA(VLOOKUP(B28,'Input individueel'!C:J,7,FALSE),0)</f>
        <v>6</v>
      </c>
      <c r="H28" s="106">
        <f>_xlfn.IFNA(VLOOKUP(B28,'Input individueel'!C:J,8,FALSE),0)</f>
        <v>40.950000000000003</v>
      </c>
      <c r="I28" s="114">
        <v>16</v>
      </c>
      <c r="J28" s="113">
        <v>30.15</v>
      </c>
      <c r="K28" s="115">
        <v>4</v>
      </c>
      <c r="L28" s="120">
        <v>41.05</v>
      </c>
      <c r="M28" s="107">
        <f t="shared" si="0"/>
        <v>112.14999999999999</v>
      </c>
      <c r="P28" s="70"/>
      <c r="Q28" s="70"/>
      <c r="R28" s="147"/>
      <c r="S28" s="147"/>
      <c r="T28" s="70"/>
    </row>
    <row r="29" spans="1:20" x14ac:dyDescent="0.3">
      <c r="A29" s="70" t="s">
        <v>217</v>
      </c>
      <c r="B29">
        <v>219</v>
      </c>
      <c r="C29" t="s">
        <v>251</v>
      </c>
      <c r="D29" t="s">
        <v>219</v>
      </c>
      <c r="E29" t="s">
        <v>490</v>
      </c>
      <c r="F29" s="12" t="s">
        <v>43</v>
      </c>
      <c r="G29" s="118">
        <f>_xlfn.IFNA(VLOOKUP(B29,'Input individueel'!C:J,7,FALSE),0)</f>
        <v>5</v>
      </c>
      <c r="H29" s="106">
        <f>_xlfn.IFNA(VLOOKUP(B29,'Input individueel'!C:J,8,FALSE),0)</f>
        <v>41.5</v>
      </c>
      <c r="I29" s="114">
        <v>1</v>
      </c>
      <c r="J29" s="113">
        <v>43.8</v>
      </c>
      <c r="K29" s="115">
        <v>5</v>
      </c>
      <c r="L29" s="120">
        <v>40.85</v>
      </c>
      <c r="M29" s="107">
        <f t="shared" si="0"/>
        <v>126.15</v>
      </c>
      <c r="P29" s="70"/>
      <c r="Q29" s="70"/>
      <c r="R29" s="70"/>
      <c r="S29" s="147"/>
      <c r="T29" s="70"/>
    </row>
    <row r="30" spans="1:20" x14ac:dyDescent="0.3">
      <c r="A30" t="s">
        <v>217</v>
      </c>
      <c r="B30">
        <v>220</v>
      </c>
      <c r="C30" t="s">
        <v>252</v>
      </c>
      <c r="D30" t="s">
        <v>219</v>
      </c>
      <c r="E30" t="s">
        <v>490</v>
      </c>
      <c r="F30" s="12" t="s">
        <v>486</v>
      </c>
      <c r="G30" s="118">
        <f>_xlfn.IFNA(VLOOKUP(B30,'Input individueel'!C:J,7,FALSE),0)</f>
        <v>99</v>
      </c>
      <c r="H30" s="106">
        <f>_xlfn.IFNA(VLOOKUP(B30,'Input individueel'!C:J,8,FALSE),0)</f>
        <v>0</v>
      </c>
      <c r="I30" s="114">
        <v>17</v>
      </c>
      <c r="J30" s="113">
        <v>20.25</v>
      </c>
      <c r="K30" s="115">
        <v>1</v>
      </c>
      <c r="L30" s="120">
        <v>43.65</v>
      </c>
      <c r="M30" s="107">
        <f t="shared" si="0"/>
        <v>63.9</v>
      </c>
      <c r="P30" s="70"/>
      <c r="Q30" s="70"/>
      <c r="R30" s="70"/>
      <c r="S30" s="147"/>
      <c r="T30" s="70"/>
    </row>
    <row r="31" spans="1:20" x14ac:dyDescent="0.3">
      <c r="A31" t="s">
        <v>217</v>
      </c>
      <c r="B31">
        <v>221</v>
      </c>
      <c r="C31" t="s">
        <v>253</v>
      </c>
      <c r="D31" t="s">
        <v>219</v>
      </c>
      <c r="E31" t="s">
        <v>490</v>
      </c>
      <c r="F31" s="12" t="s">
        <v>486</v>
      </c>
      <c r="G31" s="118">
        <f>_xlfn.IFNA(VLOOKUP(B31,'Input individueel'!C:J,7,FALSE),0)</f>
        <v>99</v>
      </c>
      <c r="H31" s="106">
        <f>_xlfn.IFNA(VLOOKUP(B31,'Input individueel'!C:J,8,FALSE),0)</f>
        <v>0</v>
      </c>
      <c r="I31" s="114">
        <v>99</v>
      </c>
      <c r="J31" s="113">
        <v>0</v>
      </c>
      <c r="K31" s="115">
        <v>99</v>
      </c>
      <c r="L31" s="120">
        <v>0</v>
      </c>
      <c r="M31" s="107">
        <f t="shared" si="0"/>
        <v>0</v>
      </c>
      <c r="P31" s="70"/>
      <c r="Q31" s="70"/>
      <c r="R31" s="70"/>
      <c r="S31" s="70"/>
      <c r="T31" s="70"/>
    </row>
    <row r="32" spans="1:20" x14ac:dyDescent="0.3">
      <c r="A32" t="s">
        <v>217</v>
      </c>
      <c r="B32">
        <v>222</v>
      </c>
      <c r="C32" t="s">
        <v>254</v>
      </c>
      <c r="D32" t="s">
        <v>219</v>
      </c>
      <c r="E32" t="s">
        <v>490</v>
      </c>
      <c r="F32" s="12" t="s">
        <v>486</v>
      </c>
      <c r="G32" s="118">
        <f>_xlfn.IFNA(VLOOKUP(B32,'Input individueel'!C:J,7,FALSE),0)</f>
        <v>99</v>
      </c>
      <c r="H32" s="106">
        <f>_xlfn.IFNA(VLOOKUP(B32,'Input individueel'!C:J,8,FALSE),0)</f>
        <v>0</v>
      </c>
      <c r="I32" s="114">
        <v>99</v>
      </c>
      <c r="J32" s="113">
        <v>0</v>
      </c>
      <c r="K32" s="115">
        <v>99</v>
      </c>
      <c r="L32" s="120">
        <v>0</v>
      </c>
      <c r="M32" s="107">
        <f t="shared" si="0"/>
        <v>0</v>
      </c>
      <c r="P32" s="70"/>
      <c r="Q32" s="70"/>
      <c r="R32" s="70"/>
      <c r="S32" s="70"/>
      <c r="T32" s="70"/>
    </row>
    <row r="33" spans="1:20" x14ac:dyDescent="0.3">
      <c r="A33" t="s">
        <v>217</v>
      </c>
      <c r="B33">
        <v>223</v>
      </c>
      <c r="C33" t="s">
        <v>75</v>
      </c>
      <c r="D33" t="s">
        <v>60</v>
      </c>
      <c r="E33" t="s">
        <v>490</v>
      </c>
      <c r="F33" s="12" t="s">
        <v>37</v>
      </c>
      <c r="G33" s="118">
        <f>_xlfn.IFNA(VLOOKUP(B33,'Input individueel'!C:J,7,FALSE),0)</f>
        <v>8</v>
      </c>
      <c r="H33" s="106">
        <f>_xlfn.IFNA(VLOOKUP(B33,'Input individueel'!C:J,8,FALSE),0)</f>
        <v>42.15</v>
      </c>
      <c r="I33" s="114">
        <v>16</v>
      </c>
      <c r="J33" s="113">
        <v>39.950000000000003</v>
      </c>
      <c r="K33" s="115">
        <v>4</v>
      </c>
      <c r="L33" s="120">
        <v>39.700000000000003</v>
      </c>
      <c r="M33" s="107">
        <f t="shared" si="0"/>
        <v>121.80000000000001</v>
      </c>
      <c r="P33" s="70"/>
      <c r="Q33" s="70"/>
      <c r="R33" s="70"/>
      <c r="S33" s="70"/>
      <c r="T33" s="70"/>
    </row>
    <row r="34" spans="1:20" x14ac:dyDescent="0.3">
      <c r="A34" t="s">
        <v>217</v>
      </c>
      <c r="B34">
        <v>224</v>
      </c>
      <c r="C34" t="s">
        <v>59</v>
      </c>
      <c r="D34" t="s">
        <v>60</v>
      </c>
      <c r="E34" t="s">
        <v>490</v>
      </c>
      <c r="F34" s="12" t="s">
        <v>37</v>
      </c>
      <c r="G34" s="118">
        <f>_xlfn.IFNA(VLOOKUP(B34,'Input individueel'!C:J,7,FALSE),0)</f>
        <v>7</v>
      </c>
      <c r="H34" s="106">
        <f>_xlfn.IFNA(VLOOKUP(B34,'Input individueel'!C:J,8,FALSE),0)</f>
        <v>42.25</v>
      </c>
      <c r="I34" s="114">
        <v>12</v>
      </c>
      <c r="J34" s="113">
        <v>41.7</v>
      </c>
      <c r="K34" s="115">
        <v>8</v>
      </c>
      <c r="L34" s="120">
        <v>37.549999999999997</v>
      </c>
      <c r="M34" s="107">
        <f t="shared" si="0"/>
        <v>121.5</v>
      </c>
      <c r="P34" s="70"/>
      <c r="Q34" s="70"/>
      <c r="R34" s="70"/>
      <c r="S34" s="70"/>
      <c r="T34" s="70"/>
    </row>
    <row r="35" spans="1:20" x14ac:dyDescent="0.3">
      <c r="A35" t="s">
        <v>217</v>
      </c>
      <c r="B35">
        <v>225</v>
      </c>
      <c r="C35" t="s">
        <v>63</v>
      </c>
      <c r="D35" t="s">
        <v>365</v>
      </c>
      <c r="E35" t="s">
        <v>490</v>
      </c>
      <c r="F35" s="12" t="s">
        <v>43</v>
      </c>
      <c r="G35" s="118">
        <f>_xlfn.IFNA(VLOOKUP(B35,'Input individueel'!C:J,7,FALSE),0)</f>
        <v>14</v>
      </c>
      <c r="H35" s="106">
        <f>_xlfn.IFNA(VLOOKUP(B35,'Input individueel'!C:J,8,FALSE),0)</f>
        <v>36.799999999999997</v>
      </c>
      <c r="I35" s="114">
        <v>19</v>
      </c>
      <c r="J35" s="113">
        <v>34.6</v>
      </c>
      <c r="K35" s="115">
        <v>6</v>
      </c>
      <c r="L35" s="120">
        <v>40.700000000000003</v>
      </c>
      <c r="M35" s="107">
        <f t="shared" si="0"/>
        <v>112.10000000000001</v>
      </c>
      <c r="P35" s="70"/>
      <c r="Q35" s="70"/>
      <c r="R35" s="70"/>
      <c r="S35" s="70"/>
      <c r="T35" s="70"/>
    </row>
    <row r="36" spans="1:20" x14ac:dyDescent="0.3">
      <c r="A36" t="s">
        <v>217</v>
      </c>
      <c r="B36">
        <v>227</v>
      </c>
      <c r="C36" t="s">
        <v>70</v>
      </c>
      <c r="D36" t="s">
        <v>322</v>
      </c>
      <c r="E36" t="s">
        <v>490</v>
      </c>
      <c r="F36" s="12" t="s">
        <v>43</v>
      </c>
      <c r="G36" s="118">
        <f>_xlfn.IFNA(VLOOKUP(B36,'Input individueel'!C:J,7,FALSE),0)</f>
        <v>9</v>
      </c>
      <c r="H36" s="106">
        <f>_xlfn.IFNA(VLOOKUP(B36,'Input individueel'!C:J,8,FALSE),0)</f>
        <v>40.200000000000003</v>
      </c>
      <c r="I36" s="114">
        <v>9</v>
      </c>
      <c r="J36" s="113">
        <v>39.65</v>
      </c>
      <c r="K36" s="115">
        <v>99</v>
      </c>
      <c r="L36" s="120">
        <v>0</v>
      </c>
      <c r="M36" s="107">
        <f t="shared" si="0"/>
        <v>79.849999999999994</v>
      </c>
      <c r="P36" s="70"/>
      <c r="Q36" s="70"/>
      <c r="R36" s="70"/>
      <c r="S36" s="70"/>
      <c r="T36" s="70"/>
    </row>
    <row r="37" spans="1:20" x14ac:dyDescent="0.3">
      <c r="A37" t="s">
        <v>217</v>
      </c>
      <c r="B37">
        <v>228</v>
      </c>
      <c r="C37" t="s">
        <v>69</v>
      </c>
      <c r="D37" t="s">
        <v>322</v>
      </c>
      <c r="E37" t="s">
        <v>490</v>
      </c>
      <c r="F37" s="12" t="s">
        <v>43</v>
      </c>
      <c r="G37" s="118">
        <f>_xlfn.IFNA(VLOOKUP(B37,'Input individueel'!C:J,7,FALSE),0)</f>
        <v>11</v>
      </c>
      <c r="H37" s="106">
        <f>_xlfn.IFNA(VLOOKUP(B37,'Input individueel'!C:J,8,FALSE),0)</f>
        <v>38.6</v>
      </c>
      <c r="I37" s="114">
        <v>12</v>
      </c>
      <c r="J37" s="113">
        <v>38.549999999999997</v>
      </c>
      <c r="K37" s="115">
        <v>12</v>
      </c>
      <c r="L37" s="120">
        <v>30.7</v>
      </c>
      <c r="M37" s="107">
        <f t="shared" si="0"/>
        <v>107.85</v>
      </c>
      <c r="P37" s="70"/>
      <c r="Q37" s="70"/>
      <c r="R37" s="70"/>
      <c r="S37" s="70"/>
      <c r="T37" s="70"/>
    </row>
    <row r="38" spans="1:20" x14ac:dyDescent="0.3">
      <c r="A38" t="s">
        <v>217</v>
      </c>
      <c r="B38">
        <v>229</v>
      </c>
      <c r="C38" t="s">
        <v>73</v>
      </c>
      <c r="D38" t="s">
        <v>322</v>
      </c>
      <c r="E38" t="s">
        <v>490</v>
      </c>
      <c r="F38" s="12" t="s">
        <v>43</v>
      </c>
      <c r="G38" s="118">
        <f>_xlfn.IFNA(VLOOKUP(B38,'Input individueel'!C:J,7,FALSE),0)</f>
        <v>99</v>
      </c>
      <c r="H38" s="106">
        <f>_xlfn.IFNA(VLOOKUP(B38,'Input individueel'!C:J,8,FALSE),0)</f>
        <v>0</v>
      </c>
      <c r="I38" s="114">
        <v>99</v>
      </c>
      <c r="J38" s="113">
        <v>0</v>
      </c>
      <c r="K38" s="115">
        <v>11</v>
      </c>
      <c r="L38" s="120">
        <v>33.700000000000003</v>
      </c>
      <c r="M38" s="107">
        <f t="shared" si="0"/>
        <v>33.700000000000003</v>
      </c>
      <c r="P38" s="70"/>
      <c r="Q38" s="70"/>
      <c r="R38" s="70"/>
      <c r="S38" s="70"/>
      <c r="T38" s="70"/>
    </row>
    <row r="39" spans="1:20" x14ac:dyDescent="0.3">
      <c r="A39" t="s">
        <v>217</v>
      </c>
      <c r="B39">
        <v>230</v>
      </c>
      <c r="C39" t="s">
        <v>72</v>
      </c>
      <c r="D39" t="s">
        <v>322</v>
      </c>
      <c r="E39" t="s">
        <v>490</v>
      </c>
      <c r="F39" s="12" t="s">
        <v>43</v>
      </c>
      <c r="G39" s="118">
        <f>_xlfn.IFNA(VLOOKUP(B39,'Input individueel'!C:J,7,FALSE),0)</f>
        <v>15</v>
      </c>
      <c r="H39" s="106">
        <f>_xlfn.IFNA(VLOOKUP(B39,'Input individueel'!C:J,8,FALSE),0)</f>
        <v>35.549999999999997</v>
      </c>
      <c r="I39" s="114">
        <v>15</v>
      </c>
      <c r="J39" s="113">
        <v>34.450000000000003</v>
      </c>
      <c r="K39" s="115">
        <v>9</v>
      </c>
      <c r="L39" s="120">
        <v>36.200000000000003</v>
      </c>
      <c r="M39" s="107">
        <f t="shared" si="0"/>
        <v>106.2</v>
      </c>
      <c r="P39" s="70"/>
      <c r="Q39" s="70"/>
      <c r="R39" s="147"/>
      <c r="S39" s="70"/>
      <c r="T39" s="70"/>
    </row>
    <row r="40" spans="1:20" x14ac:dyDescent="0.3">
      <c r="A40" t="s">
        <v>217</v>
      </c>
      <c r="B40">
        <v>231</v>
      </c>
      <c r="C40" t="s">
        <v>76</v>
      </c>
      <c r="D40" t="s">
        <v>322</v>
      </c>
      <c r="E40" t="s">
        <v>490</v>
      </c>
      <c r="F40" s="12" t="s">
        <v>43</v>
      </c>
      <c r="G40" s="118">
        <f>_xlfn.IFNA(VLOOKUP(B40,'Input individueel'!C:J,7,FALSE),0)</f>
        <v>12</v>
      </c>
      <c r="H40" s="106">
        <f>_xlfn.IFNA(VLOOKUP(B40,'Input individueel'!C:J,8,FALSE),0)</f>
        <v>38.15</v>
      </c>
      <c r="I40" s="114">
        <v>11</v>
      </c>
      <c r="J40" s="113">
        <v>39.1</v>
      </c>
      <c r="K40" s="115">
        <v>6</v>
      </c>
      <c r="L40" s="120">
        <v>39.25</v>
      </c>
      <c r="M40" s="107">
        <f t="shared" si="0"/>
        <v>116.5</v>
      </c>
      <c r="P40" s="70"/>
      <c r="Q40" s="70"/>
      <c r="R40" s="70"/>
      <c r="S40" s="70"/>
      <c r="T40" s="70"/>
    </row>
    <row r="41" spans="1:20" x14ac:dyDescent="0.3">
      <c r="A41" t="s">
        <v>217</v>
      </c>
      <c r="B41">
        <v>232</v>
      </c>
      <c r="C41" t="s">
        <v>74</v>
      </c>
      <c r="D41" t="s">
        <v>322</v>
      </c>
      <c r="E41" t="s">
        <v>490</v>
      </c>
      <c r="F41" s="12" t="s">
        <v>43</v>
      </c>
      <c r="G41" s="118">
        <f>_xlfn.IFNA(VLOOKUP(B41,'Input individueel'!C:J,7,FALSE),0)</f>
        <v>8</v>
      </c>
      <c r="H41" s="106">
        <f>_xlfn.IFNA(VLOOKUP(B41,'Input individueel'!C:J,8,FALSE),0)</f>
        <v>40.700000000000003</v>
      </c>
      <c r="I41" s="114">
        <v>6</v>
      </c>
      <c r="J41" s="113">
        <v>40.6</v>
      </c>
      <c r="K41" s="115">
        <v>9</v>
      </c>
      <c r="L41" s="120">
        <v>36.200000000000003</v>
      </c>
      <c r="M41" s="107">
        <f t="shared" si="0"/>
        <v>117.50000000000001</v>
      </c>
      <c r="P41" s="70"/>
      <c r="Q41" s="70"/>
      <c r="R41" s="70"/>
      <c r="S41" s="70"/>
      <c r="T41" s="70"/>
    </row>
    <row r="42" spans="1:20" x14ac:dyDescent="0.3">
      <c r="A42" t="s">
        <v>217</v>
      </c>
      <c r="B42">
        <v>233</v>
      </c>
      <c r="C42" t="s">
        <v>66</v>
      </c>
      <c r="D42" t="s">
        <v>322</v>
      </c>
      <c r="E42" t="s">
        <v>490</v>
      </c>
      <c r="F42" s="12" t="s">
        <v>43</v>
      </c>
      <c r="G42" s="118">
        <f>_xlfn.IFNA(VLOOKUP(B42,'Input individueel'!C:J,7,FALSE),0)</f>
        <v>3</v>
      </c>
      <c r="H42" s="106">
        <f>_xlfn.IFNA(VLOOKUP(B42,'Input individueel'!C:J,8,FALSE),0)</f>
        <v>42.4</v>
      </c>
      <c r="I42" s="114">
        <v>5</v>
      </c>
      <c r="J42" s="113">
        <v>41.45</v>
      </c>
      <c r="K42" s="115">
        <v>2</v>
      </c>
      <c r="L42" s="120">
        <v>42.5</v>
      </c>
      <c r="M42" s="107">
        <f t="shared" si="0"/>
        <v>126.35</v>
      </c>
      <c r="P42" s="70"/>
      <c r="Q42" s="70"/>
      <c r="R42" s="70"/>
      <c r="S42" s="70"/>
      <c r="T42" s="70"/>
    </row>
    <row r="43" spans="1:20" x14ac:dyDescent="0.3">
      <c r="A43" t="s">
        <v>217</v>
      </c>
      <c r="B43">
        <v>234</v>
      </c>
      <c r="C43" t="s">
        <v>343</v>
      </c>
      <c r="D43" t="s">
        <v>322</v>
      </c>
      <c r="E43" t="s">
        <v>490</v>
      </c>
      <c r="F43" s="12" t="s">
        <v>43</v>
      </c>
      <c r="G43" s="118">
        <f>_xlfn.IFNA(VLOOKUP(B43,'Input individueel'!C:J,7,FALSE),0)</f>
        <v>4</v>
      </c>
      <c r="H43" s="106">
        <f>_xlfn.IFNA(VLOOKUP(B43,'Input individueel'!C:J,8,FALSE),0)</f>
        <v>42.2</v>
      </c>
      <c r="I43" s="114">
        <v>3</v>
      </c>
      <c r="J43" s="113">
        <v>42.35</v>
      </c>
      <c r="K43" s="115">
        <v>3</v>
      </c>
      <c r="L43" s="120">
        <v>41.1</v>
      </c>
      <c r="M43" s="107">
        <f t="shared" si="0"/>
        <v>125.65</v>
      </c>
      <c r="P43" s="70"/>
      <c r="Q43" s="70"/>
      <c r="R43" s="70"/>
      <c r="S43" s="70"/>
      <c r="T43" s="70"/>
    </row>
    <row r="44" spans="1:20" x14ac:dyDescent="0.3">
      <c r="A44" t="s">
        <v>217</v>
      </c>
      <c r="B44">
        <v>235</v>
      </c>
      <c r="C44" t="s">
        <v>67</v>
      </c>
      <c r="D44" t="s">
        <v>322</v>
      </c>
      <c r="E44" t="s">
        <v>490</v>
      </c>
      <c r="F44" s="12" t="s">
        <v>43</v>
      </c>
      <c r="G44" s="118">
        <f>_xlfn.IFNA(VLOOKUP(B44,'Input individueel'!C:J,7,FALSE),0)</f>
        <v>10</v>
      </c>
      <c r="H44" s="106">
        <f>_xlfn.IFNA(VLOOKUP(B44,'Input individueel'!C:J,8,FALSE),0)</f>
        <v>39.549999999999997</v>
      </c>
      <c r="I44" s="114">
        <v>10</v>
      </c>
      <c r="J44" s="113">
        <v>39.4</v>
      </c>
      <c r="K44" s="115">
        <v>7</v>
      </c>
      <c r="L44" s="120">
        <v>37.5</v>
      </c>
      <c r="M44" s="107">
        <f t="shared" si="0"/>
        <v>116.45</v>
      </c>
      <c r="P44" s="70"/>
      <c r="Q44" s="70"/>
      <c r="R44" s="70"/>
      <c r="S44" s="70"/>
      <c r="T44" s="70"/>
    </row>
    <row r="45" spans="1:20" x14ac:dyDescent="0.3">
      <c r="A45" t="s">
        <v>217</v>
      </c>
      <c r="B45">
        <v>236</v>
      </c>
      <c r="C45" t="s">
        <v>231</v>
      </c>
      <c r="D45" t="s">
        <v>322</v>
      </c>
      <c r="E45" t="s">
        <v>490</v>
      </c>
      <c r="F45" s="12" t="s">
        <v>43</v>
      </c>
      <c r="G45" s="118">
        <f>_xlfn.IFNA(VLOOKUP(B45,'Input individueel'!C:J,7,FALSE),0)</f>
        <v>13</v>
      </c>
      <c r="H45" s="106">
        <f>_xlfn.IFNA(VLOOKUP(B45,'Input individueel'!C:J,8,FALSE),0)</f>
        <v>37.65</v>
      </c>
      <c r="I45" s="114">
        <v>13</v>
      </c>
      <c r="J45" s="113">
        <v>37.950000000000003</v>
      </c>
      <c r="K45" s="115">
        <v>8</v>
      </c>
      <c r="L45" s="120">
        <v>36.549999999999997</v>
      </c>
      <c r="M45" s="107">
        <f t="shared" si="0"/>
        <v>112.15</v>
      </c>
      <c r="P45" s="70"/>
      <c r="Q45" s="70"/>
      <c r="R45" s="70"/>
      <c r="S45" s="70"/>
      <c r="T45" s="70"/>
    </row>
    <row r="46" spans="1:20" x14ac:dyDescent="0.3">
      <c r="A46" t="s">
        <v>217</v>
      </c>
      <c r="B46">
        <v>237</v>
      </c>
      <c r="C46" t="s">
        <v>65</v>
      </c>
      <c r="D46" t="s">
        <v>322</v>
      </c>
      <c r="E46" t="s">
        <v>490</v>
      </c>
      <c r="F46" s="12" t="s">
        <v>486</v>
      </c>
      <c r="G46" s="118">
        <f>_xlfn.IFNA(VLOOKUP(B46,'Input individueel'!C:J,7,FALSE),0)</f>
        <v>99</v>
      </c>
      <c r="H46" s="106">
        <f>_xlfn.IFNA(VLOOKUP(B46,'Input individueel'!C:J,8,FALSE),0)</f>
        <v>0</v>
      </c>
      <c r="I46" s="114">
        <v>99</v>
      </c>
      <c r="J46" s="113">
        <v>0</v>
      </c>
      <c r="K46" s="115">
        <v>9</v>
      </c>
      <c r="L46" s="120">
        <v>33.549999999999997</v>
      </c>
      <c r="M46" s="107">
        <f t="shared" si="0"/>
        <v>33.549999999999997</v>
      </c>
      <c r="P46" s="70"/>
      <c r="Q46" s="70"/>
      <c r="R46" s="70"/>
      <c r="S46" s="70"/>
      <c r="T46" s="70"/>
    </row>
    <row r="47" spans="1:20" x14ac:dyDescent="0.3">
      <c r="A47" t="s">
        <v>217</v>
      </c>
      <c r="B47">
        <v>300</v>
      </c>
      <c r="C47" t="s">
        <v>136</v>
      </c>
      <c r="D47" t="s">
        <v>133</v>
      </c>
      <c r="E47" t="s">
        <v>491</v>
      </c>
      <c r="F47" s="12" t="s">
        <v>37</v>
      </c>
      <c r="G47" s="118">
        <f>_xlfn.IFNA(VLOOKUP(B47,'Input individueel'!C:J,7,FALSE),0)</f>
        <v>13</v>
      </c>
      <c r="H47" s="106">
        <f>_xlfn.IFNA(VLOOKUP(B47,'Input individueel'!C:J,8,FALSE),0)</f>
        <v>40.65</v>
      </c>
      <c r="I47" s="114">
        <v>6</v>
      </c>
      <c r="J47" s="113">
        <v>42.65</v>
      </c>
      <c r="K47" s="115">
        <v>7</v>
      </c>
      <c r="L47" s="120">
        <v>42.25</v>
      </c>
      <c r="M47" s="107">
        <f t="shared" si="0"/>
        <v>125.55000000000001</v>
      </c>
      <c r="P47" s="70"/>
      <c r="Q47" s="70"/>
      <c r="R47" s="70"/>
      <c r="S47" s="70"/>
      <c r="T47" s="70"/>
    </row>
    <row r="48" spans="1:20" x14ac:dyDescent="0.3">
      <c r="A48" t="s">
        <v>217</v>
      </c>
      <c r="B48">
        <v>301</v>
      </c>
      <c r="C48" t="s">
        <v>91</v>
      </c>
      <c r="D48" t="s">
        <v>51</v>
      </c>
      <c r="E48" t="s">
        <v>491</v>
      </c>
      <c r="F48" s="12" t="s">
        <v>37</v>
      </c>
      <c r="G48" s="118">
        <f>_xlfn.IFNA(VLOOKUP(B48,'Input individueel'!C:J,7,FALSE),0)</f>
        <v>3</v>
      </c>
      <c r="H48" s="106">
        <f>_xlfn.IFNA(VLOOKUP(B48,'Input individueel'!C:J,8,FALSE),0)</f>
        <v>43.65</v>
      </c>
      <c r="I48" s="114">
        <v>9</v>
      </c>
      <c r="J48" s="113">
        <v>42.15</v>
      </c>
      <c r="K48" s="115">
        <v>6</v>
      </c>
      <c r="L48" s="120">
        <v>42.5</v>
      </c>
      <c r="M48" s="107">
        <f t="shared" si="0"/>
        <v>128.30000000000001</v>
      </c>
      <c r="P48" s="70"/>
      <c r="Q48" s="70"/>
      <c r="R48" s="70"/>
      <c r="S48" s="70"/>
      <c r="T48" s="70"/>
    </row>
    <row r="49" spans="1:20" x14ac:dyDescent="0.3">
      <c r="A49" t="s">
        <v>217</v>
      </c>
      <c r="B49">
        <v>302</v>
      </c>
      <c r="C49" t="s">
        <v>85</v>
      </c>
      <c r="D49" t="s">
        <v>51</v>
      </c>
      <c r="E49" t="s">
        <v>491</v>
      </c>
      <c r="F49" s="12" t="s">
        <v>37</v>
      </c>
      <c r="G49" s="118">
        <f>_xlfn.IFNA(VLOOKUP(B49,'Input individueel'!C:J,7,FALSE),0)</f>
        <v>4</v>
      </c>
      <c r="H49" s="106">
        <f>_xlfn.IFNA(VLOOKUP(B49,'Input individueel'!C:J,8,FALSE),0)</f>
        <v>42.9</v>
      </c>
      <c r="I49" s="114">
        <v>5</v>
      </c>
      <c r="J49" s="113">
        <v>42.85</v>
      </c>
      <c r="K49" s="115">
        <v>2</v>
      </c>
      <c r="L49" s="120">
        <v>44.05</v>
      </c>
      <c r="M49" s="107">
        <f t="shared" si="0"/>
        <v>129.80000000000001</v>
      </c>
      <c r="P49" s="70"/>
      <c r="Q49" s="70"/>
      <c r="R49" s="70"/>
      <c r="S49" s="70"/>
      <c r="T49" s="70"/>
    </row>
    <row r="50" spans="1:20" x14ac:dyDescent="0.3">
      <c r="A50" t="s">
        <v>217</v>
      </c>
      <c r="B50">
        <v>303</v>
      </c>
      <c r="C50" t="s">
        <v>141</v>
      </c>
      <c r="D50" t="s">
        <v>365</v>
      </c>
      <c r="E50" t="s">
        <v>491</v>
      </c>
      <c r="F50" s="12" t="s">
        <v>43</v>
      </c>
      <c r="G50" s="118">
        <f>_xlfn.IFNA(VLOOKUP(B50,'Input individueel'!C:J,7,FALSE),0)</f>
        <v>7</v>
      </c>
      <c r="H50" s="106">
        <f>_xlfn.IFNA(VLOOKUP(B50,'Input individueel'!C:J,8,FALSE),0)</f>
        <v>40.75</v>
      </c>
      <c r="I50" s="114">
        <v>18</v>
      </c>
      <c r="J50" s="113">
        <v>38.35</v>
      </c>
      <c r="K50" s="115">
        <v>8</v>
      </c>
      <c r="L50" s="120">
        <v>41.9</v>
      </c>
      <c r="M50" s="107">
        <f t="shared" si="0"/>
        <v>121</v>
      </c>
      <c r="P50" s="70"/>
      <c r="Q50" s="70"/>
      <c r="R50" s="70"/>
      <c r="S50" s="70"/>
      <c r="T50" s="70"/>
    </row>
    <row r="51" spans="1:20" x14ac:dyDescent="0.3">
      <c r="A51" t="s">
        <v>217</v>
      </c>
      <c r="B51">
        <v>304</v>
      </c>
      <c r="C51" t="s">
        <v>134</v>
      </c>
      <c r="D51" t="s">
        <v>365</v>
      </c>
      <c r="E51" t="s">
        <v>491</v>
      </c>
      <c r="F51" s="12" t="s">
        <v>43</v>
      </c>
      <c r="G51" s="118">
        <f>_xlfn.IFNA(VLOOKUP(B51,'Input individueel'!C:J,7,FALSE),0)</f>
        <v>2</v>
      </c>
      <c r="H51" s="106">
        <f>_xlfn.IFNA(VLOOKUP(B51,'Input individueel'!C:J,8,FALSE),0)</f>
        <v>42.45</v>
      </c>
      <c r="I51" s="114">
        <v>14</v>
      </c>
      <c r="J51" s="113">
        <v>41.35</v>
      </c>
      <c r="K51" s="115">
        <v>3</v>
      </c>
      <c r="L51" s="120">
        <v>43.2</v>
      </c>
      <c r="M51" s="107">
        <f t="shared" si="0"/>
        <v>127.00000000000001</v>
      </c>
      <c r="P51" s="70"/>
      <c r="Q51" s="70"/>
      <c r="R51" s="70"/>
      <c r="S51" s="70"/>
      <c r="T51" s="70"/>
    </row>
    <row r="52" spans="1:20" x14ac:dyDescent="0.3">
      <c r="A52" t="s">
        <v>217</v>
      </c>
      <c r="B52">
        <v>305</v>
      </c>
      <c r="C52" t="s">
        <v>78</v>
      </c>
      <c r="D52" t="s">
        <v>365</v>
      </c>
      <c r="E52" t="s">
        <v>491</v>
      </c>
      <c r="F52" s="12" t="s">
        <v>43</v>
      </c>
      <c r="G52" s="118">
        <f>_xlfn.IFNA(VLOOKUP(B52,'Input individueel'!C:J,7,FALSE),0)</f>
        <v>1</v>
      </c>
      <c r="H52" s="106">
        <f>_xlfn.IFNA(VLOOKUP(B52,'Input individueel'!C:J,8,FALSE),0)</f>
        <v>44.05</v>
      </c>
      <c r="I52" s="114">
        <v>11</v>
      </c>
      <c r="J52" s="113">
        <v>41.8</v>
      </c>
      <c r="K52" s="115">
        <v>1</v>
      </c>
      <c r="L52" s="120">
        <v>44.65</v>
      </c>
      <c r="M52" s="107">
        <f t="shared" si="0"/>
        <v>130.5</v>
      </c>
      <c r="P52" s="70"/>
      <c r="Q52" s="70"/>
      <c r="R52" s="147"/>
      <c r="S52" s="70"/>
      <c r="T52" s="70"/>
    </row>
    <row r="53" spans="1:20" x14ac:dyDescent="0.3">
      <c r="A53" s="12" t="s">
        <v>217</v>
      </c>
      <c r="B53" s="17">
        <v>306</v>
      </c>
      <c r="C53" s="17" t="s">
        <v>83</v>
      </c>
      <c r="D53" s="19" t="s">
        <v>315</v>
      </c>
      <c r="E53" s="17" t="s">
        <v>491</v>
      </c>
      <c r="F53" s="12" t="s">
        <v>37</v>
      </c>
      <c r="G53" s="118">
        <f>_xlfn.IFNA(VLOOKUP(B53,'Input individueel'!C:J,7,FALSE),0)</f>
        <v>9</v>
      </c>
      <c r="H53" s="106">
        <f>_xlfn.IFNA(VLOOKUP(B53,'Input individueel'!C:J,8,FALSE),0)</f>
        <v>41.95</v>
      </c>
      <c r="I53" s="114">
        <v>15</v>
      </c>
      <c r="J53" s="113">
        <v>40</v>
      </c>
      <c r="K53" s="115">
        <v>4</v>
      </c>
      <c r="L53" s="120">
        <v>42.15</v>
      </c>
      <c r="M53" s="107">
        <f t="shared" si="0"/>
        <v>124.10000000000001</v>
      </c>
      <c r="P53" s="70"/>
      <c r="Q53" s="70"/>
      <c r="R53" s="147"/>
      <c r="S53" s="70"/>
      <c r="T53" s="70"/>
    </row>
    <row r="54" spans="1:20" x14ac:dyDescent="0.3">
      <c r="A54" s="12" t="s">
        <v>217</v>
      </c>
      <c r="B54" s="17">
        <v>307</v>
      </c>
      <c r="C54" s="17" t="s">
        <v>151</v>
      </c>
      <c r="D54" s="21" t="s">
        <v>315</v>
      </c>
      <c r="E54" s="17" t="s">
        <v>491</v>
      </c>
      <c r="F54" s="12" t="s">
        <v>37</v>
      </c>
      <c r="G54" s="118">
        <f>_xlfn.IFNA(VLOOKUP(B54,'Input individueel'!C:J,7,FALSE),0)</f>
        <v>18</v>
      </c>
      <c r="H54" s="106">
        <f>_xlfn.IFNA(VLOOKUP(B54,'Input individueel'!C:J,8,FALSE),0)</f>
        <v>30.55</v>
      </c>
      <c r="I54" s="114">
        <v>10</v>
      </c>
      <c r="J54" s="113">
        <v>41.95</v>
      </c>
      <c r="K54" s="115">
        <v>5</v>
      </c>
      <c r="L54" s="120">
        <v>41.3</v>
      </c>
      <c r="M54" s="107">
        <f t="shared" si="0"/>
        <v>113.8</v>
      </c>
      <c r="P54" s="70"/>
      <c r="Q54" s="70"/>
      <c r="R54" s="147"/>
      <c r="S54" s="70"/>
      <c r="T54" s="70"/>
    </row>
    <row r="55" spans="1:20" x14ac:dyDescent="0.3">
      <c r="A55" s="12" t="s">
        <v>217</v>
      </c>
      <c r="B55" s="17">
        <v>308</v>
      </c>
      <c r="C55" s="20" t="s">
        <v>148</v>
      </c>
      <c r="D55" s="19" t="s">
        <v>315</v>
      </c>
      <c r="E55" s="17" t="s">
        <v>491</v>
      </c>
      <c r="F55" s="12" t="s">
        <v>37</v>
      </c>
      <c r="G55" s="118">
        <f>_xlfn.IFNA(VLOOKUP(B55,'Input individueel'!C:J,7,FALSE),0)</f>
        <v>16</v>
      </c>
      <c r="H55" s="106">
        <f>_xlfn.IFNA(VLOOKUP(B55,'Input individueel'!C:J,8,FALSE),0)</f>
        <v>39.15</v>
      </c>
      <c r="I55" s="114">
        <v>8</v>
      </c>
      <c r="J55" s="113">
        <v>42.4</v>
      </c>
      <c r="K55" s="115">
        <v>7</v>
      </c>
      <c r="L55" s="120">
        <v>39</v>
      </c>
      <c r="M55" s="107">
        <f t="shared" si="0"/>
        <v>120.55000000000001</v>
      </c>
      <c r="P55" s="70"/>
      <c r="Q55" s="70"/>
      <c r="R55" s="70"/>
      <c r="S55" s="70"/>
      <c r="T55" s="70"/>
    </row>
    <row r="56" spans="1:20" x14ac:dyDescent="0.3">
      <c r="A56" s="12" t="s">
        <v>217</v>
      </c>
      <c r="B56" s="17">
        <v>309</v>
      </c>
      <c r="C56" s="17" t="s">
        <v>135</v>
      </c>
      <c r="D56" s="19" t="s">
        <v>315</v>
      </c>
      <c r="E56" s="17" t="s">
        <v>491</v>
      </c>
      <c r="F56" s="12" t="s">
        <v>37</v>
      </c>
      <c r="G56" s="118">
        <f>_xlfn.IFNA(VLOOKUP(B56,'Input individueel'!C:J,7,FALSE),0)</f>
        <v>5</v>
      </c>
      <c r="H56" s="106">
        <f>_xlfn.IFNA(VLOOKUP(B56,'Input individueel'!C:J,8,FALSE),0)</f>
        <v>42.7</v>
      </c>
      <c r="I56" s="114">
        <v>1</v>
      </c>
      <c r="J56" s="113">
        <v>45.3</v>
      </c>
      <c r="K56" s="115">
        <v>3</v>
      </c>
      <c r="L56" s="120">
        <v>42.25</v>
      </c>
      <c r="M56" s="107">
        <f t="shared" si="0"/>
        <v>130.25</v>
      </c>
      <c r="P56" s="70"/>
      <c r="Q56" s="70"/>
      <c r="R56" s="70"/>
      <c r="S56" s="70"/>
      <c r="T56" s="70"/>
    </row>
    <row r="57" spans="1:20" x14ac:dyDescent="0.3">
      <c r="A57" s="12" t="s">
        <v>217</v>
      </c>
      <c r="B57" s="17">
        <v>310</v>
      </c>
      <c r="C57" s="17" t="s">
        <v>362</v>
      </c>
      <c r="D57" s="19" t="s">
        <v>315</v>
      </c>
      <c r="E57" s="17" t="s">
        <v>491</v>
      </c>
      <c r="F57" s="12" t="s">
        <v>37</v>
      </c>
      <c r="G57" s="118">
        <f>_xlfn.IFNA(VLOOKUP(B57,'Input individueel'!C:J,7,FALSE),0)</f>
        <v>99</v>
      </c>
      <c r="H57" s="106">
        <f>_xlfn.IFNA(VLOOKUP(B57,'Input individueel'!C:J,8,FALSE),0)</f>
        <v>0</v>
      </c>
      <c r="I57" s="114">
        <v>3</v>
      </c>
      <c r="J57" s="113">
        <v>43.7</v>
      </c>
      <c r="K57" s="115">
        <v>2</v>
      </c>
      <c r="L57" s="120">
        <v>43.75</v>
      </c>
      <c r="M57" s="107">
        <f t="shared" si="0"/>
        <v>87.45</v>
      </c>
      <c r="P57" s="70"/>
      <c r="Q57" s="70"/>
      <c r="R57" s="70"/>
      <c r="S57" s="70"/>
      <c r="T57" s="70"/>
    </row>
    <row r="58" spans="1:20" x14ac:dyDescent="0.3">
      <c r="A58" s="12" t="s">
        <v>217</v>
      </c>
      <c r="B58" s="17">
        <v>311</v>
      </c>
      <c r="C58" s="20" t="s">
        <v>138</v>
      </c>
      <c r="D58" s="19" t="s">
        <v>57</v>
      </c>
      <c r="E58" s="17" t="s">
        <v>491</v>
      </c>
      <c r="F58" s="12" t="s">
        <v>37</v>
      </c>
      <c r="G58" s="118">
        <f>_xlfn.IFNA(VLOOKUP(B58,'Input individueel'!C:J,7,FALSE),0)</f>
        <v>5</v>
      </c>
      <c r="H58" s="106">
        <f>_xlfn.IFNA(VLOOKUP(B58,'Input individueel'!C:J,8,FALSE),0)</f>
        <v>42.7</v>
      </c>
      <c r="I58" s="114">
        <v>7</v>
      </c>
      <c r="J58" s="113">
        <v>42.5</v>
      </c>
      <c r="K58" s="115">
        <v>5</v>
      </c>
      <c r="L58" s="120">
        <v>42.8</v>
      </c>
      <c r="M58" s="107">
        <f t="shared" si="0"/>
        <v>128</v>
      </c>
      <c r="P58" s="70"/>
      <c r="Q58" s="70"/>
      <c r="R58" s="70"/>
      <c r="S58" s="70"/>
      <c r="T58" s="70"/>
    </row>
    <row r="59" spans="1:20" x14ac:dyDescent="0.3">
      <c r="A59" s="12" t="s">
        <v>217</v>
      </c>
      <c r="B59" s="12">
        <v>312</v>
      </c>
      <c r="C59" s="17" t="s">
        <v>87</v>
      </c>
      <c r="D59" s="11" t="s">
        <v>57</v>
      </c>
      <c r="E59" s="12" t="s">
        <v>491</v>
      </c>
      <c r="F59" s="12" t="s">
        <v>37</v>
      </c>
      <c r="G59" s="118">
        <f>_xlfn.IFNA(VLOOKUP(B59,'Input individueel'!C:J,7,FALSE),0)</f>
        <v>11</v>
      </c>
      <c r="H59" s="106">
        <f>_xlfn.IFNA(VLOOKUP(B59,'Input individueel'!C:J,8,FALSE),0)</f>
        <v>41.6</v>
      </c>
      <c r="I59" s="114">
        <v>3</v>
      </c>
      <c r="J59" s="113">
        <v>43.7</v>
      </c>
      <c r="K59" s="115">
        <v>4</v>
      </c>
      <c r="L59" s="120">
        <v>42.85</v>
      </c>
      <c r="M59" s="107">
        <f t="shared" si="0"/>
        <v>128.15</v>
      </c>
      <c r="P59" s="70"/>
      <c r="Q59" s="70"/>
      <c r="R59" s="70"/>
      <c r="S59" s="70"/>
      <c r="T59"/>
    </row>
    <row r="60" spans="1:20" x14ac:dyDescent="0.3">
      <c r="A60" s="12" t="s">
        <v>217</v>
      </c>
      <c r="B60" s="23">
        <v>313</v>
      </c>
      <c r="C60" s="20" t="s">
        <v>238</v>
      </c>
      <c r="D60" s="11" t="s">
        <v>322</v>
      </c>
      <c r="E60" s="12" t="s">
        <v>491</v>
      </c>
      <c r="F60" s="12" t="s">
        <v>37</v>
      </c>
      <c r="G60" s="118">
        <f>_xlfn.IFNA(VLOOKUP(B60,'Input individueel'!C:J,7,FALSE),0)</f>
        <v>19</v>
      </c>
      <c r="H60" s="106">
        <f>_xlfn.IFNA(VLOOKUP(B60,'Input individueel'!C:J,8,FALSE),0)</f>
        <v>19.75</v>
      </c>
      <c r="I60" s="114">
        <v>17</v>
      </c>
      <c r="J60" s="113">
        <v>38.9</v>
      </c>
      <c r="K60" s="115">
        <v>6</v>
      </c>
      <c r="L60" s="120">
        <v>41.1</v>
      </c>
      <c r="M60" s="107">
        <f t="shared" si="0"/>
        <v>99.75</v>
      </c>
      <c r="P60" s="70"/>
      <c r="Q60" s="70"/>
      <c r="R60" s="70"/>
      <c r="S60" s="70"/>
      <c r="T60"/>
    </row>
    <row r="61" spans="1:20" x14ac:dyDescent="0.3">
      <c r="A61" s="12" t="s">
        <v>217</v>
      </c>
      <c r="B61" s="12">
        <v>314</v>
      </c>
      <c r="C61" s="17" t="s">
        <v>363</v>
      </c>
      <c r="D61" s="11" t="s">
        <v>322</v>
      </c>
      <c r="E61" s="12" t="s">
        <v>491</v>
      </c>
      <c r="F61" s="12" t="s">
        <v>37</v>
      </c>
      <c r="G61" s="118">
        <f>_xlfn.IFNA(VLOOKUP(B61,'Input individueel'!C:J,7,FALSE),0)</f>
        <v>2</v>
      </c>
      <c r="H61" s="106">
        <f>_xlfn.IFNA(VLOOKUP(B61,'Input individueel'!C:J,8,FALSE),0)</f>
        <v>43.7</v>
      </c>
      <c r="I61" s="114">
        <v>2</v>
      </c>
      <c r="J61" s="113">
        <v>45</v>
      </c>
      <c r="K61" s="115">
        <v>1</v>
      </c>
      <c r="L61" s="120">
        <v>45.1</v>
      </c>
      <c r="M61" s="107">
        <f t="shared" si="0"/>
        <v>133.80000000000001</v>
      </c>
      <c r="P61" s="70"/>
      <c r="Q61" s="70"/>
      <c r="R61" s="70"/>
      <c r="S61" s="70"/>
      <c r="T61"/>
    </row>
    <row r="62" spans="1:20" x14ac:dyDescent="0.3">
      <c r="A62" s="12" t="s">
        <v>217</v>
      </c>
      <c r="B62" s="12">
        <v>315</v>
      </c>
      <c r="C62" s="17" t="s">
        <v>364</v>
      </c>
      <c r="D62" s="11" t="s">
        <v>322</v>
      </c>
      <c r="E62" s="12" t="s">
        <v>491</v>
      </c>
      <c r="F62" s="12" t="s">
        <v>37</v>
      </c>
      <c r="G62" s="118">
        <f>_xlfn.IFNA(VLOOKUP(B62,'Input individueel'!C:J,7,FALSE),0)</f>
        <v>15</v>
      </c>
      <c r="H62" s="106">
        <f>_xlfn.IFNA(VLOOKUP(B62,'Input individueel'!C:J,8,FALSE),0)</f>
        <v>39.450000000000003</v>
      </c>
      <c r="I62" s="114">
        <v>12</v>
      </c>
      <c r="J62" s="113">
        <v>41.7</v>
      </c>
      <c r="K62" s="115">
        <v>8</v>
      </c>
      <c r="L62" s="120">
        <v>37</v>
      </c>
      <c r="M62" s="107">
        <f t="shared" si="0"/>
        <v>118.15</v>
      </c>
      <c r="P62" s="70"/>
      <c r="Q62" s="70"/>
      <c r="R62" s="70"/>
      <c r="S62" s="70"/>
      <c r="T62"/>
    </row>
    <row r="63" spans="1:20" x14ac:dyDescent="0.3">
      <c r="A63" s="12" t="s">
        <v>249</v>
      </c>
      <c r="B63" s="12">
        <v>316</v>
      </c>
      <c r="C63" s="17" t="s">
        <v>425</v>
      </c>
      <c r="D63" s="11" t="s">
        <v>54</v>
      </c>
      <c r="E63" s="12" t="s">
        <v>492</v>
      </c>
      <c r="F63" s="12" t="s">
        <v>46</v>
      </c>
      <c r="G63" s="118">
        <f>_xlfn.IFNA(VLOOKUP(B63,'Input individueel'!C:J,7,FALSE),0)</f>
        <v>4</v>
      </c>
      <c r="H63" s="106">
        <f>_xlfn.IFNA(VLOOKUP(B63,'Input individueel'!C:J,8,FALSE),0)</f>
        <v>43.8</v>
      </c>
      <c r="I63" s="114">
        <v>7</v>
      </c>
      <c r="J63" s="113">
        <v>41.65</v>
      </c>
      <c r="K63" s="115">
        <v>2</v>
      </c>
      <c r="L63" s="120">
        <v>39.299999999999997</v>
      </c>
      <c r="M63" s="107">
        <f t="shared" si="0"/>
        <v>124.74999999999999</v>
      </c>
      <c r="P63" s="70"/>
      <c r="Q63" s="70"/>
      <c r="R63" s="70"/>
      <c r="S63" s="70"/>
      <c r="T63"/>
    </row>
    <row r="64" spans="1:20" x14ac:dyDescent="0.3">
      <c r="A64" s="12" t="s">
        <v>249</v>
      </c>
      <c r="B64" s="12">
        <v>317</v>
      </c>
      <c r="C64" s="17" t="s">
        <v>80</v>
      </c>
      <c r="D64" s="11" t="s">
        <v>54</v>
      </c>
      <c r="E64" s="12" t="s">
        <v>493</v>
      </c>
      <c r="F64" s="12" t="s">
        <v>46</v>
      </c>
      <c r="G64" s="118">
        <f>_xlfn.IFNA(VLOOKUP(B64,'Input individueel'!C:J,7,FALSE),0)</f>
        <v>11</v>
      </c>
      <c r="H64" s="106">
        <f>_xlfn.IFNA(VLOOKUP(B64,'Input individueel'!C:J,8,FALSE),0)</f>
        <v>39.6</v>
      </c>
      <c r="I64" s="114">
        <v>11</v>
      </c>
      <c r="J64" s="113">
        <v>40.85</v>
      </c>
      <c r="K64" s="115">
        <v>2</v>
      </c>
      <c r="L64" s="120">
        <v>42.4</v>
      </c>
      <c r="M64" s="107">
        <f t="shared" si="0"/>
        <v>122.85</v>
      </c>
      <c r="P64" s="70"/>
      <c r="Q64" s="70"/>
      <c r="R64" s="70"/>
      <c r="S64" s="147"/>
      <c r="T64"/>
    </row>
    <row r="65" spans="1:20" x14ac:dyDescent="0.3">
      <c r="A65" s="12" t="s">
        <v>249</v>
      </c>
      <c r="B65" s="17">
        <v>318</v>
      </c>
      <c r="C65" s="17" t="s">
        <v>84</v>
      </c>
      <c r="D65" s="19" t="s">
        <v>54</v>
      </c>
      <c r="E65" s="17" t="s">
        <v>493</v>
      </c>
      <c r="F65" s="12" t="s">
        <v>46</v>
      </c>
      <c r="G65" s="118">
        <f>_xlfn.IFNA(VLOOKUP(B65,'Input individueel'!C:J,7,FALSE),0)</f>
        <v>5</v>
      </c>
      <c r="H65" s="106">
        <f>_xlfn.IFNA(VLOOKUP(B65,'Input individueel'!C:J,8,FALSE),0)</f>
        <v>43.35</v>
      </c>
      <c r="I65" s="114">
        <v>1</v>
      </c>
      <c r="J65" s="113">
        <v>44.6</v>
      </c>
      <c r="K65" s="115">
        <v>1</v>
      </c>
      <c r="L65" s="120">
        <v>43.6</v>
      </c>
      <c r="M65" s="107">
        <f t="shared" si="0"/>
        <v>131.55000000000001</v>
      </c>
      <c r="P65" s="70"/>
      <c r="Q65" s="70"/>
      <c r="R65" s="70"/>
      <c r="S65" s="147"/>
      <c r="T65"/>
    </row>
    <row r="66" spans="1:20" x14ac:dyDescent="0.3">
      <c r="A66" s="12" t="s">
        <v>249</v>
      </c>
      <c r="B66" s="17">
        <v>319</v>
      </c>
      <c r="C66" s="20" t="s">
        <v>241</v>
      </c>
      <c r="D66" s="19" t="s">
        <v>54</v>
      </c>
      <c r="E66" s="17" t="s">
        <v>493</v>
      </c>
      <c r="F66" s="12" t="s">
        <v>46</v>
      </c>
      <c r="G66" s="118">
        <f>_xlfn.IFNA(VLOOKUP(B66,'Input individueel'!C:J,7,FALSE),0)</f>
        <v>10</v>
      </c>
      <c r="H66" s="106">
        <f>_xlfn.IFNA(VLOOKUP(B66,'Input individueel'!C:J,8,FALSE),0)</f>
        <v>41.6</v>
      </c>
      <c r="I66" s="114">
        <v>7</v>
      </c>
      <c r="J66" s="113">
        <v>41.65</v>
      </c>
      <c r="K66" s="115">
        <v>9</v>
      </c>
      <c r="L66" s="120">
        <v>36.950000000000003</v>
      </c>
      <c r="M66" s="107">
        <f t="shared" si="0"/>
        <v>120.19999999999999</v>
      </c>
      <c r="P66" s="70"/>
      <c r="Q66" s="70"/>
      <c r="R66" s="70"/>
      <c r="S66" s="70"/>
      <c r="T66"/>
    </row>
    <row r="67" spans="1:20" x14ac:dyDescent="0.3">
      <c r="A67" s="12" t="s">
        <v>249</v>
      </c>
      <c r="B67" s="17">
        <v>320</v>
      </c>
      <c r="C67" s="20" t="s">
        <v>426</v>
      </c>
      <c r="D67" s="19" t="s">
        <v>54</v>
      </c>
      <c r="E67" s="17" t="s">
        <v>492</v>
      </c>
      <c r="F67" s="12" t="s">
        <v>46</v>
      </c>
      <c r="G67" s="118">
        <f>_xlfn.IFNA(VLOOKUP(B67,'Input individueel'!C:J,7,FALSE),0)</f>
        <v>7</v>
      </c>
      <c r="H67" s="106">
        <f>_xlfn.IFNA(VLOOKUP(B67,'Input individueel'!C:J,8,FALSE),0)</f>
        <v>42.45</v>
      </c>
      <c r="I67" s="114">
        <v>2</v>
      </c>
      <c r="J67" s="113">
        <v>43.75</v>
      </c>
      <c r="K67" s="115">
        <v>1</v>
      </c>
      <c r="L67" s="120">
        <v>41.45</v>
      </c>
      <c r="M67" s="107">
        <f t="shared" ref="M67:M130" si="1">L67+J67+H67</f>
        <v>127.65</v>
      </c>
      <c r="P67" s="70"/>
      <c r="Q67" s="70"/>
      <c r="R67" s="70"/>
      <c r="S67" s="70"/>
      <c r="T67"/>
    </row>
    <row r="68" spans="1:20" x14ac:dyDescent="0.3">
      <c r="A68" s="12" t="s">
        <v>249</v>
      </c>
      <c r="B68" s="17">
        <v>321</v>
      </c>
      <c r="C68" s="20" t="s">
        <v>264</v>
      </c>
      <c r="D68" s="19" t="s">
        <v>55</v>
      </c>
      <c r="E68" s="17" t="s">
        <v>492</v>
      </c>
      <c r="F68" s="12" t="s">
        <v>45</v>
      </c>
      <c r="G68" s="118">
        <f>_xlfn.IFNA(VLOOKUP(B68,'Input individueel'!C:J,7,FALSE),0)</f>
        <v>10</v>
      </c>
      <c r="H68" s="106">
        <f>_xlfn.IFNA(VLOOKUP(B68,'Input individueel'!C:J,8,FALSE),0)</f>
        <v>36.200000000000003</v>
      </c>
      <c r="I68" s="114">
        <v>5</v>
      </c>
      <c r="J68" s="113">
        <v>39.549999999999997</v>
      </c>
      <c r="K68" s="115">
        <v>3</v>
      </c>
      <c r="L68" s="120">
        <v>37.4</v>
      </c>
      <c r="M68" s="107">
        <f t="shared" si="1"/>
        <v>113.14999999999999</v>
      </c>
      <c r="P68" s="70"/>
      <c r="Q68" s="70"/>
      <c r="R68" s="147"/>
      <c r="S68" s="70"/>
      <c r="T68"/>
    </row>
    <row r="69" spans="1:20" x14ac:dyDescent="0.3">
      <c r="A69" s="12" t="s">
        <v>249</v>
      </c>
      <c r="B69" s="17">
        <v>322</v>
      </c>
      <c r="C69" s="20" t="s">
        <v>256</v>
      </c>
      <c r="D69" s="19" t="s">
        <v>55</v>
      </c>
      <c r="E69" s="17" t="s">
        <v>492</v>
      </c>
      <c r="F69" s="12" t="s">
        <v>45</v>
      </c>
      <c r="G69" s="118">
        <f>_xlfn.IFNA(VLOOKUP(B69,'Input individueel'!C:J,7,FALSE),0)</f>
        <v>12</v>
      </c>
      <c r="H69" s="106">
        <f>_xlfn.IFNA(VLOOKUP(B69,'Input individueel'!C:J,8,FALSE),0)</f>
        <v>16.850000000000001</v>
      </c>
      <c r="I69" s="114">
        <v>12</v>
      </c>
      <c r="J69" s="113">
        <v>23.65</v>
      </c>
      <c r="K69" s="115">
        <v>4</v>
      </c>
      <c r="L69" s="120">
        <v>19.3</v>
      </c>
      <c r="M69" s="107">
        <f t="shared" si="1"/>
        <v>59.800000000000004</v>
      </c>
      <c r="P69" s="70"/>
      <c r="Q69" s="70"/>
      <c r="R69" s="147"/>
      <c r="S69" s="70"/>
      <c r="T69"/>
    </row>
    <row r="70" spans="1:20" x14ac:dyDescent="0.3">
      <c r="A70" s="12" t="s">
        <v>249</v>
      </c>
      <c r="B70" s="17">
        <v>323</v>
      </c>
      <c r="C70" s="17" t="s">
        <v>88</v>
      </c>
      <c r="D70" s="19" t="s">
        <v>55</v>
      </c>
      <c r="E70" s="17" t="s">
        <v>492</v>
      </c>
      <c r="F70" s="12" t="s">
        <v>486</v>
      </c>
      <c r="G70" s="118">
        <f>_xlfn.IFNA(VLOOKUP(B70,'Input individueel'!C:J,7,FALSE),0)</f>
        <v>99</v>
      </c>
      <c r="H70" s="106">
        <f>_xlfn.IFNA(VLOOKUP(B70,'Input individueel'!C:J,8,FALSE),0)</f>
        <v>0</v>
      </c>
      <c r="I70" s="114">
        <v>99</v>
      </c>
      <c r="J70" s="113">
        <v>0</v>
      </c>
      <c r="K70" s="115">
        <v>5</v>
      </c>
      <c r="L70" s="120">
        <v>10.6</v>
      </c>
      <c r="M70" s="107">
        <f t="shared" si="1"/>
        <v>10.6</v>
      </c>
      <c r="P70" s="70"/>
      <c r="Q70" s="70"/>
      <c r="R70" s="70"/>
      <c r="S70" s="70"/>
      <c r="T70"/>
    </row>
    <row r="71" spans="1:20" x14ac:dyDescent="0.3">
      <c r="A71" s="12" t="s">
        <v>249</v>
      </c>
      <c r="B71" s="17">
        <v>324</v>
      </c>
      <c r="C71" s="17" t="s">
        <v>81</v>
      </c>
      <c r="D71" s="19" t="s">
        <v>55</v>
      </c>
      <c r="E71" s="17" t="s">
        <v>493</v>
      </c>
      <c r="F71" s="12" t="s">
        <v>45</v>
      </c>
      <c r="G71" s="118">
        <f>_xlfn.IFNA(VLOOKUP(B71,'Input individueel'!C:J,7,FALSE),0)</f>
        <v>7</v>
      </c>
      <c r="H71" s="106">
        <f>_xlfn.IFNA(VLOOKUP(B71,'Input individueel'!C:J,8,FALSE),0)</f>
        <v>39</v>
      </c>
      <c r="I71" s="114">
        <v>99</v>
      </c>
      <c r="J71" s="113">
        <v>0</v>
      </c>
      <c r="K71" s="115">
        <v>4</v>
      </c>
      <c r="L71" s="120">
        <v>41</v>
      </c>
      <c r="M71" s="107">
        <f t="shared" si="1"/>
        <v>80</v>
      </c>
      <c r="P71" s="70"/>
      <c r="Q71" s="70"/>
      <c r="R71" s="70"/>
      <c r="S71" s="70"/>
      <c r="T71"/>
    </row>
    <row r="72" spans="1:20" x14ac:dyDescent="0.3">
      <c r="A72" s="12" t="s">
        <v>249</v>
      </c>
      <c r="B72" s="17">
        <v>325</v>
      </c>
      <c r="C72" s="17" t="s">
        <v>234</v>
      </c>
      <c r="D72" s="19" t="s">
        <v>219</v>
      </c>
      <c r="E72" s="17" t="s">
        <v>493</v>
      </c>
      <c r="F72" s="12" t="s">
        <v>46</v>
      </c>
      <c r="G72" s="118">
        <f>_xlfn.IFNA(VLOOKUP(B72,'Input individueel'!C:J,7,FALSE),0)</f>
        <v>2</v>
      </c>
      <c r="H72" s="106">
        <f>_xlfn.IFNA(VLOOKUP(B72,'Input individueel'!C:J,8,FALSE),0)</f>
        <v>44.1</v>
      </c>
      <c r="I72" s="114">
        <v>12</v>
      </c>
      <c r="J72" s="113">
        <v>40.299999999999997</v>
      </c>
      <c r="K72" s="115">
        <v>6</v>
      </c>
      <c r="L72" s="120">
        <v>39.65</v>
      </c>
      <c r="M72" s="107">
        <f t="shared" si="1"/>
        <v>124.04999999999998</v>
      </c>
      <c r="P72" s="70"/>
      <c r="Q72" s="70"/>
      <c r="R72" s="70"/>
      <c r="S72" s="70"/>
      <c r="T72"/>
    </row>
    <row r="73" spans="1:20" x14ac:dyDescent="0.3">
      <c r="A73" s="12" t="s">
        <v>249</v>
      </c>
      <c r="B73" s="17">
        <v>326</v>
      </c>
      <c r="C73" s="17" t="s">
        <v>220</v>
      </c>
      <c r="D73" s="19" t="s">
        <v>219</v>
      </c>
      <c r="E73" s="17" t="s">
        <v>492</v>
      </c>
      <c r="F73" s="12" t="s">
        <v>46</v>
      </c>
      <c r="G73" s="118">
        <f>_xlfn.IFNA(VLOOKUP(B73,'Input individueel'!C:J,7,FALSE),0)</f>
        <v>13</v>
      </c>
      <c r="H73" s="106">
        <f>_xlfn.IFNA(VLOOKUP(B73,'Input individueel'!C:J,8,FALSE),0)</f>
        <v>37.15</v>
      </c>
      <c r="I73" s="114">
        <v>15</v>
      </c>
      <c r="J73" s="113">
        <v>28.2</v>
      </c>
      <c r="K73" s="115">
        <v>9</v>
      </c>
      <c r="L73" s="120">
        <v>39.1</v>
      </c>
      <c r="M73" s="107">
        <f t="shared" si="1"/>
        <v>104.44999999999999</v>
      </c>
      <c r="P73" s="70"/>
      <c r="Q73" s="70"/>
      <c r="R73" s="70"/>
      <c r="S73" s="70"/>
      <c r="T73"/>
    </row>
    <row r="74" spans="1:20" x14ac:dyDescent="0.3">
      <c r="A74" s="12" t="s">
        <v>249</v>
      </c>
      <c r="B74" s="17">
        <v>327</v>
      </c>
      <c r="C74" s="17" t="s">
        <v>218</v>
      </c>
      <c r="D74" s="19" t="s">
        <v>219</v>
      </c>
      <c r="E74" s="17" t="s">
        <v>492</v>
      </c>
      <c r="F74" s="12" t="s">
        <v>46</v>
      </c>
      <c r="G74" s="118">
        <f>_xlfn.IFNA(VLOOKUP(B74,'Input individueel'!C:J,7,FALSE),0)</f>
        <v>8</v>
      </c>
      <c r="H74" s="106">
        <f>_xlfn.IFNA(VLOOKUP(B74,'Input individueel'!C:J,8,FALSE),0)</f>
        <v>42.2</v>
      </c>
      <c r="I74" s="114">
        <v>9</v>
      </c>
      <c r="J74" s="113">
        <v>41.55</v>
      </c>
      <c r="K74" s="115">
        <v>1</v>
      </c>
      <c r="L74" s="120">
        <v>41.55</v>
      </c>
      <c r="M74" s="107">
        <f t="shared" si="1"/>
        <v>125.3</v>
      </c>
      <c r="P74" s="70"/>
      <c r="Q74" s="70"/>
      <c r="R74" s="70"/>
      <c r="S74" s="70"/>
      <c r="T74"/>
    </row>
    <row r="75" spans="1:20" x14ac:dyDescent="0.3">
      <c r="A75" s="12" t="s">
        <v>249</v>
      </c>
      <c r="B75" s="17">
        <v>328</v>
      </c>
      <c r="C75" s="20" t="s">
        <v>221</v>
      </c>
      <c r="D75" s="19" t="s">
        <v>219</v>
      </c>
      <c r="E75" s="17" t="s">
        <v>492</v>
      </c>
      <c r="F75" s="12" t="s">
        <v>46</v>
      </c>
      <c r="G75" s="118">
        <f>_xlfn.IFNA(VLOOKUP(B75,'Input individueel'!C:J,7,FALSE),0)</f>
        <v>12</v>
      </c>
      <c r="H75" s="106">
        <f>_xlfn.IFNA(VLOOKUP(B75,'Input individueel'!C:J,8,FALSE),0)</f>
        <v>39.450000000000003</v>
      </c>
      <c r="I75" s="114">
        <v>3</v>
      </c>
      <c r="J75" s="113">
        <v>43.15</v>
      </c>
      <c r="K75" s="115">
        <v>11</v>
      </c>
      <c r="L75" s="120">
        <v>38.799999999999997</v>
      </c>
      <c r="M75" s="107">
        <f t="shared" si="1"/>
        <v>121.39999999999999</v>
      </c>
      <c r="P75" s="70"/>
      <c r="Q75" s="70"/>
      <c r="R75" s="70"/>
      <c r="S75" s="70"/>
      <c r="T75"/>
    </row>
    <row r="76" spans="1:20" x14ac:dyDescent="0.3">
      <c r="A76" s="12" t="s">
        <v>249</v>
      </c>
      <c r="B76" s="17">
        <v>329</v>
      </c>
      <c r="C76" s="17" t="s">
        <v>222</v>
      </c>
      <c r="D76" s="19" t="s">
        <v>219</v>
      </c>
      <c r="E76" s="17" t="s">
        <v>492</v>
      </c>
      <c r="F76" s="12" t="s">
        <v>46</v>
      </c>
      <c r="G76" s="118">
        <f>_xlfn.IFNA(VLOOKUP(B76,'Input individueel'!C:J,7,FALSE),0)</f>
        <v>3</v>
      </c>
      <c r="H76" s="106">
        <f>_xlfn.IFNA(VLOOKUP(B76,'Input individueel'!C:J,8,FALSE),0)</f>
        <v>43.95</v>
      </c>
      <c r="I76" s="114">
        <v>5</v>
      </c>
      <c r="J76" s="113">
        <v>42.45</v>
      </c>
      <c r="K76" s="115">
        <v>12</v>
      </c>
      <c r="L76" s="120">
        <v>38.549999999999997</v>
      </c>
      <c r="M76" s="107">
        <f t="shared" si="1"/>
        <v>124.95</v>
      </c>
      <c r="P76" s="70"/>
      <c r="Q76" s="70"/>
      <c r="R76" s="70"/>
      <c r="S76" s="70"/>
      <c r="T76"/>
    </row>
    <row r="77" spans="1:20" x14ac:dyDescent="0.3">
      <c r="A77" s="12" t="s">
        <v>249</v>
      </c>
      <c r="B77" s="17">
        <v>330</v>
      </c>
      <c r="C77" s="17" t="s">
        <v>226</v>
      </c>
      <c r="D77" s="19" t="s">
        <v>52</v>
      </c>
      <c r="E77" s="17" t="s">
        <v>492</v>
      </c>
      <c r="F77" s="12" t="s">
        <v>46</v>
      </c>
      <c r="G77" s="118">
        <f>_xlfn.IFNA(VLOOKUP(B77,'Input individueel'!C:J,7,FALSE),0)</f>
        <v>9</v>
      </c>
      <c r="H77" s="106">
        <f>_xlfn.IFNA(VLOOKUP(B77,'Input individueel'!C:J,8,FALSE),0)</f>
        <v>41.85</v>
      </c>
      <c r="I77" s="114">
        <v>2</v>
      </c>
      <c r="J77" s="113">
        <v>42.9</v>
      </c>
      <c r="K77" s="115">
        <v>6</v>
      </c>
      <c r="L77" s="120">
        <v>40.700000000000003</v>
      </c>
      <c r="M77" s="107">
        <f t="shared" si="1"/>
        <v>125.44999999999999</v>
      </c>
      <c r="P77" s="70"/>
      <c r="Q77" s="70"/>
      <c r="R77" s="70"/>
      <c r="S77" s="70"/>
      <c r="T77"/>
    </row>
    <row r="78" spans="1:20" x14ac:dyDescent="0.3">
      <c r="A78" s="12" t="s">
        <v>249</v>
      </c>
      <c r="B78" s="17">
        <v>331</v>
      </c>
      <c r="C78" s="17" t="s">
        <v>233</v>
      </c>
      <c r="D78" s="19" t="s">
        <v>52</v>
      </c>
      <c r="E78" s="17" t="s">
        <v>492</v>
      </c>
      <c r="F78" s="12" t="s">
        <v>46</v>
      </c>
      <c r="G78" s="118">
        <f>_xlfn.IFNA(VLOOKUP(B78,'Input individueel'!C:J,7,FALSE),0)</f>
        <v>6</v>
      </c>
      <c r="H78" s="106">
        <f>_xlfn.IFNA(VLOOKUP(B78,'Input individueel'!C:J,8,FALSE),0)</f>
        <v>42.8</v>
      </c>
      <c r="I78" s="114">
        <v>3</v>
      </c>
      <c r="J78" s="113">
        <v>40.549999999999997</v>
      </c>
      <c r="K78" s="115">
        <v>5</v>
      </c>
      <c r="L78" s="120">
        <v>41</v>
      </c>
      <c r="M78" s="107">
        <f t="shared" si="1"/>
        <v>124.35</v>
      </c>
      <c r="P78" s="70"/>
      <c r="Q78" s="70"/>
      <c r="R78" s="70"/>
      <c r="S78" s="70"/>
      <c r="T78"/>
    </row>
    <row r="79" spans="1:20" x14ac:dyDescent="0.3">
      <c r="A79" s="12" t="s">
        <v>249</v>
      </c>
      <c r="B79" s="23">
        <v>332</v>
      </c>
      <c r="C79" s="20" t="s">
        <v>263</v>
      </c>
      <c r="D79" s="11" t="s">
        <v>52</v>
      </c>
      <c r="E79" s="17" t="s">
        <v>492</v>
      </c>
      <c r="F79" s="12" t="s">
        <v>46</v>
      </c>
      <c r="G79" s="118">
        <f>_xlfn.IFNA(VLOOKUP(B79,'Input individueel'!C:J,7,FALSE),0)</f>
        <v>1</v>
      </c>
      <c r="H79" s="106">
        <f>_xlfn.IFNA(VLOOKUP(B79,'Input individueel'!C:J,8,FALSE),0)</f>
        <v>44.7</v>
      </c>
      <c r="I79" s="114">
        <v>1</v>
      </c>
      <c r="J79" s="113">
        <v>43.75</v>
      </c>
      <c r="K79" s="115">
        <v>4</v>
      </c>
      <c r="L79" s="120">
        <v>41.15</v>
      </c>
      <c r="M79" s="107">
        <f t="shared" si="1"/>
        <v>129.60000000000002</v>
      </c>
      <c r="P79" s="70"/>
      <c r="Q79" s="70"/>
      <c r="R79" s="70"/>
      <c r="S79" s="70"/>
      <c r="T79"/>
    </row>
    <row r="80" spans="1:20" x14ac:dyDescent="0.3">
      <c r="A80" s="12" t="s">
        <v>249</v>
      </c>
      <c r="B80" s="12">
        <v>333</v>
      </c>
      <c r="C80" s="17" t="s">
        <v>77</v>
      </c>
      <c r="D80" s="11" t="s">
        <v>52</v>
      </c>
      <c r="E80" s="17" t="s">
        <v>493</v>
      </c>
      <c r="F80" s="12" t="s">
        <v>46</v>
      </c>
      <c r="G80" s="118">
        <f>_xlfn.IFNA(VLOOKUP(B80,'Input individueel'!C:J,7,FALSE),0)</f>
        <v>99</v>
      </c>
      <c r="H80" s="106">
        <f>_xlfn.IFNA(VLOOKUP(B80,'Input individueel'!C:J,8,FALSE),0)</f>
        <v>0</v>
      </c>
      <c r="I80" s="114">
        <v>6</v>
      </c>
      <c r="J80" s="113">
        <v>39.5</v>
      </c>
      <c r="K80" s="115">
        <v>7</v>
      </c>
      <c r="L80" s="120">
        <v>38.6</v>
      </c>
      <c r="M80" s="107">
        <f t="shared" si="1"/>
        <v>78.099999999999994</v>
      </c>
      <c r="P80" s="70"/>
      <c r="Q80" s="70"/>
      <c r="R80" s="70"/>
      <c r="S80" s="70"/>
      <c r="T80"/>
    </row>
    <row r="81" spans="1:20" x14ac:dyDescent="0.3">
      <c r="A81" s="70" t="s">
        <v>249</v>
      </c>
      <c r="B81" s="70">
        <v>334</v>
      </c>
      <c r="C81" s="70" t="s">
        <v>142</v>
      </c>
      <c r="D81" s="70" t="s">
        <v>315</v>
      </c>
      <c r="E81" s="70" t="s">
        <v>492</v>
      </c>
      <c r="F81" s="12" t="s">
        <v>45</v>
      </c>
      <c r="G81" s="118">
        <f>_xlfn.IFNA(VLOOKUP(B81,'Input individueel'!C:J,7,FALSE),0)</f>
        <v>99</v>
      </c>
      <c r="H81" s="106">
        <f>_xlfn.IFNA(VLOOKUP(B81,'Input individueel'!C:J,8,FALSE),0)</f>
        <v>0</v>
      </c>
      <c r="I81" s="114">
        <v>14</v>
      </c>
      <c r="J81" s="113">
        <v>36.950000000000003</v>
      </c>
      <c r="K81" s="115">
        <v>15</v>
      </c>
      <c r="L81" s="120">
        <v>30.6</v>
      </c>
      <c r="M81" s="107">
        <f t="shared" si="1"/>
        <v>67.550000000000011</v>
      </c>
      <c r="P81" s="70"/>
      <c r="Q81" s="70"/>
      <c r="R81" s="70"/>
      <c r="S81" s="70"/>
      <c r="T81"/>
    </row>
    <row r="82" spans="1:20" x14ac:dyDescent="0.3">
      <c r="A82" s="70" t="s">
        <v>249</v>
      </c>
      <c r="B82" s="70">
        <v>335</v>
      </c>
      <c r="C82" s="70" t="s">
        <v>267</v>
      </c>
      <c r="D82" s="70" t="s">
        <v>315</v>
      </c>
      <c r="E82" s="70" t="s">
        <v>492</v>
      </c>
      <c r="F82" s="12" t="s">
        <v>45</v>
      </c>
      <c r="G82" s="118">
        <f>_xlfn.IFNA(VLOOKUP(B82,'Input individueel'!C:J,7,FALSE),0)</f>
        <v>3</v>
      </c>
      <c r="H82" s="106">
        <f>_xlfn.IFNA(VLOOKUP(B82,'Input individueel'!C:J,8,FALSE),0)</f>
        <v>40.9</v>
      </c>
      <c r="I82" s="114">
        <v>6</v>
      </c>
      <c r="J82" s="113">
        <v>41.8</v>
      </c>
      <c r="K82" s="115">
        <v>7</v>
      </c>
      <c r="L82" s="120">
        <v>40.65</v>
      </c>
      <c r="M82" s="107">
        <f t="shared" si="1"/>
        <v>123.35</v>
      </c>
      <c r="P82" s="70"/>
      <c r="Q82" s="70"/>
      <c r="R82" s="70"/>
      <c r="S82" s="70"/>
      <c r="T82"/>
    </row>
    <row r="83" spans="1:20" x14ac:dyDescent="0.3">
      <c r="A83" s="70" t="s">
        <v>249</v>
      </c>
      <c r="B83" s="70">
        <v>336</v>
      </c>
      <c r="C83" s="70" t="s">
        <v>145</v>
      </c>
      <c r="D83" s="70" t="s">
        <v>315</v>
      </c>
      <c r="E83" s="70" t="s">
        <v>492</v>
      </c>
      <c r="F83" s="12" t="s">
        <v>45</v>
      </c>
      <c r="G83" s="118">
        <f>_xlfn.IFNA(VLOOKUP(B83,'Input individueel'!C:J,7,FALSE),0)</f>
        <v>1</v>
      </c>
      <c r="H83" s="106">
        <f>_xlfn.IFNA(VLOOKUP(B83,'Input individueel'!C:J,8,FALSE),0)</f>
        <v>41.65</v>
      </c>
      <c r="I83" s="114">
        <v>10</v>
      </c>
      <c r="J83" s="113">
        <v>41.35</v>
      </c>
      <c r="K83" s="115">
        <v>1</v>
      </c>
      <c r="L83" s="120">
        <v>41.55</v>
      </c>
      <c r="M83" s="107">
        <f t="shared" si="1"/>
        <v>124.55000000000001</v>
      </c>
      <c r="P83" s="70"/>
      <c r="Q83" s="70"/>
      <c r="R83" s="70"/>
      <c r="S83" s="70"/>
      <c r="T83"/>
    </row>
    <row r="84" spans="1:20" x14ac:dyDescent="0.3">
      <c r="A84" s="70" t="s">
        <v>249</v>
      </c>
      <c r="B84">
        <v>337</v>
      </c>
      <c r="C84" t="s">
        <v>150</v>
      </c>
      <c r="D84" t="s">
        <v>315</v>
      </c>
      <c r="E84" t="s">
        <v>493</v>
      </c>
      <c r="F84" s="12" t="s">
        <v>45</v>
      </c>
      <c r="G84" s="118">
        <f>_xlfn.IFNA(VLOOKUP(B84,'Input individueel'!C:J,7,FALSE),0)</f>
        <v>8</v>
      </c>
      <c r="H84" s="106">
        <f>_xlfn.IFNA(VLOOKUP(B84,'Input individueel'!C:J,8,FALSE),0)</f>
        <v>37.549999999999997</v>
      </c>
      <c r="I84" s="114">
        <v>13</v>
      </c>
      <c r="J84" s="113">
        <v>39.15</v>
      </c>
      <c r="K84" s="115">
        <v>8</v>
      </c>
      <c r="L84" s="120">
        <v>37.15</v>
      </c>
      <c r="M84" s="107">
        <f t="shared" si="1"/>
        <v>113.85</v>
      </c>
      <c r="P84" s="70"/>
      <c r="Q84" s="70"/>
      <c r="R84" s="70"/>
      <c r="S84" s="70"/>
      <c r="T84"/>
    </row>
    <row r="85" spans="1:20" x14ac:dyDescent="0.3">
      <c r="A85" s="70" t="s">
        <v>249</v>
      </c>
      <c r="B85">
        <v>338</v>
      </c>
      <c r="C85" t="s">
        <v>152</v>
      </c>
      <c r="D85" t="s">
        <v>315</v>
      </c>
      <c r="E85" t="s">
        <v>493</v>
      </c>
      <c r="F85" s="12" t="s">
        <v>45</v>
      </c>
      <c r="G85" s="118">
        <f>_xlfn.IFNA(VLOOKUP(B85,'Input individueel'!C:J,7,FALSE),0)</f>
        <v>5</v>
      </c>
      <c r="H85" s="106">
        <f>_xlfn.IFNA(VLOOKUP(B85,'Input individueel'!C:J,8,FALSE),0)</f>
        <v>40.299999999999997</v>
      </c>
      <c r="I85" s="114">
        <v>4</v>
      </c>
      <c r="J85" s="113">
        <v>43.1</v>
      </c>
      <c r="K85" s="115">
        <v>5</v>
      </c>
      <c r="L85" s="120">
        <v>39.75</v>
      </c>
      <c r="M85" s="107">
        <f t="shared" si="1"/>
        <v>123.14999999999999</v>
      </c>
      <c r="P85" s="70"/>
      <c r="Q85" s="70"/>
      <c r="R85" s="70"/>
      <c r="S85" s="70"/>
      <c r="T85"/>
    </row>
    <row r="86" spans="1:20" x14ac:dyDescent="0.3">
      <c r="A86" s="70" t="s">
        <v>249</v>
      </c>
      <c r="B86">
        <v>339</v>
      </c>
      <c r="C86" t="s">
        <v>89</v>
      </c>
      <c r="D86" t="s">
        <v>322</v>
      </c>
      <c r="E86" t="s">
        <v>492</v>
      </c>
      <c r="F86" s="12" t="s">
        <v>45</v>
      </c>
      <c r="G86" s="118">
        <f>_xlfn.IFNA(VLOOKUP(B86,'Input individueel'!C:J,7,FALSE),0)</f>
        <v>6</v>
      </c>
      <c r="H86" s="106">
        <f>_xlfn.IFNA(VLOOKUP(B86,'Input individueel'!C:J,8,FALSE),0)</f>
        <v>39.6</v>
      </c>
      <c r="I86" s="114">
        <v>0</v>
      </c>
      <c r="J86" s="113">
        <v>0</v>
      </c>
      <c r="K86" s="115">
        <v>10</v>
      </c>
      <c r="L86" s="120">
        <v>38.950000000000003</v>
      </c>
      <c r="M86" s="107">
        <f t="shared" si="1"/>
        <v>78.550000000000011</v>
      </c>
      <c r="P86" s="70"/>
      <c r="Q86" s="70"/>
      <c r="R86" s="70"/>
      <c r="S86" s="70"/>
      <c r="T86"/>
    </row>
    <row r="87" spans="1:20" x14ac:dyDescent="0.3">
      <c r="A87" s="70" t="s">
        <v>249</v>
      </c>
      <c r="B87">
        <v>340</v>
      </c>
      <c r="C87" t="s">
        <v>232</v>
      </c>
      <c r="D87" t="s">
        <v>322</v>
      </c>
      <c r="E87" t="s">
        <v>486</v>
      </c>
      <c r="F87" s="12" t="s">
        <v>486</v>
      </c>
      <c r="G87" s="118">
        <f>_xlfn.IFNA(VLOOKUP(B87,'Input individueel'!C:J,7,FALSE),0)</f>
        <v>0</v>
      </c>
      <c r="H87" s="106">
        <f>_xlfn.IFNA(VLOOKUP(B87,'Input individueel'!C:J,8,FALSE),0)</f>
        <v>0</v>
      </c>
      <c r="I87" s="114">
        <v>0</v>
      </c>
      <c r="J87" s="113">
        <v>0</v>
      </c>
      <c r="K87" s="115">
        <v>14</v>
      </c>
      <c r="L87" s="120">
        <v>35.4</v>
      </c>
      <c r="M87" s="107">
        <f t="shared" si="1"/>
        <v>35.4</v>
      </c>
      <c r="O87" s="151"/>
      <c r="P87" s="70"/>
      <c r="Q87" s="70"/>
      <c r="R87" s="70"/>
      <c r="S87" s="70"/>
      <c r="T87"/>
    </row>
    <row r="88" spans="1:20" x14ac:dyDescent="0.3">
      <c r="A88" s="70" t="s">
        <v>249</v>
      </c>
      <c r="B88">
        <v>341</v>
      </c>
      <c r="C88" t="s">
        <v>228</v>
      </c>
      <c r="D88" t="s">
        <v>322</v>
      </c>
      <c r="E88" t="s">
        <v>492</v>
      </c>
      <c r="F88" s="12" t="s">
        <v>45</v>
      </c>
      <c r="G88" s="118">
        <f>_xlfn.IFNA(VLOOKUP(B88,'Input individueel'!C:J,7,FALSE),0)</f>
        <v>99</v>
      </c>
      <c r="H88" s="106">
        <f>_xlfn.IFNA(VLOOKUP(B88,'Input individueel'!C:J,8,FALSE),0)</f>
        <v>0</v>
      </c>
      <c r="I88" s="114">
        <v>9</v>
      </c>
      <c r="J88" s="113">
        <v>35.200000000000003</v>
      </c>
      <c r="K88" s="115">
        <v>17</v>
      </c>
      <c r="L88" s="120">
        <v>24.8</v>
      </c>
      <c r="M88" s="107">
        <f t="shared" si="1"/>
        <v>60</v>
      </c>
      <c r="P88" s="70"/>
      <c r="Q88" s="70"/>
      <c r="R88" s="70"/>
      <c r="S88" s="70"/>
      <c r="T88"/>
    </row>
    <row r="89" spans="1:20" x14ac:dyDescent="0.3">
      <c r="A89" s="70" t="s">
        <v>249</v>
      </c>
      <c r="B89">
        <v>342</v>
      </c>
      <c r="C89" t="s">
        <v>261</v>
      </c>
      <c r="D89" t="s">
        <v>322</v>
      </c>
      <c r="E89" t="s">
        <v>486</v>
      </c>
      <c r="F89" s="12" t="s">
        <v>486</v>
      </c>
      <c r="G89" s="118">
        <f>_xlfn.IFNA(VLOOKUP(B89,'Input individueel'!C:J,7,FALSE),0)</f>
        <v>0</v>
      </c>
      <c r="H89" s="106">
        <f>_xlfn.IFNA(VLOOKUP(B89,'Input individueel'!C:J,8,FALSE),0)</f>
        <v>0</v>
      </c>
      <c r="I89" s="114">
        <v>0</v>
      </c>
      <c r="J89" s="113">
        <v>0</v>
      </c>
      <c r="K89" s="115">
        <v>99</v>
      </c>
      <c r="L89" s="120">
        <v>0</v>
      </c>
      <c r="M89" s="107">
        <f t="shared" si="1"/>
        <v>0</v>
      </c>
      <c r="O89" s="151"/>
      <c r="P89" s="70"/>
      <c r="Q89" s="70"/>
      <c r="R89" s="70"/>
      <c r="S89" s="70"/>
      <c r="T89"/>
    </row>
    <row r="90" spans="1:20" x14ac:dyDescent="0.3">
      <c r="A90" s="70" t="s">
        <v>249</v>
      </c>
      <c r="B90">
        <v>343</v>
      </c>
      <c r="C90" t="s">
        <v>82</v>
      </c>
      <c r="D90" t="s">
        <v>322</v>
      </c>
      <c r="E90" t="s">
        <v>493</v>
      </c>
      <c r="F90" s="12" t="s">
        <v>45</v>
      </c>
      <c r="G90" s="118">
        <f>_xlfn.IFNA(VLOOKUP(B90,'Input individueel'!C:J,7,FALSE),0)</f>
        <v>11</v>
      </c>
      <c r="H90" s="106">
        <f>_xlfn.IFNA(VLOOKUP(B90,'Input individueel'!C:J,8,FALSE),0)</f>
        <v>34.450000000000003</v>
      </c>
      <c r="I90" s="114">
        <v>11</v>
      </c>
      <c r="J90" s="113">
        <v>34.25</v>
      </c>
      <c r="K90" s="115">
        <v>11</v>
      </c>
      <c r="L90" s="120">
        <v>31.3</v>
      </c>
      <c r="M90" s="107">
        <f t="shared" si="1"/>
        <v>100</v>
      </c>
      <c r="P90" s="70"/>
      <c r="Q90" s="70"/>
      <c r="R90" s="70"/>
      <c r="S90" s="70"/>
      <c r="T90"/>
    </row>
    <row r="91" spans="1:20" x14ac:dyDescent="0.3">
      <c r="A91" s="70" t="s">
        <v>249</v>
      </c>
      <c r="B91">
        <v>344</v>
      </c>
      <c r="C91" t="s">
        <v>149</v>
      </c>
      <c r="D91" t="s">
        <v>322</v>
      </c>
      <c r="E91" t="s">
        <v>493</v>
      </c>
      <c r="F91" s="12" t="s">
        <v>45</v>
      </c>
      <c r="G91" s="118">
        <f>_xlfn.IFNA(VLOOKUP(B91,'Input individueel'!C:J,7,FALSE),0)</f>
        <v>99</v>
      </c>
      <c r="H91" s="106">
        <f>_xlfn.IFNA(VLOOKUP(B91,'Input individueel'!C:J,8,FALSE),0)</f>
        <v>0</v>
      </c>
      <c r="I91" s="114">
        <v>8</v>
      </c>
      <c r="J91" s="113">
        <v>36.75</v>
      </c>
      <c r="K91" s="115">
        <v>10</v>
      </c>
      <c r="L91" s="120">
        <v>35.049999999999997</v>
      </c>
      <c r="M91" s="107">
        <f t="shared" si="1"/>
        <v>71.8</v>
      </c>
      <c r="P91" s="70"/>
      <c r="Q91" s="70"/>
      <c r="R91" s="70"/>
      <c r="S91" s="70"/>
      <c r="T91"/>
    </row>
    <row r="92" spans="1:20" x14ac:dyDescent="0.3">
      <c r="A92" s="70" t="s">
        <v>249</v>
      </c>
      <c r="B92">
        <v>345</v>
      </c>
      <c r="C92" t="s">
        <v>86</v>
      </c>
      <c r="D92" t="s">
        <v>322</v>
      </c>
      <c r="E92" t="s">
        <v>493</v>
      </c>
      <c r="F92" s="12" t="s">
        <v>45</v>
      </c>
      <c r="G92" s="118">
        <f>_xlfn.IFNA(VLOOKUP(B92,'Input individueel'!C:J,7,FALSE),0)</f>
        <v>4</v>
      </c>
      <c r="H92" s="106">
        <f>_xlfn.IFNA(VLOOKUP(B92,'Input individueel'!C:J,8,FALSE),0)</f>
        <v>40.5</v>
      </c>
      <c r="I92" s="114">
        <v>7</v>
      </c>
      <c r="J92" s="113">
        <v>39.25</v>
      </c>
      <c r="K92" s="115">
        <v>3</v>
      </c>
      <c r="L92" s="120">
        <v>41.6</v>
      </c>
      <c r="M92" s="107">
        <f t="shared" si="1"/>
        <v>121.35</v>
      </c>
      <c r="P92" s="70"/>
      <c r="Q92" s="70"/>
      <c r="R92" s="70"/>
      <c r="S92" s="70"/>
      <c r="T92"/>
    </row>
    <row r="93" spans="1:20" x14ac:dyDescent="0.3">
      <c r="A93" s="70" t="s">
        <v>249</v>
      </c>
      <c r="B93">
        <v>346</v>
      </c>
      <c r="C93" t="s">
        <v>79</v>
      </c>
      <c r="D93" t="s">
        <v>322</v>
      </c>
      <c r="E93" t="s">
        <v>493</v>
      </c>
      <c r="F93" s="12" t="s">
        <v>45</v>
      </c>
      <c r="G93" s="118">
        <f>_xlfn.IFNA(VLOOKUP(B93,'Input individueel'!C:J,7,FALSE),0)</f>
        <v>2</v>
      </c>
      <c r="H93" s="106">
        <f>_xlfn.IFNA(VLOOKUP(B93,'Input individueel'!C:J,8,FALSE),0)</f>
        <v>41.4</v>
      </c>
      <c r="I93" s="114">
        <v>4</v>
      </c>
      <c r="J93" s="113">
        <v>40.450000000000003</v>
      </c>
      <c r="K93" s="115">
        <v>99</v>
      </c>
      <c r="L93" s="120">
        <v>0</v>
      </c>
      <c r="M93" s="107">
        <f t="shared" si="1"/>
        <v>81.849999999999994</v>
      </c>
      <c r="P93" s="70"/>
      <c r="Q93" s="70"/>
      <c r="R93" s="70"/>
      <c r="S93" s="70"/>
      <c r="T93"/>
    </row>
    <row r="94" spans="1:20" x14ac:dyDescent="0.3">
      <c r="A94" s="70" t="s">
        <v>249</v>
      </c>
      <c r="B94">
        <v>347</v>
      </c>
      <c r="C94" t="s">
        <v>227</v>
      </c>
      <c r="D94" t="s">
        <v>322</v>
      </c>
      <c r="E94" t="s">
        <v>493</v>
      </c>
      <c r="F94" s="12" t="s">
        <v>45</v>
      </c>
      <c r="G94" s="118">
        <f>_xlfn.IFNA(VLOOKUP(B94,'Input individueel'!C:J,7,FALSE),0)</f>
        <v>9</v>
      </c>
      <c r="H94" s="106">
        <f>_xlfn.IFNA(VLOOKUP(B94,'Input individueel'!C:J,8,FALSE),0)</f>
        <v>36.85</v>
      </c>
      <c r="I94" s="114">
        <v>10</v>
      </c>
      <c r="J94" s="113">
        <v>34.299999999999997</v>
      </c>
      <c r="K94" s="115">
        <v>12</v>
      </c>
      <c r="L94" s="120">
        <v>19</v>
      </c>
      <c r="M94" s="107">
        <f t="shared" si="1"/>
        <v>90.15</v>
      </c>
      <c r="P94" s="70"/>
      <c r="Q94" s="70"/>
      <c r="R94" s="70"/>
      <c r="S94" s="70"/>
      <c r="T94"/>
    </row>
    <row r="95" spans="1:20" x14ac:dyDescent="0.3">
      <c r="A95" s="70" t="s">
        <v>249</v>
      </c>
      <c r="B95">
        <v>348</v>
      </c>
      <c r="C95" t="s">
        <v>90</v>
      </c>
      <c r="D95" t="s">
        <v>60</v>
      </c>
      <c r="E95" t="s">
        <v>492</v>
      </c>
      <c r="F95" s="12" t="s">
        <v>486</v>
      </c>
      <c r="G95" s="118">
        <f>_xlfn.IFNA(VLOOKUP(B95,'Input individueel'!C:J,7,FALSE),0)</f>
        <v>99</v>
      </c>
      <c r="H95" s="106">
        <f>_xlfn.IFNA(VLOOKUP(B95,'Input individueel'!C:J,8,FALSE),0)</f>
        <v>0</v>
      </c>
      <c r="I95" s="114">
        <v>99</v>
      </c>
      <c r="J95" s="113">
        <v>0</v>
      </c>
      <c r="K95" s="115">
        <v>16</v>
      </c>
      <c r="L95" s="120">
        <v>25.3</v>
      </c>
      <c r="M95" s="107">
        <f t="shared" si="1"/>
        <v>25.3</v>
      </c>
      <c r="P95" s="70"/>
      <c r="Q95" s="70"/>
      <c r="R95" s="70"/>
      <c r="S95" s="70"/>
      <c r="T95"/>
    </row>
    <row r="96" spans="1:20" x14ac:dyDescent="0.3">
      <c r="A96" s="70" t="s">
        <v>247</v>
      </c>
      <c r="B96">
        <v>401</v>
      </c>
      <c r="C96" t="s">
        <v>139</v>
      </c>
      <c r="D96" t="s">
        <v>315</v>
      </c>
      <c r="E96" t="s">
        <v>494</v>
      </c>
      <c r="F96" s="12" t="s">
        <v>38</v>
      </c>
      <c r="G96" s="118">
        <f>_xlfn.IFNA(VLOOKUP(B96,'Input individueel'!C:J,7,FALSE),0)</f>
        <v>20</v>
      </c>
      <c r="H96" s="106">
        <f>_xlfn.IFNA(VLOOKUP(B96,'Input individueel'!C:J,8,FALSE),0)</f>
        <v>42.024999999999999</v>
      </c>
      <c r="I96" s="114">
        <v>99</v>
      </c>
      <c r="J96" s="113">
        <v>0</v>
      </c>
      <c r="K96" s="115">
        <v>22</v>
      </c>
      <c r="L96" s="120">
        <v>42.125</v>
      </c>
      <c r="M96" s="107">
        <f t="shared" si="1"/>
        <v>84.15</v>
      </c>
      <c r="P96" s="70"/>
      <c r="Q96" s="70"/>
      <c r="R96" s="70"/>
      <c r="S96" s="70"/>
      <c r="T96"/>
    </row>
    <row r="97" spans="1:20" x14ac:dyDescent="0.3">
      <c r="A97" s="70" t="s">
        <v>247</v>
      </c>
      <c r="B97">
        <v>402</v>
      </c>
      <c r="C97" t="s">
        <v>268</v>
      </c>
      <c r="D97" t="s">
        <v>315</v>
      </c>
      <c r="E97" t="s">
        <v>494</v>
      </c>
      <c r="F97" s="12" t="s">
        <v>38</v>
      </c>
      <c r="G97" s="118">
        <f>_xlfn.IFNA(VLOOKUP(B97,'Input individueel'!C:J,7,FALSE),0)</f>
        <v>12</v>
      </c>
      <c r="H97" s="106">
        <f>_xlfn.IFNA(VLOOKUP(B97,'Input individueel'!C:J,8,FALSE),0)</f>
        <v>43.9</v>
      </c>
      <c r="I97" s="114">
        <v>6</v>
      </c>
      <c r="J97" s="113">
        <v>44.975000000000001</v>
      </c>
      <c r="K97" s="115">
        <v>15</v>
      </c>
      <c r="L97" s="120">
        <v>45.15</v>
      </c>
      <c r="M97" s="107">
        <f t="shared" si="1"/>
        <v>134.02500000000001</v>
      </c>
      <c r="P97" s="70"/>
      <c r="Q97" s="70"/>
      <c r="R97" s="70"/>
      <c r="S97" s="70"/>
      <c r="T97"/>
    </row>
    <row r="98" spans="1:20" x14ac:dyDescent="0.3">
      <c r="A98" s="70" t="s">
        <v>247</v>
      </c>
      <c r="B98">
        <v>403</v>
      </c>
      <c r="C98" t="s">
        <v>140</v>
      </c>
      <c r="D98" t="s">
        <v>315</v>
      </c>
      <c r="E98" t="s">
        <v>494</v>
      </c>
      <c r="F98" s="12" t="s">
        <v>38</v>
      </c>
      <c r="G98" s="118">
        <f>_xlfn.IFNA(VLOOKUP(B98,'Input individueel'!C:J,7,FALSE),0)</f>
        <v>15</v>
      </c>
      <c r="H98" s="106">
        <f>_xlfn.IFNA(VLOOKUP(B98,'Input individueel'!C:J,8,FALSE),0)</f>
        <v>43.024999999999999</v>
      </c>
      <c r="I98" s="114">
        <v>22</v>
      </c>
      <c r="J98" s="113">
        <v>39.700000000000003</v>
      </c>
      <c r="K98" s="115">
        <v>25</v>
      </c>
      <c r="L98" s="120">
        <v>40.450000000000003</v>
      </c>
      <c r="M98" s="107">
        <f t="shared" si="1"/>
        <v>123.17500000000001</v>
      </c>
      <c r="P98" s="70"/>
      <c r="Q98" s="70"/>
      <c r="R98" s="70"/>
      <c r="S98" s="70"/>
      <c r="T98"/>
    </row>
    <row r="99" spans="1:20" x14ac:dyDescent="0.3">
      <c r="A99" s="70" t="s">
        <v>247</v>
      </c>
      <c r="B99">
        <v>404</v>
      </c>
      <c r="C99" t="s">
        <v>320</v>
      </c>
      <c r="D99" t="s">
        <v>57</v>
      </c>
      <c r="E99" t="s">
        <v>494</v>
      </c>
      <c r="F99" s="12" t="s">
        <v>38</v>
      </c>
      <c r="G99" s="118">
        <f>_xlfn.IFNA(VLOOKUP(B99,'Input individueel'!C:J,7,FALSE),0)</f>
        <v>6</v>
      </c>
      <c r="H99" s="106">
        <f>_xlfn.IFNA(VLOOKUP(B99,'Input individueel'!C:J,8,FALSE),0)</f>
        <v>46.05</v>
      </c>
      <c r="I99" s="114">
        <v>99</v>
      </c>
      <c r="J99" s="113">
        <v>0</v>
      </c>
      <c r="K99" s="115">
        <v>2</v>
      </c>
      <c r="L99" s="120">
        <v>49.274999999999999</v>
      </c>
      <c r="M99" s="107">
        <f t="shared" si="1"/>
        <v>95.324999999999989</v>
      </c>
      <c r="P99" s="70"/>
      <c r="Q99" s="70"/>
      <c r="R99" s="70"/>
      <c r="S99" s="70"/>
      <c r="T99"/>
    </row>
    <row r="100" spans="1:20" x14ac:dyDescent="0.3">
      <c r="A100" s="70" t="s">
        <v>247</v>
      </c>
      <c r="B100">
        <v>405</v>
      </c>
      <c r="C100" t="s">
        <v>248</v>
      </c>
      <c r="D100" t="s">
        <v>322</v>
      </c>
      <c r="E100" t="s">
        <v>494</v>
      </c>
      <c r="F100" s="12" t="s">
        <v>38</v>
      </c>
      <c r="G100" s="118">
        <f>_xlfn.IFNA(VLOOKUP(B100,'Input individueel'!C:J,7,FALSE),0)</f>
        <v>13</v>
      </c>
      <c r="H100" s="106">
        <f>_xlfn.IFNA(VLOOKUP(B100,'Input individueel'!C:J,8,FALSE),0)</f>
        <v>43.55</v>
      </c>
      <c r="I100" s="114">
        <v>16</v>
      </c>
      <c r="J100" s="113">
        <v>43.125</v>
      </c>
      <c r="K100" s="115">
        <v>20</v>
      </c>
      <c r="L100" s="120">
        <v>43.15</v>
      </c>
      <c r="M100" s="107">
        <f t="shared" si="1"/>
        <v>129.82499999999999</v>
      </c>
      <c r="P100" s="70"/>
      <c r="Q100" s="70"/>
      <c r="R100" s="70"/>
      <c r="S100" s="70"/>
      <c r="T100"/>
    </row>
    <row r="101" spans="1:20" x14ac:dyDescent="0.3">
      <c r="A101" t="s">
        <v>247</v>
      </c>
      <c r="B101">
        <v>406</v>
      </c>
      <c r="C101" t="s">
        <v>224</v>
      </c>
      <c r="D101" t="s">
        <v>322</v>
      </c>
      <c r="E101" t="s">
        <v>494</v>
      </c>
      <c r="F101" s="12" t="s">
        <v>38</v>
      </c>
      <c r="G101" s="118">
        <f>_xlfn.IFNA(VLOOKUP(B101,'Input individueel'!C:J,7,FALSE),0)</f>
        <v>18</v>
      </c>
      <c r="H101" s="106">
        <f>_xlfn.IFNA(VLOOKUP(B101,'Input individueel'!C:J,8,FALSE),0)</f>
        <v>42.825000000000003</v>
      </c>
      <c r="I101" s="114">
        <v>13</v>
      </c>
      <c r="J101" s="113">
        <v>43.674999999999997</v>
      </c>
      <c r="K101" s="115">
        <v>13</v>
      </c>
      <c r="L101" s="120">
        <v>45.475000000000001</v>
      </c>
      <c r="M101" s="107">
        <f t="shared" si="1"/>
        <v>131.97500000000002</v>
      </c>
      <c r="P101" s="70"/>
      <c r="Q101" s="70"/>
      <c r="R101" s="70"/>
      <c r="S101" s="70"/>
      <c r="T101"/>
    </row>
    <row r="102" spans="1:20" x14ac:dyDescent="0.3">
      <c r="A102" t="s">
        <v>211</v>
      </c>
      <c r="B102">
        <v>421</v>
      </c>
      <c r="C102" t="s">
        <v>240</v>
      </c>
      <c r="D102" t="s">
        <v>54</v>
      </c>
      <c r="E102" t="s">
        <v>495</v>
      </c>
      <c r="F102" s="12" t="s">
        <v>41</v>
      </c>
      <c r="G102" s="118">
        <f>_xlfn.IFNA(VLOOKUP(B102,'Input individueel'!C:J,7,FALSE),0)</f>
        <v>16</v>
      </c>
      <c r="H102" s="106">
        <f>_xlfn.IFNA(VLOOKUP(B102,'Input individueel'!C:J,8,FALSE),0)</f>
        <v>45.25</v>
      </c>
      <c r="I102" s="114">
        <v>16</v>
      </c>
      <c r="J102" s="113">
        <v>43.325000000000003</v>
      </c>
      <c r="K102" s="115">
        <v>9</v>
      </c>
      <c r="L102" s="120">
        <v>46.6</v>
      </c>
      <c r="M102" s="107">
        <f t="shared" si="1"/>
        <v>135.17500000000001</v>
      </c>
      <c r="P102" s="70"/>
      <c r="Q102" s="70"/>
      <c r="R102" s="70"/>
      <c r="S102" s="70"/>
      <c r="T102"/>
    </row>
    <row r="103" spans="1:20" x14ac:dyDescent="0.3">
      <c r="A103" t="s">
        <v>211</v>
      </c>
      <c r="B103">
        <v>422</v>
      </c>
      <c r="C103" t="s">
        <v>257</v>
      </c>
      <c r="D103" t="s">
        <v>54</v>
      </c>
      <c r="E103" t="s">
        <v>495</v>
      </c>
      <c r="F103" s="12" t="s">
        <v>40</v>
      </c>
      <c r="G103" s="118">
        <f>_xlfn.IFNA(VLOOKUP(B103,'Input individueel'!C:J,7,FALSE),0)</f>
        <v>11</v>
      </c>
      <c r="H103" s="106">
        <f>_xlfn.IFNA(VLOOKUP(B103,'Input individueel'!C:J,8,FALSE),0)</f>
        <v>43</v>
      </c>
      <c r="I103" s="114">
        <v>17</v>
      </c>
      <c r="J103" s="113">
        <v>43.2</v>
      </c>
      <c r="K103" s="115">
        <v>17</v>
      </c>
      <c r="L103" s="120">
        <v>44.274999999999999</v>
      </c>
      <c r="M103" s="107">
        <f t="shared" si="1"/>
        <v>130.47499999999999</v>
      </c>
      <c r="P103" s="70"/>
      <c r="Q103" s="70"/>
      <c r="R103" s="70"/>
      <c r="S103" s="70"/>
      <c r="T103"/>
    </row>
    <row r="104" spans="1:20" x14ac:dyDescent="0.3">
      <c r="A104" t="s">
        <v>211</v>
      </c>
      <c r="B104">
        <v>423</v>
      </c>
      <c r="C104" t="s">
        <v>137</v>
      </c>
      <c r="D104" t="s">
        <v>54</v>
      </c>
      <c r="E104" t="s">
        <v>495</v>
      </c>
      <c r="F104" s="12" t="s">
        <v>41</v>
      </c>
      <c r="G104" s="118">
        <f>_xlfn.IFNA(VLOOKUP(B104,'Input individueel'!C:J,7,FALSE),0)</f>
        <v>11</v>
      </c>
      <c r="H104" s="106">
        <f>_xlfn.IFNA(VLOOKUP(B104,'Input individueel'!C:J,8,FALSE),0)</f>
        <v>46.75</v>
      </c>
      <c r="I104" s="114">
        <v>5</v>
      </c>
      <c r="J104" s="113">
        <v>48.05</v>
      </c>
      <c r="K104" s="115">
        <v>5</v>
      </c>
      <c r="L104" s="120">
        <v>48.024999999999999</v>
      </c>
      <c r="M104" s="107">
        <f t="shared" si="1"/>
        <v>142.82499999999999</v>
      </c>
      <c r="P104" s="70"/>
      <c r="Q104" s="70"/>
      <c r="R104" s="70"/>
      <c r="S104" s="70"/>
      <c r="T104"/>
    </row>
    <row r="105" spans="1:20" x14ac:dyDescent="0.3">
      <c r="A105" t="s">
        <v>211</v>
      </c>
      <c r="B105">
        <v>424</v>
      </c>
      <c r="C105" t="s">
        <v>352</v>
      </c>
      <c r="D105" t="s">
        <v>133</v>
      </c>
      <c r="E105" t="s">
        <v>495</v>
      </c>
      <c r="F105" s="12" t="s">
        <v>41</v>
      </c>
      <c r="G105" s="118">
        <f>_xlfn.IFNA(VLOOKUP(B105,'Input individueel'!C:J,7,FALSE),0)</f>
        <v>10</v>
      </c>
      <c r="H105" s="106">
        <f>_xlfn.IFNA(VLOOKUP(B105,'Input individueel'!C:J,8,FALSE),0)</f>
        <v>47.1</v>
      </c>
      <c r="I105" s="114">
        <v>3</v>
      </c>
      <c r="J105" s="113">
        <v>47.6</v>
      </c>
      <c r="K105" s="115">
        <v>11</v>
      </c>
      <c r="L105" s="120">
        <v>46.45</v>
      </c>
      <c r="M105" s="107">
        <f t="shared" si="1"/>
        <v>141.15</v>
      </c>
      <c r="P105" s="70"/>
      <c r="Q105" s="70"/>
      <c r="R105" s="70"/>
      <c r="S105" s="70"/>
      <c r="T105" s="70"/>
    </row>
    <row r="106" spans="1:20" x14ac:dyDescent="0.3">
      <c r="A106" t="s">
        <v>211</v>
      </c>
      <c r="B106">
        <v>425</v>
      </c>
      <c r="C106" t="s">
        <v>132</v>
      </c>
      <c r="D106" t="s">
        <v>51</v>
      </c>
      <c r="E106" t="s">
        <v>495</v>
      </c>
      <c r="F106" s="12" t="s">
        <v>41</v>
      </c>
      <c r="G106" s="118">
        <f>_xlfn.IFNA(VLOOKUP(B106,'Input individueel'!C:J,7,FALSE),0)</f>
        <v>14</v>
      </c>
      <c r="H106" s="106">
        <f>_xlfn.IFNA(VLOOKUP(B106,'Input individueel'!C:J,8,FALSE),0)</f>
        <v>45.8</v>
      </c>
      <c r="I106" s="114">
        <v>12</v>
      </c>
      <c r="J106" s="113">
        <v>44.95</v>
      </c>
      <c r="K106" s="115">
        <v>4</v>
      </c>
      <c r="L106" s="120">
        <v>47.524999999999999</v>
      </c>
      <c r="M106" s="107">
        <f t="shared" si="1"/>
        <v>138.27499999999998</v>
      </c>
      <c r="P106" s="70"/>
      <c r="Q106" s="70"/>
      <c r="R106" s="70"/>
      <c r="S106" s="70"/>
      <c r="T106" s="70"/>
    </row>
    <row r="107" spans="1:20" x14ac:dyDescent="0.3">
      <c r="A107" t="s">
        <v>211</v>
      </c>
      <c r="B107">
        <v>426</v>
      </c>
      <c r="C107" t="s">
        <v>131</v>
      </c>
      <c r="D107" t="s">
        <v>51</v>
      </c>
      <c r="E107" t="s">
        <v>495</v>
      </c>
      <c r="F107" s="12" t="s">
        <v>41</v>
      </c>
      <c r="G107" s="118">
        <f>_xlfn.IFNA(VLOOKUP(B107,'Input individueel'!C:J,7,FALSE),0)</f>
        <v>2</v>
      </c>
      <c r="H107" s="106">
        <f>_xlfn.IFNA(VLOOKUP(B107,'Input individueel'!C:J,8,FALSE),0)</f>
        <v>50.375</v>
      </c>
      <c r="I107" s="114">
        <v>9</v>
      </c>
      <c r="J107" s="113">
        <v>46.424999999999997</v>
      </c>
      <c r="K107" s="115">
        <v>2</v>
      </c>
      <c r="L107" s="120">
        <v>49.35</v>
      </c>
      <c r="M107" s="107">
        <f t="shared" si="1"/>
        <v>146.15</v>
      </c>
      <c r="P107" s="70"/>
      <c r="Q107" s="70"/>
      <c r="R107" s="70"/>
      <c r="S107" s="70"/>
      <c r="T107" s="70"/>
    </row>
    <row r="108" spans="1:20" x14ac:dyDescent="0.3">
      <c r="A108" t="s">
        <v>211</v>
      </c>
      <c r="B108">
        <v>427</v>
      </c>
      <c r="C108" t="s">
        <v>269</v>
      </c>
      <c r="D108" t="s">
        <v>219</v>
      </c>
      <c r="E108" t="s">
        <v>495</v>
      </c>
      <c r="F108" s="12" t="s">
        <v>42</v>
      </c>
      <c r="G108" s="118">
        <f>_xlfn.IFNA(VLOOKUP(B108,'Input individueel'!C:J,7,FALSE),0)</f>
        <v>3</v>
      </c>
      <c r="H108" s="106">
        <f>_xlfn.IFNA(VLOOKUP(B108,'Input individueel'!C:J,8,FALSE),0)</f>
        <v>43.9</v>
      </c>
      <c r="I108" s="114">
        <v>5</v>
      </c>
      <c r="J108" s="113">
        <v>45.15</v>
      </c>
      <c r="K108" s="115">
        <v>23</v>
      </c>
      <c r="L108" s="120">
        <v>41.975000000000001</v>
      </c>
      <c r="M108" s="107">
        <f t="shared" si="1"/>
        <v>131.02500000000001</v>
      </c>
      <c r="P108" s="70"/>
      <c r="Q108" s="70"/>
      <c r="R108" s="70"/>
      <c r="S108" s="70"/>
      <c r="T108" s="70"/>
    </row>
    <row r="109" spans="1:20" x14ac:dyDescent="0.3">
      <c r="A109" t="s">
        <v>211</v>
      </c>
      <c r="B109">
        <v>428</v>
      </c>
      <c r="C109" t="s">
        <v>271</v>
      </c>
      <c r="D109" t="s">
        <v>219</v>
      </c>
      <c r="E109" t="s">
        <v>495</v>
      </c>
      <c r="F109" s="12" t="s">
        <v>42</v>
      </c>
      <c r="G109" s="118">
        <f>_xlfn.IFNA(VLOOKUP(B109,'Input individueel'!C:J,7,FALSE),0)</f>
        <v>99</v>
      </c>
      <c r="H109" s="106">
        <f>_xlfn.IFNA(VLOOKUP(B109,'Input individueel'!C:J,8,FALSE),0)</f>
        <v>0</v>
      </c>
      <c r="I109" s="114">
        <v>99</v>
      </c>
      <c r="J109" s="113">
        <v>0</v>
      </c>
      <c r="K109" s="115">
        <v>99</v>
      </c>
      <c r="L109" s="120">
        <v>0</v>
      </c>
      <c r="M109" s="107">
        <f t="shared" si="1"/>
        <v>0</v>
      </c>
      <c r="P109" s="70"/>
      <c r="Q109" s="70"/>
      <c r="R109" s="147"/>
      <c r="S109" s="70"/>
      <c r="T109" s="70"/>
    </row>
    <row r="110" spans="1:20" x14ac:dyDescent="0.3">
      <c r="A110" t="s">
        <v>211</v>
      </c>
      <c r="B110">
        <v>429</v>
      </c>
      <c r="C110" t="s">
        <v>270</v>
      </c>
      <c r="D110" t="s">
        <v>219</v>
      </c>
      <c r="E110" t="s">
        <v>495</v>
      </c>
      <c r="F110" s="12" t="s">
        <v>42</v>
      </c>
      <c r="G110" s="118">
        <f>_xlfn.IFNA(VLOOKUP(B110,'Input individueel'!C:J,7,FALSE),0)</f>
        <v>99</v>
      </c>
      <c r="H110" s="106">
        <f>_xlfn.IFNA(VLOOKUP(B110,'Input individueel'!C:J,8,FALSE),0)</f>
        <v>0</v>
      </c>
      <c r="I110" s="114">
        <v>99</v>
      </c>
      <c r="J110" s="113">
        <v>0</v>
      </c>
      <c r="K110" s="115">
        <v>19</v>
      </c>
      <c r="L110" s="120">
        <v>43.825000000000003</v>
      </c>
      <c r="M110" s="107">
        <f t="shared" si="1"/>
        <v>43.825000000000003</v>
      </c>
      <c r="P110" s="70"/>
      <c r="Q110" s="70"/>
      <c r="R110" s="70"/>
      <c r="S110" s="70"/>
      <c r="T110" s="70"/>
    </row>
    <row r="111" spans="1:20" x14ac:dyDescent="0.3">
      <c r="A111" t="s">
        <v>211</v>
      </c>
      <c r="B111">
        <v>430</v>
      </c>
      <c r="C111" t="s">
        <v>262</v>
      </c>
      <c r="D111" t="s">
        <v>52</v>
      </c>
      <c r="E111" t="s">
        <v>495</v>
      </c>
      <c r="F111" s="12" t="s">
        <v>41</v>
      </c>
      <c r="G111" s="118">
        <f>_xlfn.IFNA(VLOOKUP(B111,'Input individueel'!C:J,7,FALSE),0)</f>
        <v>99</v>
      </c>
      <c r="H111" s="106">
        <f>_xlfn.IFNA(VLOOKUP(B111,'Input individueel'!C:J,8,FALSE),0)</f>
        <v>0</v>
      </c>
      <c r="I111" s="114">
        <v>11</v>
      </c>
      <c r="J111" s="113">
        <v>45.55</v>
      </c>
      <c r="K111" s="115">
        <v>8</v>
      </c>
      <c r="L111" s="120">
        <v>47.174999999999997</v>
      </c>
      <c r="M111" s="107">
        <f t="shared" si="1"/>
        <v>92.724999999999994</v>
      </c>
      <c r="P111" s="70"/>
      <c r="Q111" s="70"/>
      <c r="R111" s="70"/>
      <c r="S111" s="70"/>
      <c r="T111" s="70"/>
    </row>
    <row r="112" spans="1:20" x14ac:dyDescent="0.3">
      <c r="A112" t="s">
        <v>211</v>
      </c>
      <c r="B112">
        <v>431</v>
      </c>
      <c r="C112" t="s">
        <v>225</v>
      </c>
      <c r="D112" t="s">
        <v>52</v>
      </c>
      <c r="E112" t="s">
        <v>495</v>
      </c>
      <c r="F112" s="12" t="s">
        <v>41</v>
      </c>
      <c r="G112" s="118">
        <f>_xlfn.IFNA(VLOOKUP(B112,'Input individueel'!C:J,7,FALSE),0)</f>
        <v>7</v>
      </c>
      <c r="H112" s="106">
        <f>_xlfn.IFNA(VLOOKUP(B112,'Input individueel'!C:J,8,FALSE),0)</f>
        <v>48.875</v>
      </c>
      <c r="I112" s="114">
        <v>1</v>
      </c>
      <c r="J112" s="113">
        <v>49.9</v>
      </c>
      <c r="K112" s="115">
        <v>4</v>
      </c>
      <c r="L112" s="120">
        <v>48.375</v>
      </c>
      <c r="M112" s="107">
        <f t="shared" si="1"/>
        <v>147.15</v>
      </c>
      <c r="P112" s="70"/>
      <c r="Q112" s="70"/>
      <c r="R112" s="70"/>
      <c r="S112" s="70"/>
      <c r="T112" s="70"/>
    </row>
    <row r="113" spans="1:20" x14ac:dyDescent="0.3">
      <c r="A113" t="s">
        <v>211</v>
      </c>
      <c r="B113">
        <v>432</v>
      </c>
      <c r="C113" t="s">
        <v>260</v>
      </c>
      <c r="D113" t="s">
        <v>322</v>
      </c>
      <c r="E113" t="s">
        <v>495</v>
      </c>
      <c r="F113" s="12" t="s">
        <v>40</v>
      </c>
      <c r="G113" s="118">
        <f>_xlfn.IFNA(VLOOKUP(B113,'Input individueel'!C:J,7,FALSE),0)</f>
        <v>99</v>
      </c>
      <c r="H113" s="106">
        <f>_xlfn.IFNA(VLOOKUP(B113,'Input individueel'!C:J,8,FALSE),0)</f>
        <v>0</v>
      </c>
      <c r="I113" s="114">
        <v>1</v>
      </c>
      <c r="J113" s="113">
        <v>46.15</v>
      </c>
      <c r="K113" s="115">
        <v>10</v>
      </c>
      <c r="L113" s="120">
        <v>46.55</v>
      </c>
      <c r="M113" s="107">
        <f t="shared" si="1"/>
        <v>92.699999999999989</v>
      </c>
      <c r="P113" s="70"/>
      <c r="Q113" s="70"/>
      <c r="R113" s="70"/>
      <c r="S113" s="70"/>
      <c r="T113" s="70"/>
    </row>
    <row r="114" spans="1:20" x14ac:dyDescent="0.3">
      <c r="A114" t="s">
        <v>211</v>
      </c>
      <c r="B114">
        <v>433</v>
      </c>
      <c r="C114" t="s">
        <v>259</v>
      </c>
      <c r="D114" t="s">
        <v>322</v>
      </c>
      <c r="E114" t="s">
        <v>495</v>
      </c>
      <c r="F114" s="12" t="s">
        <v>40</v>
      </c>
      <c r="G114" s="118">
        <f>_xlfn.IFNA(VLOOKUP(B114,'Input individueel'!C:J,7,FALSE),0)</f>
        <v>16</v>
      </c>
      <c r="H114" s="106">
        <f>_xlfn.IFNA(VLOOKUP(B114,'Input individueel'!C:J,8,FALSE),0)</f>
        <v>38.700000000000003</v>
      </c>
      <c r="I114" s="114">
        <v>7</v>
      </c>
      <c r="J114" s="113">
        <v>42.95</v>
      </c>
      <c r="K114" s="115">
        <v>24</v>
      </c>
      <c r="L114" s="120">
        <v>41.95</v>
      </c>
      <c r="M114" s="107">
        <f t="shared" si="1"/>
        <v>123.60000000000001</v>
      </c>
      <c r="P114" s="70"/>
      <c r="Q114" s="70"/>
      <c r="R114" s="70"/>
      <c r="S114" s="70"/>
      <c r="T114" s="70"/>
    </row>
    <row r="115" spans="1:20" x14ac:dyDescent="0.3">
      <c r="A115" t="s">
        <v>211</v>
      </c>
      <c r="B115">
        <v>434</v>
      </c>
      <c r="C115" t="s">
        <v>237</v>
      </c>
      <c r="D115" t="s">
        <v>322</v>
      </c>
      <c r="E115" t="s">
        <v>495</v>
      </c>
      <c r="F115" s="12" t="s">
        <v>40</v>
      </c>
      <c r="G115" s="118">
        <f>_xlfn.IFNA(VLOOKUP(B115,'Input individueel'!C:J,7,FALSE),0)</f>
        <v>13</v>
      </c>
      <c r="H115" s="106">
        <f>_xlfn.IFNA(VLOOKUP(B115,'Input individueel'!C:J,8,FALSE),0)</f>
        <v>42.4</v>
      </c>
      <c r="I115" s="114">
        <v>14</v>
      </c>
      <c r="J115" s="113">
        <v>20.55</v>
      </c>
      <c r="K115" s="115">
        <v>29</v>
      </c>
      <c r="L115" s="120">
        <v>38.700000000000003</v>
      </c>
      <c r="M115" s="107">
        <f t="shared" si="1"/>
        <v>101.65</v>
      </c>
      <c r="P115" s="70"/>
      <c r="Q115" s="70"/>
      <c r="R115" s="70"/>
      <c r="S115" s="70"/>
      <c r="T115" s="70"/>
    </row>
    <row r="116" spans="1:20" x14ac:dyDescent="0.3">
      <c r="A116" t="s">
        <v>211</v>
      </c>
      <c r="B116">
        <v>435</v>
      </c>
      <c r="C116" t="s">
        <v>336</v>
      </c>
      <c r="D116" t="s">
        <v>322</v>
      </c>
      <c r="E116" t="s">
        <v>495</v>
      </c>
      <c r="F116" s="12" t="s">
        <v>40</v>
      </c>
      <c r="G116" s="118">
        <f>_xlfn.IFNA(VLOOKUP(B116,'Input individueel'!C:J,7,FALSE),0)</f>
        <v>6</v>
      </c>
      <c r="H116" s="106">
        <f>_xlfn.IFNA(VLOOKUP(B116,'Input individueel'!C:J,8,FALSE),0)</f>
        <v>45.524999999999999</v>
      </c>
      <c r="I116" s="114">
        <v>6</v>
      </c>
      <c r="J116" s="113">
        <v>43.15</v>
      </c>
      <c r="K116" s="115">
        <v>20</v>
      </c>
      <c r="L116" s="120">
        <v>43</v>
      </c>
      <c r="M116" s="107">
        <f t="shared" si="1"/>
        <v>131.67500000000001</v>
      </c>
      <c r="P116" s="70"/>
      <c r="Q116" s="70"/>
      <c r="R116" s="70"/>
      <c r="S116" s="70"/>
      <c r="T116" s="70"/>
    </row>
    <row r="117" spans="1:20" x14ac:dyDescent="0.3">
      <c r="A117" t="s">
        <v>211</v>
      </c>
      <c r="B117">
        <v>436</v>
      </c>
      <c r="C117" t="s">
        <v>223</v>
      </c>
      <c r="D117" t="s">
        <v>322</v>
      </c>
      <c r="E117" t="s">
        <v>495</v>
      </c>
      <c r="F117" s="12" t="s">
        <v>40</v>
      </c>
      <c r="G117" s="118">
        <f>_xlfn.IFNA(VLOOKUP(B117,'Input individueel'!C:J,7,FALSE),0)</f>
        <v>15</v>
      </c>
      <c r="H117" s="106">
        <f>_xlfn.IFNA(VLOOKUP(B117,'Input individueel'!C:J,8,FALSE),0)</f>
        <v>40.174999999999997</v>
      </c>
      <c r="I117" s="114">
        <v>5</v>
      </c>
      <c r="J117" s="113">
        <v>43.55</v>
      </c>
      <c r="K117" s="115">
        <v>26</v>
      </c>
      <c r="L117" s="120">
        <v>41</v>
      </c>
      <c r="M117" s="107">
        <f t="shared" si="1"/>
        <v>124.72499999999999</v>
      </c>
      <c r="P117" s="70"/>
      <c r="Q117" s="70"/>
      <c r="R117" s="70"/>
      <c r="S117" s="70"/>
      <c r="T117" s="70"/>
    </row>
    <row r="118" spans="1:20" x14ac:dyDescent="0.3">
      <c r="A118" t="s">
        <v>211</v>
      </c>
      <c r="B118">
        <v>437</v>
      </c>
      <c r="C118" t="s">
        <v>239</v>
      </c>
      <c r="D118" t="s">
        <v>322</v>
      </c>
      <c r="E118" t="s">
        <v>495</v>
      </c>
      <c r="F118" s="12" t="s">
        <v>486</v>
      </c>
      <c r="G118" s="118">
        <f>_xlfn.IFNA(VLOOKUP(B118,'Input individueel'!C:J,7,FALSE),0)</f>
        <v>99</v>
      </c>
      <c r="H118" s="106">
        <f>_xlfn.IFNA(VLOOKUP(B118,'Input individueel'!C:J,8,FALSE),0)</f>
        <v>0</v>
      </c>
      <c r="I118" s="114">
        <v>99</v>
      </c>
      <c r="J118" s="113">
        <v>0</v>
      </c>
      <c r="K118" s="115">
        <v>99</v>
      </c>
      <c r="L118" s="120">
        <v>0</v>
      </c>
      <c r="M118" s="107">
        <f t="shared" si="1"/>
        <v>0</v>
      </c>
      <c r="P118" s="70"/>
      <c r="Q118" s="70"/>
      <c r="R118" s="70"/>
      <c r="S118" s="70"/>
      <c r="T118" s="70"/>
    </row>
    <row r="119" spans="1:20" x14ac:dyDescent="0.3">
      <c r="A119" t="s">
        <v>211</v>
      </c>
      <c r="B119">
        <v>438</v>
      </c>
      <c r="C119" t="s">
        <v>332</v>
      </c>
      <c r="D119" t="s">
        <v>322</v>
      </c>
      <c r="E119" t="s">
        <v>495</v>
      </c>
      <c r="F119" s="12" t="s">
        <v>42</v>
      </c>
      <c r="G119" s="118">
        <f>_xlfn.IFNA(VLOOKUP(B119,'Input individueel'!C:J,7,FALSE),0)</f>
        <v>8</v>
      </c>
      <c r="H119" s="106">
        <f>_xlfn.IFNA(VLOOKUP(B119,'Input individueel'!C:J,8,FALSE),0)</f>
        <v>41.8</v>
      </c>
      <c r="I119" s="114">
        <v>3</v>
      </c>
      <c r="J119" s="113">
        <v>43.85</v>
      </c>
      <c r="K119" s="115">
        <v>20</v>
      </c>
      <c r="L119" s="120">
        <v>43.325000000000003</v>
      </c>
      <c r="M119" s="107">
        <f t="shared" si="1"/>
        <v>128.97500000000002</v>
      </c>
      <c r="P119" s="70"/>
      <c r="Q119" s="70"/>
      <c r="R119" s="70"/>
      <c r="S119" s="70"/>
      <c r="T119" s="70"/>
    </row>
    <row r="120" spans="1:20" x14ac:dyDescent="0.3">
      <c r="A120" t="s">
        <v>211</v>
      </c>
      <c r="B120">
        <v>439</v>
      </c>
      <c r="C120" t="s">
        <v>333</v>
      </c>
      <c r="D120" t="s">
        <v>322</v>
      </c>
      <c r="E120" t="s">
        <v>495</v>
      </c>
      <c r="F120" s="12" t="s">
        <v>42</v>
      </c>
      <c r="G120" s="118">
        <f>_xlfn.IFNA(VLOOKUP(B120,'Input individueel'!C:J,7,FALSE),0)</f>
        <v>7</v>
      </c>
      <c r="H120" s="106">
        <f>_xlfn.IFNA(VLOOKUP(B120,'Input individueel'!C:J,8,FALSE),0)</f>
        <v>41.9</v>
      </c>
      <c r="I120" s="114">
        <v>8</v>
      </c>
      <c r="J120" s="113">
        <v>42.424999999999997</v>
      </c>
      <c r="K120" s="115">
        <v>11</v>
      </c>
      <c r="L120" s="120">
        <v>45.125</v>
      </c>
      <c r="M120" s="107">
        <f t="shared" si="1"/>
        <v>129.44999999999999</v>
      </c>
      <c r="P120" s="70"/>
      <c r="Q120" s="70"/>
      <c r="R120" s="147"/>
      <c r="S120" s="70"/>
      <c r="T120" s="70"/>
    </row>
    <row r="121" spans="1:20" x14ac:dyDescent="0.3">
      <c r="A121" t="s">
        <v>207</v>
      </c>
      <c r="B121">
        <v>451</v>
      </c>
      <c r="C121" t="s">
        <v>255</v>
      </c>
      <c r="D121" t="s">
        <v>55</v>
      </c>
      <c r="E121" t="s">
        <v>496</v>
      </c>
      <c r="F121" s="12" t="s">
        <v>47</v>
      </c>
      <c r="G121" s="118">
        <f>_xlfn.IFNA(VLOOKUP(B121,'Input individueel'!C:J,7,FALSE),0)</f>
        <v>22</v>
      </c>
      <c r="H121" s="106">
        <f>_xlfn.IFNA(VLOOKUP(B121,'Input individueel'!C:J,8,FALSE),0)</f>
        <v>38.774999999999999</v>
      </c>
      <c r="I121" s="114">
        <v>21</v>
      </c>
      <c r="J121" s="113">
        <v>40.4</v>
      </c>
      <c r="K121" s="115">
        <v>21</v>
      </c>
      <c r="L121" s="120">
        <v>43.55</v>
      </c>
      <c r="M121" s="107">
        <f t="shared" si="1"/>
        <v>122.72499999999999</v>
      </c>
      <c r="P121" s="70"/>
      <c r="Q121" s="70"/>
      <c r="R121" s="70"/>
      <c r="S121" s="70"/>
      <c r="T121" s="70"/>
    </row>
    <row r="122" spans="1:20" x14ac:dyDescent="0.3">
      <c r="A122" t="s">
        <v>207</v>
      </c>
      <c r="B122">
        <v>452</v>
      </c>
      <c r="C122" t="s">
        <v>265</v>
      </c>
      <c r="D122" t="s">
        <v>55</v>
      </c>
      <c r="E122" t="s">
        <v>496</v>
      </c>
      <c r="F122" s="12" t="s">
        <v>47</v>
      </c>
      <c r="G122" s="118">
        <f>_xlfn.IFNA(VLOOKUP(B122,'Input individueel'!C:J,7,FALSE),0)</f>
        <v>14</v>
      </c>
      <c r="H122" s="106">
        <f>_xlfn.IFNA(VLOOKUP(B122,'Input individueel'!C:J,8,FALSE),0)</f>
        <v>44.15</v>
      </c>
      <c r="I122" s="114">
        <v>10</v>
      </c>
      <c r="J122" s="113">
        <v>45.6</v>
      </c>
      <c r="K122" s="115">
        <v>8</v>
      </c>
      <c r="L122" s="120">
        <v>47.225000000000001</v>
      </c>
      <c r="M122" s="107">
        <f t="shared" si="1"/>
        <v>136.97499999999999</v>
      </c>
      <c r="P122" s="70"/>
      <c r="Q122" s="70"/>
      <c r="R122" s="70"/>
      <c r="S122" s="70"/>
      <c r="T122" s="70"/>
    </row>
    <row r="123" spans="1:20" x14ac:dyDescent="0.3">
      <c r="A123" t="s">
        <v>207</v>
      </c>
      <c r="B123">
        <v>453</v>
      </c>
      <c r="C123" t="s">
        <v>266</v>
      </c>
      <c r="D123" t="s">
        <v>55</v>
      </c>
      <c r="E123" t="s">
        <v>496</v>
      </c>
      <c r="F123" s="12" t="s">
        <v>47</v>
      </c>
      <c r="G123" s="118">
        <f>_xlfn.IFNA(VLOOKUP(B123,'Input individueel'!C:J,7,FALSE),0)</f>
        <v>15</v>
      </c>
      <c r="H123" s="106">
        <f>_xlfn.IFNA(VLOOKUP(B123,'Input individueel'!C:J,8,FALSE),0)</f>
        <v>43.674999999999997</v>
      </c>
      <c r="I123" s="114">
        <v>5</v>
      </c>
      <c r="J123" s="113">
        <v>46.95</v>
      </c>
      <c r="K123" s="115">
        <v>0</v>
      </c>
      <c r="L123" s="120">
        <v>49.85</v>
      </c>
      <c r="M123" s="107">
        <f t="shared" si="1"/>
        <v>140.47500000000002</v>
      </c>
      <c r="P123" s="70"/>
      <c r="Q123" s="70"/>
      <c r="R123" s="70"/>
      <c r="S123" s="70"/>
      <c r="T123" s="70"/>
    </row>
    <row r="124" spans="1:20" x14ac:dyDescent="0.3">
      <c r="A124" t="s">
        <v>211</v>
      </c>
      <c r="B124">
        <v>499</v>
      </c>
      <c r="C124" t="s">
        <v>258</v>
      </c>
      <c r="D124" t="s">
        <v>54</v>
      </c>
      <c r="E124" t="s">
        <v>495</v>
      </c>
      <c r="F124" s="12" t="s">
        <v>40</v>
      </c>
      <c r="G124" s="118">
        <f>_xlfn.IFNA(VLOOKUP(B124,'Input individueel'!C:J,7,FALSE),0)</f>
        <v>14</v>
      </c>
      <c r="H124" s="106">
        <f>_xlfn.IFNA(VLOOKUP(B124,'Input individueel'!C:J,8,FALSE),0)</f>
        <v>42.15</v>
      </c>
      <c r="I124" s="114">
        <v>20</v>
      </c>
      <c r="J124" s="113">
        <v>40.274999999999999</v>
      </c>
      <c r="K124" s="115">
        <v>24</v>
      </c>
      <c r="L124" s="120">
        <v>22.524999999999999</v>
      </c>
      <c r="M124" s="107">
        <f t="shared" si="1"/>
        <v>104.94999999999999</v>
      </c>
      <c r="P124" s="70"/>
      <c r="Q124" s="70"/>
      <c r="R124" s="70"/>
      <c r="S124" s="70"/>
      <c r="T124" s="70"/>
    </row>
    <row r="125" spans="1:20" x14ac:dyDescent="0.3">
      <c r="A125" t="s">
        <v>247</v>
      </c>
      <c r="B125">
        <v>501</v>
      </c>
      <c r="C125" t="s">
        <v>216</v>
      </c>
      <c r="D125" t="s">
        <v>51</v>
      </c>
      <c r="E125" t="s">
        <v>497</v>
      </c>
      <c r="F125" s="12" t="s">
        <v>38</v>
      </c>
      <c r="G125" s="118">
        <f>_xlfn.IFNA(VLOOKUP(B125,'Input individueel'!C:J,7,FALSE),0)</f>
        <v>14</v>
      </c>
      <c r="H125" s="106">
        <f>_xlfn.IFNA(VLOOKUP(B125,'Input individueel'!C:J,8,FALSE),0)</f>
        <v>43.424999999999997</v>
      </c>
      <c r="I125" s="114">
        <v>15</v>
      </c>
      <c r="J125" s="113">
        <v>43.475000000000001</v>
      </c>
      <c r="K125" s="115">
        <v>4</v>
      </c>
      <c r="L125" s="120">
        <v>47.4</v>
      </c>
      <c r="M125" s="107">
        <f t="shared" si="1"/>
        <v>134.30000000000001</v>
      </c>
      <c r="P125" s="70"/>
      <c r="Q125" s="70"/>
      <c r="R125" s="70"/>
      <c r="S125" s="70"/>
      <c r="T125"/>
    </row>
    <row r="126" spans="1:20" x14ac:dyDescent="0.3">
      <c r="A126" t="s">
        <v>247</v>
      </c>
      <c r="B126">
        <v>502</v>
      </c>
      <c r="C126" t="s">
        <v>209</v>
      </c>
      <c r="D126" t="s">
        <v>51</v>
      </c>
      <c r="E126" t="s">
        <v>497</v>
      </c>
      <c r="F126" s="12" t="s">
        <v>486</v>
      </c>
      <c r="G126" s="118">
        <f>_xlfn.IFNA(VLOOKUP(B126,'Input individueel'!C:J,7,FALSE),0)</f>
        <v>99</v>
      </c>
      <c r="H126" s="106">
        <f>_xlfn.IFNA(VLOOKUP(B126,'Input individueel'!C:J,8,FALSE),0)</f>
        <v>0</v>
      </c>
      <c r="I126" s="114">
        <v>17</v>
      </c>
      <c r="J126" s="113">
        <v>42.2</v>
      </c>
      <c r="K126" s="115">
        <v>18</v>
      </c>
      <c r="L126" s="120">
        <v>43.975000000000001</v>
      </c>
      <c r="M126" s="107">
        <f t="shared" si="1"/>
        <v>86.175000000000011</v>
      </c>
      <c r="P126" s="70"/>
      <c r="Q126" s="70"/>
      <c r="R126" s="70"/>
      <c r="S126" s="70"/>
      <c r="T126"/>
    </row>
    <row r="127" spans="1:20" x14ac:dyDescent="0.3">
      <c r="A127" t="s">
        <v>247</v>
      </c>
      <c r="B127">
        <v>503</v>
      </c>
      <c r="C127" t="s">
        <v>214</v>
      </c>
      <c r="D127" t="s">
        <v>51</v>
      </c>
      <c r="E127" t="s">
        <v>497</v>
      </c>
      <c r="F127" s="12" t="s">
        <v>38</v>
      </c>
      <c r="G127" s="118">
        <f>_xlfn.IFNA(VLOOKUP(B127,'Input individueel'!C:J,7,FALSE),0)</f>
        <v>5</v>
      </c>
      <c r="H127" s="106">
        <f>_xlfn.IFNA(VLOOKUP(B127,'Input individueel'!C:J,8,FALSE),0)</f>
        <v>46.75</v>
      </c>
      <c r="I127" s="114">
        <v>2</v>
      </c>
      <c r="J127" s="113">
        <v>46.65</v>
      </c>
      <c r="K127" s="115">
        <v>10</v>
      </c>
      <c r="L127" s="120">
        <v>45.8</v>
      </c>
      <c r="M127" s="107">
        <f t="shared" si="1"/>
        <v>139.19999999999999</v>
      </c>
      <c r="P127" s="70"/>
      <c r="Q127" s="70"/>
      <c r="R127" s="70"/>
      <c r="S127" s="70"/>
      <c r="T127"/>
    </row>
    <row r="128" spans="1:20" x14ac:dyDescent="0.3">
      <c r="A128" t="s">
        <v>247</v>
      </c>
      <c r="B128">
        <v>504</v>
      </c>
      <c r="C128" t="s">
        <v>310</v>
      </c>
      <c r="D128" t="s">
        <v>219</v>
      </c>
      <c r="E128" t="s">
        <v>497</v>
      </c>
      <c r="F128" s="12" t="s">
        <v>38</v>
      </c>
      <c r="G128" s="118">
        <f>_xlfn.IFNA(VLOOKUP(B128,'Input individueel'!C:J,7,FALSE),0)</f>
        <v>8</v>
      </c>
      <c r="H128" s="106">
        <f>_xlfn.IFNA(VLOOKUP(B128,'Input individueel'!C:J,8,FALSE),0)</f>
        <v>45.15</v>
      </c>
      <c r="I128" s="114">
        <v>9</v>
      </c>
      <c r="J128" s="113">
        <v>44.325000000000003</v>
      </c>
      <c r="K128" s="115">
        <v>8</v>
      </c>
      <c r="L128" s="120">
        <v>46.024999999999999</v>
      </c>
      <c r="M128" s="107">
        <f t="shared" si="1"/>
        <v>135.5</v>
      </c>
      <c r="P128" s="70"/>
      <c r="Q128" s="70"/>
      <c r="R128" s="70"/>
      <c r="S128" s="70"/>
      <c r="T128"/>
    </row>
    <row r="129" spans="1:20" x14ac:dyDescent="0.3">
      <c r="A129" t="s">
        <v>247</v>
      </c>
      <c r="B129">
        <v>505</v>
      </c>
      <c r="C129" t="s">
        <v>311</v>
      </c>
      <c r="D129" t="s">
        <v>219</v>
      </c>
      <c r="E129" t="s">
        <v>497</v>
      </c>
      <c r="F129" s="12" t="s">
        <v>38</v>
      </c>
      <c r="G129" s="118">
        <f>_xlfn.IFNA(VLOOKUP(B129,'Input individueel'!C:J,7,FALSE),0)</f>
        <v>10</v>
      </c>
      <c r="H129" s="106">
        <f>_xlfn.IFNA(VLOOKUP(B129,'Input individueel'!C:J,8,FALSE),0)</f>
        <v>44.475000000000001</v>
      </c>
      <c r="I129" s="114">
        <v>10</v>
      </c>
      <c r="J129" s="113">
        <v>44.05</v>
      </c>
      <c r="K129" s="115">
        <v>6</v>
      </c>
      <c r="L129" s="120">
        <v>46.8</v>
      </c>
      <c r="M129" s="107">
        <f t="shared" si="1"/>
        <v>135.32499999999999</v>
      </c>
      <c r="P129" s="70"/>
      <c r="Q129" s="70"/>
      <c r="R129" s="70"/>
      <c r="S129" s="70"/>
      <c r="T129"/>
    </row>
    <row r="130" spans="1:20" x14ac:dyDescent="0.3">
      <c r="A130" t="s">
        <v>247</v>
      </c>
      <c r="B130">
        <v>506</v>
      </c>
      <c r="C130" t="s">
        <v>314</v>
      </c>
      <c r="D130" t="s">
        <v>315</v>
      </c>
      <c r="E130" t="s">
        <v>497</v>
      </c>
      <c r="F130" s="12" t="s">
        <v>38</v>
      </c>
      <c r="G130" s="118">
        <f>_xlfn.IFNA(VLOOKUP(B130,'Input individueel'!C:J,7,FALSE),0)</f>
        <v>2</v>
      </c>
      <c r="H130" s="106">
        <f>_xlfn.IFNA(VLOOKUP(B130,'Input individueel'!C:J,8,FALSE),0)</f>
        <v>48.2</v>
      </c>
      <c r="I130" s="114">
        <v>1</v>
      </c>
      <c r="J130" s="113">
        <v>47.575000000000003</v>
      </c>
      <c r="K130" s="115">
        <v>1</v>
      </c>
      <c r="L130" s="120">
        <v>49.45</v>
      </c>
      <c r="M130" s="107">
        <f t="shared" si="1"/>
        <v>145.22500000000002</v>
      </c>
      <c r="P130" s="70"/>
      <c r="Q130" s="70"/>
      <c r="R130" s="70"/>
      <c r="S130" s="70"/>
      <c r="T130"/>
    </row>
    <row r="131" spans="1:20" x14ac:dyDescent="0.3">
      <c r="A131" t="s">
        <v>247</v>
      </c>
      <c r="B131">
        <v>507</v>
      </c>
      <c r="C131" t="s">
        <v>318</v>
      </c>
      <c r="D131" t="s">
        <v>315</v>
      </c>
      <c r="E131" t="s">
        <v>497</v>
      </c>
      <c r="F131" s="12" t="s">
        <v>38</v>
      </c>
      <c r="G131" s="118">
        <f>_xlfn.IFNA(VLOOKUP(B131,'Input individueel'!C:J,7,FALSE),0)</f>
        <v>1</v>
      </c>
      <c r="H131" s="106">
        <f>_xlfn.IFNA(VLOOKUP(B131,'Input individueel'!C:J,8,FALSE),0)</f>
        <v>48.424999999999997</v>
      </c>
      <c r="I131" s="114">
        <v>5</v>
      </c>
      <c r="J131" s="113">
        <v>45.274999999999999</v>
      </c>
      <c r="K131" s="115">
        <v>16</v>
      </c>
      <c r="L131" s="120">
        <v>44.625</v>
      </c>
      <c r="M131" s="107">
        <f t="shared" ref="M131:M194" si="2">L131+J131+H131</f>
        <v>138.32499999999999</v>
      </c>
      <c r="P131" s="70"/>
      <c r="Q131" s="70"/>
      <c r="R131" s="70"/>
      <c r="S131" s="70"/>
      <c r="T131"/>
    </row>
    <row r="132" spans="1:20" x14ac:dyDescent="0.3">
      <c r="A132" t="s">
        <v>247</v>
      </c>
      <c r="B132">
        <v>508</v>
      </c>
      <c r="C132" t="s">
        <v>213</v>
      </c>
      <c r="D132" t="s">
        <v>57</v>
      </c>
      <c r="E132" t="s">
        <v>497</v>
      </c>
      <c r="F132" s="12" t="s">
        <v>38</v>
      </c>
      <c r="G132" s="118">
        <f>_xlfn.IFNA(VLOOKUP(B132,'Input individueel'!C:J,7,FALSE),0)</f>
        <v>25</v>
      </c>
      <c r="H132" s="106">
        <f>_xlfn.IFNA(VLOOKUP(B132,'Input individueel'!C:J,8,FALSE),0)</f>
        <v>29.4</v>
      </c>
      <c r="I132" s="114">
        <v>3</v>
      </c>
      <c r="J132" s="113">
        <v>45.65</v>
      </c>
      <c r="K132" s="115">
        <v>3</v>
      </c>
      <c r="L132" s="120">
        <v>48.325000000000003</v>
      </c>
      <c r="M132" s="107">
        <f t="shared" si="2"/>
        <v>123.375</v>
      </c>
      <c r="P132" s="70"/>
      <c r="Q132" s="70"/>
      <c r="R132" s="70"/>
      <c r="S132" s="70"/>
      <c r="T132"/>
    </row>
    <row r="133" spans="1:20" x14ac:dyDescent="0.3">
      <c r="A133" t="s">
        <v>247</v>
      </c>
      <c r="B133">
        <v>509</v>
      </c>
      <c r="C133" t="s">
        <v>321</v>
      </c>
      <c r="D133" t="s">
        <v>322</v>
      </c>
      <c r="E133" t="s">
        <v>497</v>
      </c>
      <c r="F133" s="12" t="s">
        <v>38</v>
      </c>
      <c r="G133" s="118">
        <f>_xlfn.IFNA(VLOOKUP(B133,'Input individueel'!C:J,7,FALSE),0)</f>
        <v>21</v>
      </c>
      <c r="H133" s="106">
        <f>_xlfn.IFNA(VLOOKUP(B133,'Input individueel'!C:J,8,FALSE),0)</f>
        <v>41.674999999999997</v>
      </c>
      <c r="I133" s="114">
        <v>23</v>
      </c>
      <c r="J133" s="113">
        <v>38.950000000000003</v>
      </c>
      <c r="K133" s="115">
        <v>99</v>
      </c>
      <c r="L133" s="120">
        <v>0</v>
      </c>
      <c r="M133" s="107">
        <f t="shared" si="2"/>
        <v>80.625</v>
      </c>
      <c r="P133" s="70"/>
      <c r="Q133" s="70"/>
      <c r="R133" s="70"/>
      <c r="S133" s="70"/>
      <c r="T133"/>
    </row>
    <row r="134" spans="1:20" x14ac:dyDescent="0.3">
      <c r="A134" t="s">
        <v>247</v>
      </c>
      <c r="B134">
        <v>510</v>
      </c>
      <c r="C134" t="s">
        <v>323</v>
      </c>
      <c r="D134" t="s">
        <v>322</v>
      </c>
      <c r="E134" t="s">
        <v>497</v>
      </c>
      <c r="F134" s="12" t="s">
        <v>38</v>
      </c>
      <c r="G134" s="118">
        <f>_xlfn.IFNA(VLOOKUP(B134,'Input individueel'!C:J,7,FALSE),0)</f>
        <v>24</v>
      </c>
      <c r="H134" s="106">
        <f>_xlfn.IFNA(VLOOKUP(B134,'Input individueel'!C:J,8,FALSE),0)</f>
        <v>40.674999999999997</v>
      </c>
      <c r="I134" s="114">
        <v>21</v>
      </c>
      <c r="J134" s="113">
        <v>40.424999999999997</v>
      </c>
      <c r="K134" s="115">
        <v>21</v>
      </c>
      <c r="L134" s="120">
        <v>42.8</v>
      </c>
      <c r="M134" s="107">
        <f t="shared" si="2"/>
        <v>123.89999999999999</v>
      </c>
      <c r="P134" s="70"/>
      <c r="Q134" s="70"/>
      <c r="R134" s="70"/>
      <c r="S134" s="70"/>
      <c r="T134"/>
    </row>
    <row r="135" spans="1:20" x14ac:dyDescent="0.3">
      <c r="A135" t="s">
        <v>247</v>
      </c>
      <c r="B135">
        <v>511</v>
      </c>
      <c r="C135" t="s">
        <v>324</v>
      </c>
      <c r="D135" t="s">
        <v>322</v>
      </c>
      <c r="E135" t="s">
        <v>497</v>
      </c>
      <c r="F135" s="12" t="s">
        <v>38</v>
      </c>
      <c r="G135" s="118">
        <f>_xlfn.IFNA(VLOOKUP(B135,'Input individueel'!C:J,7,FALSE),0)</f>
        <v>11</v>
      </c>
      <c r="H135" s="106">
        <f>_xlfn.IFNA(VLOOKUP(B135,'Input individueel'!C:J,8,FALSE),0)</f>
        <v>44.2</v>
      </c>
      <c r="I135" s="114">
        <v>8</v>
      </c>
      <c r="J135" s="113">
        <v>44.524999999999999</v>
      </c>
      <c r="K135" s="115">
        <v>19</v>
      </c>
      <c r="L135" s="120">
        <v>43.174999999999997</v>
      </c>
      <c r="M135" s="107">
        <f t="shared" si="2"/>
        <v>131.89999999999998</v>
      </c>
      <c r="P135" s="70"/>
      <c r="Q135" s="70"/>
      <c r="R135" s="70"/>
      <c r="S135" s="70"/>
      <c r="T135"/>
    </row>
    <row r="136" spans="1:20" x14ac:dyDescent="0.3">
      <c r="A136" t="s">
        <v>247</v>
      </c>
      <c r="B136">
        <v>512</v>
      </c>
      <c r="C136" t="s">
        <v>325</v>
      </c>
      <c r="D136" t="s">
        <v>322</v>
      </c>
      <c r="E136" t="s">
        <v>497</v>
      </c>
      <c r="F136" s="12" t="s">
        <v>38</v>
      </c>
      <c r="G136" s="118">
        <f>_xlfn.IFNA(VLOOKUP(B136,'Input individueel'!C:J,7,FALSE),0)</f>
        <v>9</v>
      </c>
      <c r="H136" s="106">
        <f>_xlfn.IFNA(VLOOKUP(B136,'Input individueel'!C:J,8,FALSE),0)</f>
        <v>44.9</v>
      </c>
      <c r="I136" s="114">
        <v>7</v>
      </c>
      <c r="J136" s="113">
        <v>44.825000000000003</v>
      </c>
      <c r="K136" s="115">
        <v>11</v>
      </c>
      <c r="L136" s="120">
        <v>45.7</v>
      </c>
      <c r="M136" s="107">
        <f t="shared" si="2"/>
        <v>135.42500000000001</v>
      </c>
      <c r="P136" s="70"/>
      <c r="Q136" s="70"/>
      <c r="R136" s="70"/>
      <c r="S136" s="70"/>
      <c r="T136"/>
    </row>
    <row r="137" spans="1:20" x14ac:dyDescent="0.3">
      <c r="A137" t="s">
        <v>247</v>
      </c>
      <c r="B137">
        <v>513</v>
      </c>
      <c r="C137" t="s">
        <v>326</v>
      </c>
      <c r="D137" t="s">
        <v>322</v>
      </c>
      <c r="E137" t="s">
        <v>497</v>
      </c>
      <c r="F137" s="12" t="s">
        <v>38</v>
      </c>
      <c r="G137" s="118">
        <f>_xlfn.IFNA(VLOOKUP(B137,'Input individueel'!C:J,7,FALSE),0)</f>
        <v>4</v>
      </c>
      <c r="H137" s="106">
        <f>_xlfn.IFNA(VLOOKUP(B137,'Input individueel'!C:J,8,FALSE),0)</f>
        <v>47.357999999999997</v>
      </c>
      <c r="I137" s="114">
        <v>19</v>
      </c>
      <c r="J137" s="113">
        <v>41.875</v>
      </c>
      <c r="K137" s="115">
        <v>24</v>
      </c>
      <c r="L137" s="120">
        <v>41.375</v>
      </c>
      <c r="M137" s="107">
        <f t="shared" si="2"/>
        <v>130.608</v>
      </c>
      <c r="P137" s="70"/>
      <c r="Q137" s="70"/>
      <c r="R137" s="70"/>
      <c r="S137" s="70"/>
      <c r="T137"/>
    </row>
    <row r="138" spans="1:20" x14ac:dyDescent="0.3">
      <c r="A138" t="s">
        <v>211</v>
      </c>
      <c r="B138">
        <v>521</v>
      </c>
      <c r="C138" t="s">
        <v>208</v>
      </c>
      <c r="D138" t="s">
        <v>54</v>
      </c>
      <c r="E138" t="s">
        <v>498</v>
      </c>
      <c r="F138" s="12" t="s">
        <v>40</v>
      </c>
      <c r="G138" s="118">
        <f>_xlfn.IFNA(VLOOKUP(B138,'Input individueel'!C:J,7,FALSE),0)</f>
        <v>1</v>
      </c>
      <c r="H138" s="106">
        <f>_xlfn.IFNA(VLOOKUP(B138,'Input individueel'!C:J,8,FALSE),0)</f>
        <v>49</v>
      </c>
      <c r="I138" s="114">
        <v>15</v>
      </c>
      <c r="J138" s="113">
        <v>43.7</v>
      </c>
      <c r="K138" s="115">
        <v>14</v>
      </c>
      <c r="L138" s="120">
        <v>44.6</v>
      </c>
      <c r="M138" s="107">
        <f t="shared" si="2"/>
        <v>137.30000000000001</v>
      </c>
      <c r="P138" s="70"/>
      <c r="Q138" s="70"/>
      <c r="R138" s="70"/>
      <c r="S138" s="70"/>
      <c r="T138"/>
    </row>
    <row r="139" spans="1:20" x14ac:dyDescent="0.3">
      <c r="A139" t="s">
        <v>211</v>
      </c>
      <c r="B139">
        <v>522</v>
      </c>
      <c r="C139" t="s">
        <v>369</v>
      </c>
      <c r="D139" t="s">
        <v>54</v>
      </c>
      <c r="E139" t="s">
        <v>498</v>
      </c>
      <c r="F139" s="12" t="s">
        <v>41</v>
      </c>
      <c r="G139" s="118">
        <f>_xlfn.IFNA(VLOOKUP(B139,'Input individueel'!C:J,7,FALSE),0)</f>
        <v>3</v>
      </c>
      <c r="H139" s="106">
        <f>_xlfn.IFNA(VLOOKUP(B139,'Input individueel'!C:J,8,FALSE),0)</f>
        <v>50.25</v>
      </c>
      <c r="I139" s="114">
        <v>3</v>
      </c>
      <c r="J139" s="113">
        <v>48.85</v>
      </c>
      <c r="K139" s="115">
        <v>1</v>
      </c>
      <c r="L139" s="120">
        <v>50.274999999999999</v>
      </c>
      <c r="M139" s="107">
        <f t="shared" si="2"/>
        <v>149.375</v>
      </c>
      <c r="P139" s="70"/>
      <c r="Q139" s="70"/>
      <c r="R139" s="70"/>
      <c r="S139" s="70"/>
      <c r="T139"/>
    </row>
    <row r="140" spans="1:20" x14ac:dyDescent="0.3">
      <c r="A140" t="s">
        <v>211</v>
      </c>
      <c r="B140">
        <v>523</v>
      </c>
      <c r="C140" s="70" t="s">
        <v>349</v>
      </c>
      <c r="D140" t="s">
        <v>133</v>
      </c>
      <c r="E140" t="s">
        <v>498</v>
      </c>
      <c r="F140" s="12" t="s">
        <v>41</v>
      </c>
      <c r="G140" s="118">
        <f>_xlfn.IFNA(VLOOKUP(B140,'Input individueel'!C:J,7,FALSE),0)</f>
        <v>21</v>
      </c>
      <c r="H140" s="106">
        <f>_xlfn.IFNA(VLOOKUP(B140,'Input individueel'!C:J,8,FALSE),0)</f>
        <v>9.9499999999999993</v>
      </c>
      <c r="I140" s="114">
        <v>11</v>
      </c>
      <c r="J140" s="113">
        <v>43.3</v>
      </c>
      <c r="K140" s="115">
        <v>16</v>
      </c>
      <c r="L140" s="120">
        <v>44.075000000000003</v>
      </c>
      <c r="M140" s="107">
        <f t="shared" si="2"/>
        <v>97.325000000000003</v>
      </c>
      <c r="P140" s="70"/>
      <c r="Q140" s="70"/>
      <c r="R140" s="70"/>
      <c r="S140" s="70"/>
      <c r="T140"/>
    </row>
    <row r="141" spans="1:20" x14ac:dyDescent="0.3">
      <c r="A141" t="s">
        <v>211</v>
      </c>
      <c r="B141">
        <v>524</v>
      </c>
      <c r="C141" t="s">
        <v>350</v>
      </c>
      <c r="D141" t="s">
        <v>133</v>
      </c>
      <c r="E141" t="s">
        <v>498</v>
      </c>
      <c r="F141" s="12" t="s">
        <v>41</v>
      </c>
      <c r="G141" s="118">
        <f>_xlfn.IFNA(VLOOKUP(B141,'Input individueel'!C:J,7,FALSE),0)</f>
        <v>9</v>
      </c>
      <c r="H141" s="106">
        <f>_xlfn.IFNA(VLOOKUP(B141,'Input individueel'!C:J,8,FALSE),0)</f>
        <v>47.3</v>
      </c>
      <c r="I141" s="114">
        <v>1</v>
      </c>
      <c r="J141" s="113">
        <v>48</v>
      </c>
      <c r="K141" s="115">
        <v>13</v>
      </c>
      <c r="L141" s="120">
        <v>45.35</v>
      </c>
      <c r="M141" s="107">
        <f t="shared" si="2"/>
        <v>140.64999999999998</v>
      </c>
      <c r="P141" s="70"/>
      <c r="Q141" s="70"/>
      <c r="R141" s="70"/>
      <c r="S141" s="70"/>
      <c r="T141"/>
    </row>
    <row r="142" spans="1:20" x14ac:dyDescent="0.3">
      <c r="A142" t="s">
        <v>211</v>
      </c>
      <c r="B142">
        <v>525</v>
      </c>
      <c r="C142" t="s">
        <v>351</v>
      </c>
      <c r="D142" t="s">
        <v>133</v>
      </c>
      <c r="E142" t="s">
        <v>498</v>
      </c>
      <c r="F142" s="12" t="s">
        <v>41</v>
      </c>
      <c r="G142" s="118">
        <f>_xlfn.IFNA(VLOOKUP(B142,'Input individueel'!C:J,7,FALSE),0)</f>
        <v>18</v>
      </c>
      <c r="H142" s="106">
        <f>_xlfn.IFNA(VLOOKUP(B142,'Input individueel'!C:J,8,FALSE),0)</f>
        <v>44.125</v>
      </c>
      <c r="I142" s="114">
        <v>14</v>
      </c>
      <c r="J142" s="113">
        <v>41.125</v>
      </c>
      <c r="K142" s="115">
        <v>14</v>
      </c>
      <c r="L142" s="120">
        <v>45.25</v>
      </c>
      <c r="M142" s="107">
        <f t="shared" si="2"/>
        <v>130.5</v>
      </c>
      <c r="P142" s="70"/>
      <c r="Q142" s="70"/>
      <c r="R142" s="70"/>
      <c r="S142" s="70"/>
      <c r="T142"/>
    </row>
    <row r="143" spans="1:20" x14ac:dyDescent="0.3">
      <c r="A143" t="s">
        <v>211</v>
      </c>
      <c r="B143">
        <v>526</v>
      </c>
      <c r="C143" t="s">
        <v>366</v>
      </c>
      <c r="D143" t="s">
        <v>51</v>
      </c>
      <c r="E143" t="s">
        <v>498</v>
      </c>
      <c r="F143" s="12" t="s">
        <v>41</v>
      </c>
      <c r="G143" s="118">
        <f>_xlfn.IFNA(VLOOKUP(B143,'Input individueel'!C:J,7,FALSE),0)</f>
        <v>17</v>
      </c>
      <c r="H143" s="106">
        <f>_xlfn.IFNA(VLOOKUP(B143,'Input individueel'!C:J,8,FALSE),0)</f>
        <v>44.975000000000001</v>
      </c>
      <c r="I143" s="114">
        <v>13</v>
      </c>
      <c r="J143" s="113">
        <v>44.25</v>
      </c>
      <c r="K143" s="115">
        <v>8</v>
      </c>
      <c r="L143" s="120">
        <v>45.95</v>
      </c>
      <c r="M143" s="107">
        <f t="shared" si="2"/>
        <v>135.17500000000001</v>
      </c>
      <c r="P143" s="70"/>
      <c r="Q143" s="70"/>
      <c r="R143" s="70"/>
      <c r="S143" s="70"/>
      <c r="T143"/>
    </row>
    <row r="144" spans="1:20" x14ac:dyDescent="0.3">
      <c r="A144" t="s">
        <v>211</v>
      </c>
      <c r="B144">
        <v>527</v>
      </c>
      <c r="C144" t="s">
        <v>210</v>
      </c>
      <c r="D144" t="s">
        <v>51</v>
      </c>
      <c r="E144" t="s">
        <v>498</v>
      </c>
      <c r="F144" s="12" t="s">
        <v>41</v>
      </c>
      <c r="G144" s="118">
        <f>_xlfn.IFNA(VLOOKUP(B144,'Input individueel'!C:J,7,FALSE),0)</f>
        <v>1</v>
      </c>
      <c r="H144" s="106">
        <f>_xlfn.IFNA(VLOOKUP(B144,'Input individueel'!C:J,8,FALSE),0)</f>
        <v>51.45</v>
      </c>
      <c r="I144" s="114">
        <v>4</v>
      </c>
      <c r="J144" s="113">
        <v>48.6</v>
      </c>
      <c r="K144" s="115">
        <v>1</v>
      </c>
      <c r="L144" s="120">
        <v>49.9</v>
      </c>
      <c r="M144" s="107">
        <f t="shared" si="2"/>
        <v>149.94999999999999</v>
      </c>
      <c r="P144" s="70"/>
      <c r="Q144" s="70"/>
      <c r="R144" s="70"/>
      <c r="S144" s="70"/>
      <c r="T144"/>
    </row>
    <row r="145" spans="1:20" x14ac:dyDescent="0.3">
      <c r="A145" t="s">
        <v>211</v>
      </c>
      <c r="B145">
        <v>528</v>
      </c>
      <c r="C145" t="s">
        <v>367</v>
      </c>
      <c r="D145" t="s">
        <v>51</v>
      </c>
      <c r="E145" t="s">
        <v>498</v>
      </c>
      <c r="F145" s="12" t="s">
        <v>41</v>
      </c>
      <c r="G145" s="118">
        <f>_xlfn.IFNA(VLOOKUP(B145,'Input individueel'!C:J,7,FALSE),0)</f>
        <v>6</v>
      </c>
      <c r="H145" s="106">
        <f>_xlfn.IFNA(VLOOKUP(B145,'Input individueel'!C:J,8,FALSE),0)</f>
        <v>48.975000000000001</v>
      </c>
      <c r="I145" s="114">
        <v>7</v>
      </c>
      <c r="J145" s="113">
        <v>47.325000000000003</v>
      </c>
      <c r="K145" s="115">
        <v>3</v>
      </c>
      <c r="L145" s="120">
        <v>48.075000000000003</v>
      </c>
      <c r="M145" s="107">
        <f t="shared" si="2"/>
        <v>144.375</v>
      </c>
      <c r="P145" s="70"/>
      <c r="Q145" s="70"/>
      <c r="R145" s="70"/>
      <c r="S145" s="70"/>
      <c r="T145"/>
    </row>
    <row r="146" spans="1:20" x14ac:dyDescent="0.3">
      <c r="A146" t="s">
        <v>211</v>
      </c>
      <c r="B146">
        <v>529</v>
      </c>
      <c r="C146" t="s">
        <v>359</v>
      </c>
      <c r="D146" t="s">
        <v>219</v>
      </c>
      <c r="E146" t="s">
        <v>498</v>
      </c>
      <c r="F146" s="12" t="s">
        <v>42</v>
      </c>
      <c r="G146" s="118">
        <f>_xlfn.IFNA(VLOOKUP(B146,'Input individueel'!C:J,7,FALSE),0)</f>
        <v>1</v>
      </c>
      <c r="H146" s="106">
        <f>_xlfn.IFNA(VLOOKUP(B146,'Input individueel'!C:J,8,FALSE),0)</f>
        <v>48.75</v>
      </c>
      <c r="I146" s="114">
        <v>7</v>
      </c>
      <c r="J146" s="113">
        <v>44.825000000000003</v>
      </c>
      <c r="K146" s="115">
        <v>18</v>
      </c>
      <c r="L146" s="120">
        <v>43.95</v>
      </c>
      <c r="M146" s="107">
        <f t="shared" si="2"/>
        <v>137.52500000000001</v>
      </c>
      <c r="P146" s="70"/>
      <c r="Q146" s="70"/>
      <c r="R146" s="70"/>
      <c r="S146" s="70"/>
      <c r="T146" s="70"/>
    </row>
    <row r="147" spans="1:20" x14ac:dyDescent="0.3">
      <c r="A147" t="s">
        <v>211</v>
      </c>
      <c r="B147">
        <v>530</v>
      </c>
      <c r="C147" t="s">
        <v>360</v>
      </c>
      <c r="D147" t="s">
        <v>219</v>
      </c>
      <c r="E147" t="s">
        <v>498</v>
      </c>
      <c r="F147" s="12" t="s">
        <v>42</v>
      </c>
      <c r="G147" s="118">
        <f>_xlfn.IFNA(VLOOKUP(B147,'Input individueel'!C:J,7,FALSE),0)</f>
        <v>99</v>
      </c>
      <c r="H147" s="106">
        <f>_xlfn.IFNA(VLOOKUP(B147,'Input individueel'!C:J,8,FALSE),0)</f>
        <v>0</v>
      </c>
      <c r="I147" s="114">
        <v>17</v>
      </c>
      <c r="J147" s="113">
        <v>29.65</v>
      </c>
      <c r="K147" s="115">
        <v>12</v>
      </c>
      <c r="L147" s="120">
        <v>46.424999999999997</v>
      </c>
      <c r="M147" s="107">
        <f t="shared" si="2"/>
        <v>76.074999999999989</v>
      </c>
      <c r="P147" s="70"/>
      <c r="Q147" s="70"/>
      <c r="R147" s="70"/>
      <c r="S147" s="70"/>
      <c r="T147" s="70"/>
    </row>
    <row r="148" spans="1:20" x14ac:dyDescent="0.3">
      <c r="A148" t="s">
        <v>211</v>
      </c>
      <c r="B148">
        <v>531</v>
      </c>
      <c r="C148" s="70" t="s">
        <v>212</v>
      </c>
      <c r="D148" t="s">
        <v>57</v>
      </c>
      <c r="E148" t="s">
        <v>498</v>
      </c>
      <c r="F148" s="12" t="s">
        <v>41</v>
      </c>
      <c r="G148" s="118">
        <f>_xlfn.IFNA(VLOOKUP(B148,'Input individueel'!C:J,7,FALSE),0)</f>
        <v>4</v>
      </c>
      <c r="H148" s="106">
        <f>_xlfn.IFNA(VLOOKUP(B148,'Input individueel'!C:J,8,FALSE),0)</f>
        <v>49.5</v>
      </c>
      <c r="I148" s="114">
        <v>8</v>
      </c>
      <c r="J148" s="113">
        <v>46.575000000000003</v>
      </c>
      <c r="K148" s="115">
        <v>2</v>
      </c>
      <c r="L148" s="120">
        <v>49.524999999999999</v>
      </c>
      <c r="M148" s="107">
        <f t="shared" si="2"/>
        <v>145.6</v>
      </c>
      <c r="P148" s="70"/>
      <c r="Q148" s="70"/>
      <c r="R148" s="70"/>
      <c r="S148" s="70"/>
      <c r="T148" s="70"/>
    </row>
    <row r="149" spans="1:20" x14ac:dyDescent="0.3">
      <c r="A149" t="s">
        <v>211</v>
      </c>
      <c r="B149">
        <v>532</v>
      </c>
      <c r="C149" t="s">
        <v>338</v>
      </c>
      <c r="D149" t="s">
        <v>322</v>
      </c>
      <c r="E149" t="s">
        <v>498</v>
      </c>
      <c r="F149" s="12" t="s">
        <v>42</v>
      </c>
      <c r="G149" s="118">
        <f>_xlfn.IFNA(VLOOKUP(B149,'Input individueel'!C:J,7,FALSE),0)</f>
        <v>10</v>
      </c>
      <c r="H149" s="106">
        <f>_xlfn.IFNA(VLOOKUP(B149,'Input individueel'!C:J,8,FALSE),0)</f>
        <v>41.075000000000003</v>
      </c>
      <c r="I149" s="114">
        <v>13</v>
      </c>
      <c r="J149" s="113">
        <v>37.35</v>
      </c>
      <c r="K149" s="115">
        <v>28</v>
      </c>
      <c r="L149" s="120">
        <v>39.125</v>
      </c>
      <c r="M149" s="107">
        <f t="shared" si="2"/>
        <v>117.55</v>
      </c>
      <c r="P149" s="70"/>
      <c r="Q149" s="70"/>
      <c r="R149" s="70"/>
      <c r="S149" s="70"/>
      <c r="T149" s="70"/>
    </row>
    <row r="150" spans="1:20" x14ac:dyDescent="0.3">
      <c r="A150" s="12" t="s">
        <v>211</v>
      </c>
      <c r="B150" s="17">
        <v>533</v>
      </c>
      <c r="C150" s="17" t="s">
        <v>339</v>
      </c>
      <c r="D150" s="19" t="s">
        <v>322</v>
      </c>
      <c r="E150" s="17" t="s">
        <v>498</v>
      </c>
      <c r="F150" s="12" t="s">
        <v>42</v>
      </c>
      <c r="G150" s="118">
        <f>_xlfn.IFNA(VLOOKUP(B150,'Input individueel'!C:J,7,FALSE),0)</f>
        <v>4</v>
      </c>
      <c r="H150" s="106">
        <f>_xlfn.IFNA(VLOOKUP(B150,'Input individueel'!C:J,8,FALSE),0)</f>
        <v>43.475000000000001</v>
      </c>
      <c r="I150" s="114">
        <v>4</v>
      </c>
      <c r="J150" s="113">
        <v>43.825000000000003</v>
      </c>
      <c r="K150" s="115">
        <v>25</v>
      </c>
      <c r="L150" s="120">
        <v>41.625</v>
      </c>
      <c r="M150" s="107">
        <f t="shared" si="2"/>
        <v>128.92500000000001</v>
      </c>
      <c r="P150" s="70"/>
      <c r="Q150" s="70"/>
      <c r="R150" s="70"/>
      <c r="S150" s="70"/>
      <c r="T150" s="70"/>
    </row>
    <row r="151" spans="1:20" x14ac:dyDescent="0.3">
      <c r="A151" s="12" t="s">
        <v>211</v>
      </c>
      <c r="B151" s="17">
        <v>534</v>
      </c>
      <c r="C151" s="17" t="s">
        <v>340</v>
      </c>
      <c r="D151" s="19" t="s">
        <v>322</v>
      </c>
      <c r="E151" s="17" t="s">
        <v>498</v>
      </c>
      <c r="F151" s="12" t="s">
        <v>42</v>
      </c>
      <c r="G151" s="118">
        <f>_xlfn.IFNA(VLOOKUP(B151,'Input individueel'!C:J,7,FALSE),0)</f>
        <v>2</v>
      </c>
      <c r="H151" s="106">
        <f>_xlfn.IFNA(VLOOKUP(B151,'Input individueel'!C:J,8,FALSE),0)</f>
        <v>45.274999999999999</v>
      </c>
      <c r="I151" s="114">
        <v>10</v>
      </c>
      <c r="J151" s="113">
        <v>41.575000000000003</v>
      </c>
      <c r="K151" s="115">
        <v>21</v>
      </c>
      <c r="L151" s="120">
        <v>42.6</v>
      </c>
      <c r="M151" s="107">
        <f t="shared" si="2"/>
        <v>129.45000000000002</v>
      </c>
      <c r="P151" s="70"/>
      <c r="Q151" s="70"/>
      <c r="R151" s="70"/>
      <c r="S151" s="70"/>
      <c r="T151" s="70"/>
    </row>
    <row r="152" spans="1:20" x14ac:dyDescent="0.3">
      <c r="A152" s="12" t="s">
        <v>211</v>
      </c>
      <c r="B152" s="17">
        <v>535</v>
      </c>
      <c r="C152" s="20" t="s">
        <v>341</v>
      </c>
      <c r="D152" s="19" t="s">
        <v>322</v>
      </c>
      <c r="E152" s="17" t="s">
        <v>498</v>
      </c>
      <c r="F152" s="12" t="s">
        <v>42</v>
      </c>
      <c r="G152" s="118">
        <f>_xlfn.IFNA(VLOOKUP(B152,'Input individueel'!C:J,7,FALSE),0)</f>
        <v>99</v>
      </c>
      <c r="H152" s="106">
        <f>_xlfn.IFNA(VLOOKUP(B152,'Input individueel'!C:J,8,FALSE),0)</f>
        <v>0</v>
      </c>
      <c r="I152" s="114">
        <v>2</v>
      </c>
      <c r="J152" s="113">
        <v>44.125</v>
      </c>
      <c r="K152" s="115">
        <v>30</v>
      </c>
      <c r="L152" s="120">
        <v>33.200000000000003</v>
      </c>
      <c r="M152" s="107">
        <f t="shared" si="2"/>
        <v>77.325000000000003</v>
      </c>
      <c r="P152" s="70"/>
      <c r="Q152" s="70"/>
      <c r="R152" s="70"/>
      <c r="S152" s="70"/>
      <c r="T152" s="70"/>
    </row>
    <row r="153" spans="1:20" x14ac:dyDescent="0.3">
      <c r="A153" s="12" t="s">
        <v>211</v>
      </c>
      <c r="B153" s="17">
        <v>536</v>
      </c>
      <c r="C153" s="20" t="s">
        <v>342</v>
      </c>
      <c r="D153" s="19" t="s">
        <v>322</v>
      </c>
      <c r="E153" s="17" t="s">
        <v>498</v>
      </c>
      <c r="F153" s="12" t="s">
        <v>42</v>
      </c>
      <c r="G153" s="118">
        <f>_xlfn.IFNA(VLOOKUP(B153,'Input individueel'!C:J,7,FALSE),0)</f>
        <v>6</v>
      </c>
      <c r="H153" s="106">
        <f>_xlfn.IFNA(VLOOKUP(B153,'Input individueel'!C:J,8,FALSE),0)</f>
        <v>42.424999999999997</v>
      </c>
      <c r="I153" s="114">
        <v>11</v>
      </c>
      <c r="J153" s="113">
        <v>40.700000000000003</v>
      </c>
      <c r="K153" s="115">
        <v>27</v>
      </c>
      <c r="L153" s="120">
        <v>40.200000000000003</v>
      </c>
      <c r="M153" s="107">
        <f t="shared" si="2"/>
        <v>123.325</v>
      </c>
      <c r="P153" s="70"/>
      <c r="Q153" s="70"/>
      <c r="R153" s="70"/>
      <c r="S153" s="70"/>
      <c r="T153" s="70"/>
    </row>
    <row r="154" spans="1:20" x14ac:dyDescent="0.3">
      <c r="A154" s="12" t="s">
        <v>211</v>
      </c>
      <c r="B154" s="17">
        <v>537</v>
      </c>
      <c r="C154" s="17" t="s">
        <v>337</v>
      </c>
      <c r="D154" s="19" t="s">
        <v>322</v>
      </c>
      <c r="E154" s="17" t="s">
        <v>498</v>
      </c>
      <c r="F154" s="12" t="s">
        <v>486</v>
      </c>
      <c r="G154" s="118">
        <f>_xlfn.IFNA(VLOOKUP(B154,'Input individueel'!C:J,7,FALSE),0)</f>
        <v>99</v>
      </c>
      <c r="H154" s="106">
        <f>_xlfn.IFNA(VLOOKUP(B154,'Input individueel'!C:J,8,FALSE),0)</f>
        <v>0</v>
      </c>
      <c r="I154" s="114">
        <v>99</v>
      </c>
      <c r="J154" s="113">
        <v>0</v>
      </c>
      <c r="K154" s="115">
        <v>99</v>
      </c>
      <c r="L154" s="120">
        <v>0</v>
      </c>
      <c r="M154" s="107">
        <f t="shared" si="2"/>
        <v>0</v>
      </c>
      <c r="P154" s="70"/>
      <c r="Q154" s="70"/>
      <c r="R154" s="70"/>
      <c r="S154" s="70"/>
      <c r="T154" s="70"/>
    </row>
    <row r="155" spans="1:20" x14ac:dyDescent="0.3">
      <c r="A155" s="12" t="s">
        <v>211</v>
      </c>
      <c r="B155" s="20">
        <v>538</v>
      </c>
      <c r="C155" s="20" t="s">
        <v>334</v>
      </c>
      <c r="D155" s="11" t="s">
        <v>322</v>
      </c>
      <c r="E155" s="17" t="s">
        <v>498</v>
      </c>
      <c r="F155" s="12" t="s">
        <v>42</v>
      </c>
      <c r="G155" s="118">
        <f>_xlfn.IFNA(VLOOKUP(B155,'Input individueel'!C:J,7,FALSE),0)</f>
        <v>9</v>
      </c>
      <c r="H155" s="106">
        <f>_xlfn.IFNA(VLOOKUP(B155,'Input individueel'!C:J,8,FALSE),0)</f>
        <v>41.75</v>
      </c>
      <c r="I155" s="114">
        <v>9</v>
      </c>
      <c r="J155" s="113">
        <v>41.725000000000001</v>
      </c>
      <c r="K155" s="115">
        <v>13</v>
      </c>
      <c r="L155" s="120">
        <v>44.674999999999997</v>
      </c>
      <c r="M155" s="107">
        <f t="shared" si="2"/>
        <v>128.15</v>
      </c>
      <c r="P155" s="70"/>
      <c r="Q155" s="70"/>
      <c r="R155" s="70"/>
      <c r="S155" s="70"/>
      <c r="T155" s="70"/>
    </row>
    <row r="156" spans="1:20" x14ac:dyDescent="0.3">
      <c r="A156" s="12" t="s">
        <v>211</v>
      </c>
      <c r="B156" s="12">
        <v>539</v>
      </c>
      <c r="C156" s="17" t="s">
        <v>335</v>
      </c>
      <c r="D156" s="11" t="s">
        <v>322</v>
      </c>
      <c r="E156" s="17" t="s">
        <v>498</v>
      </c>
      <c r="F156" s="12" t="s">
        <v>42</v>
      </c>
      <c r="G156" s="118">
        <f>_xlfn.IFNA(VLOOKUP(B156,'Input individueel'!C:J,7,FALSE),0)</f>
        <v>5</v>
      </c>
      <c r="H156" s="106">
        <f>_xlfn.IFNA(VLOOKUP(B156,'Input individueel'!C:J,8,FALSE),0)</f>
        <v>43.174999999999997</v>
      </c>
      <c r="I156" s="114">
        <v>12</v>
      </c>
      <c r="J156" s="113">
        <v>38.75</v>
      </c>
      <c r="K156" s="115">
        <v>16</v>
      </c>
      <c r="L156" s="120">
        <v>44.424999999999997</v>
      </c>
      <c r="M156" s="107">
        <f t="shared" si="2"/>
        <v>126.35</v>
      </c>
      <c r="P156" s="70"/>
      <c r="Q156" s="70"/>
      <c r="R156" s="70"/>
      <c r="S156" s="70"/>
      <c r="T156" s="70"/>
    </row>
    <row r="157" spans="1:20" x14ac:dyDescent="0.3">
      <c r="A157" s="12" t="s">
        <v>211</v>
      </c>
      <c r="B157" s="12">
        <v>540</v>
      </c>
      <c r="C157" s="17" t="s">
        <v>353</v>
      </c>
      <c r="D157" s="11" t="s">
        <v>322</v>
      </c>
      <c r="E157" s="12" t="s">
        <v>498</v>
      </c>
      <c r="F157" s="12" t="s">
        <v>40</v>
      </c>
      <c r="G157" s="118">
        <f>_xlfn.IFNA(VLOOKUP(B157,'Input individueel'!C:J,7,FALSE),0)</f>
        <v>9</v>
      </c>
      <c r="H157" s="106">
        <f>_xlfn.IFNA(VLOOKUP(B157,'Input individueel'!C:J,8,FALSE),0)</f>
        <v>43.4</v>
      </c>
      <c r="I157" s="114">
        <v>9</v>
      </c>
      <c r="J157" s="113">
        <v>44.174999999999997</v>
      </c>
      <c r="K157" s="115">
        <v>14</v>
      </c>
      <c r="L157" s="120">
        <v>44.6</v>
      </c>
      <c r="M157" s="107">
        <f t="shared" si="2"/>
        <v>132.17500000000001</v>
      </c>
      <c r="P157" s="70"/>
      <c r="Q157" s="70"/>
      <c r="R157" s="70"/>
      <c r="S157" s="70"/>
      <c r="T157" s="70"/>
    </row>
    <row r="158" spans="1:20" x14ac:dyDescent="0.3">
      <c r="A158" s="12" t="s">
        <v>211</v>
      </c>
      <c r="B158" s="17">
        <v>541</v>
      </c>
      <c r="C158" s="17" t="s">
        <v>354</v>
      </c>
      <c r="D158" s="19" t="s">
        <v>322</v>
      </c>
      <c r="E158" s="17" t="s">
        <v>498</v>
      </c>
      <c r="F158" s="12" t="s">
        <v>40</v>
      </c>
      <c r="G158" s="118">
        <f>_xlfn.IFNA(VLOOKUP(B158,'Input individueel'!C:J,7,FALSE),0)</f>
        <v>10</v>
      </c>
      <c r="H158" s="106">
        <f>_xlfn.IFNA(VLOOKUP(B158,'Input individueel'!C:J,8,FALSE),0)</f>
        <v>43.25</v>
      </c>
      <c r="I158" s="114">
        <v>13</v>
      </c>
      <c r="J158" s="113">
        <v>42.075000000000003</v>
      </c>
      <c r="K158" s="115">
        <v>21</v>
      </c>
      <c r="L158" s="120">
        <v>43.05</v>
      </c>
      <c r="M158" s="107">
        <f t="shared" si="2"/>
        <v>128.375</v>
      </c>
      <c r="P158" s="70"/>
      <c r="Q158" s="70"/>
      <c r="R158" s="70"/>
      <c r="S158" s="70"/>
      <c r="T158" s="70"/>
    </row>
    <row r="159" spans="1:20" x14ac:dyDescent="0.3">
      <c r="A159" s="12" t="s">
        <v>211</v>
      </c>
      <c r="B159" s="17">
        <v>542</v>
      </c>
      <c r="C159" s="17" t="s">
        <v>355</v>
      </c>
      <c r="D159" s="19" t="s">
        <v>322</v>
      </c>
      <c r="E159" s="17" t="s">
        <v>498</v>
      </c>
      <c r="F159" s="12" t="s">
        <v>40</v>
      </c>
      <c r="G159" s="118">
        <f>_xlfn.IFNA(VLOOKUP(B159,'Input individueel'!C:J,7,FALSE),0)</f>
        <v>17</v>
      </c>
      <c r="H159" s="106">
        <f>_xlfn.IFNA(VLOOKUP(B159,'Input individueel'!C:J,8,FALSE),0)</f>
        <v>37.6</v>
      </c>
      <c r="I159" s="114">
        <v>16</v>
      </c>
      <c r="J159" s="113">
        <v>37.125</v>
      </c>
      <c r="K159" s="115">
        <v>22</v>
      </c>
      <c r="L159" s="120">
        <v>41.424999999999997</v>
      </c>
      <c r="M159" s="107">
        <f t="shared" si="2"/>
        <v>116.15</v>
      </c>
      <c r="P159" s="70"/>
      <c r="Q159" s="70"/>
      <c r="R159" s="70"/>
      <c r="S159" s="70"/>
      <c r="T159" s="70"/>
    </row>
    <row r="160" spans="1:20" x14ac:dyDescent="0.3">
      <c r="A160" s="12" t="s">
        <v>207</v>
      </c>
      <c r="B160" s="12">
        <v>551</v>
      </c>
      <c r="C160" s="17" t="s">
        <v>399</v>
      </c>
      <c r="D160" s="11" t="s">
        <v>54</v>
      </c>
      <c r="E160" s="12" t="s">
        <v>499</v>
      </c>
      <c r="F160" s="12" t="s">
        <v>47</v>
      </c>
      <c r="G160" s="118">
        <f>_xlfn.IFNA(VLOOKUP(B160,'Input individueel'!C:J,7,FALSE),0)</f>
        <v>23</v>
      </c>
      <c r="H160" s="106">
        <f>_xlfn.IFNA(VLOOKUP(B160,'Input individueel'!C:J,8,FALSE),0)</f>
        <v>36.125</v>
      </c>
      <c r="I160" s="114">
        <v>19</v>
      </c>
      <c r="J160" s="113">
        <v>41.024999999999999</v>
      </c>
      <c r="K160" s="115">
        <v>13</v>
      </c>
      <c r="L160" s="120">
        <v>45.924999999999997</v>
      </c>
      <c r="M160" s="107">
        <f t="shared" si="2"/>
        <v>123.07499999999999</v>
      </c>
      <c r="P160" s="70"/>
      <c r="Q160" s="70"/>
      <c r="R160" s="70"/>
      <c r="S160" s="70"/>
      <c r="T160" s="70"/>
    </row>
    <row r="161" spans="1:20" x14ac:dyDescent="0.3">
      <c r="A161" s="12" t="s">
        <v>207</v>
      </c>
      <c r="B161" s="17">
        <v>552</v>
      </c>
      <c r="C161" s="17" t="s">
        <v>400</v>
      </c>
      <c r="D161" s="19" t="s">
        <v>54</v>
      </c>
      <c r="E161" s="17" t="s">
        <v>499</v>
      </c>
      <c r="F161" s="12" t="s">
        <v>486</v>
      </c>
      <c r="G161" s="118">
        <f>_xlfn.IFNA(VLOOKUP(B161,'Input individueel'!C:J,7,FALSE),0)</f>
        <v>99</v>
      </c>
      <c r="H161" s="106">
        <f>_xlfn.IFNA(VLOOKUP(B161,'Input individueel'!C:J,8,FALSE),0)</f>
        <v>0</v>
      </c>
      <c r="I161" s="114">
        <v>99</v>
      </c>
      <c r="J161" s="113">
        <v>0</v>
      </c>
      <c r="K161" s="115">
        <v>15</v>
      </c>
      <c r="L161" s="120">
        <v>45.475000000000001</v>
      </c>
      <c r="M161" s="107">
        <f t="shared" si="2"/>
        <v>45.475000000000001</v>
      </c>
      <c r="P161" s="70"/>
      <c r="Q161" s="70"/>
      <c r="R161" s="70"/>
      <c r="S161" s="70"/>
      <c r="T161" s="70"/>
    </row>
    <row r="162" spans="1:20" x14ac:dyDescent="0.3">
      <c r="A162" s="12" t="s">
        <v>207</v>
      </c>
      <c r="B162" s="17">
        <v>553</v>
      </c>
      <c r="C162" s="17" t="s">
        <v>418</v>
      </c>
      <c r="D162" s="19" t="s">
        <v>133</v>
      </c>
      <c r="E162" s="17" t="s">
        <v>499</v>
      </c>
      <c r="F162" s="12" t="s">
        <v>47</v>
      </c>
      <c r="G162" s="118">
        <f>_xlfn.IFNA(VLOOKUP(B162,'Input individueel'!C:J,7,FALSE),0)</f>
        <v>7</v>
      </c>
      <c r="H162" s="106">
        <f>_xlfn.IFNA(VLOOKUP(B162,'Input individueel'!C:J,8,FALSE),0)</f>
        <v>45.95</v>
      </c>
      <c r="I162" s="114">
        <v>2</v>
      </c>
      <c r="J162" s="113">
        <v>47.58</v>
      </c>
      <c r="K162" s="115">
        <v>1</v>
      </c>
      <c r="L162" s="120">
        <v>50.6</v>
      </c>
      <c r="M162" s="107">
        <f t="shared" si="2"/>
        <v>144.13</v>
      </c>
      <c r="P162" s="70"/>
      <c r="Q162" s="70"/>
      <c r="R162" s="70"/>
      <c r="S162" s="70"/>
      <c r="T162" s="70"/>
    </row>
    <row r="163" spans="1:20" x14ac:dyDescent="0.3">
      <c r="A163" s="12" t="s">
        <v>207</v>
      </c>
      <c r="B163" s="17">
        <v>554</v>
      </c>
      <c r="C163" s="20" t="s">
        <v>405</v>
      </c>
      <c r="D163" s="19" t="s">
        <v>55</v>
      </c>
      <c r="E163" s="17" t="s">
        <v>499</v>
      </c>
      <c r="F163" s="12" t="s">
        <v>47</v>
      </c>
      <c r="G163" s="118">
        <f>_xlfn.IFNA(VLOOKUP(B163,'Input individueel'!C:J,7,FALSE),0)</f>
        <v>17</v>
      </c>
      <c r="H163" s="106">
        <f>_xlfn.IFNA(VLOOKUP(B163,'Input individueel'!C:J,8,FALSE),0)</f>
        <v>43.05</v>
      </c>
      <c r="I163" s="114">
        <v>17</v>
      </c>
      <c r="J163" s="113">
        <v>42.174999999999997</v>
      </c>
      <c r="K163" s="115">
        <v>19</v>
      </c>
      <c r="L163" s="120">
        <v>45.2</v>
      </c>
      <c r="M163" s="107">
        <f t="shared" si="2"/>
        <v>130.42500000000001</v>
      </c>
      <c r="P163" s="70"/>
      <c r="Q163" s="70"/>
      <c r="R163" s="70"/>
      <c r="S163" s="70"/>
      <c r="T163" s="70"/>
    </row>
    <row r="164" spans="1:20" x14ac:dyDescent="0.3">
      <c r="A164" t="s">
        <v>207</v>
      </c>
      <c r="B164">
        <v>555</v>
      </c>
      <c r="C164" t="s">
        <v>406</v>
      </c>
      <c r="D164" t="s">
        <v>55</v>
      </c>
      <c r="E164" t="s">
        <v>499</v>
      </c>
      <c r="F164" s="12" t="s">
        <v>486</v>
      </c>
      <c r="G164" s="118">
        <f>_xlfn.IFNA(VLOOKUP(B164,'Input individueel'!C:J,7,FALSE),0)</f>
        <v>99</v>
      </c>
      <c r="H164" s="106">
        <f>_xlfn.IFNA(VLOOKUP(B164,'Input individueel'!C:J,8,FALSE),0)</f>
        <v>0</v>
      </c>
      <c r="I164" s="114">
        <v>99</v>
      </c>
      <c r="J164" s="113">
        <v>0</v>
      </c>
      <c r="K164" s="115">
        <v>10</v>
      </c>
      <c r="L164" s="120">
        <v>46.55</v>
      </c>
      <c r="M164" s="107">
        <f t="shared" si="2"/>
        <v>46.55</v>
      </c>
      <c r="P164" s="70"/>
      <c r="Q164" s="70"/>
      <c r="R164" s="70"/>
      <c r="S164" s="70"/>
      <c r="T164" s="70"/>
    </row>
    <row r="165" spans="1:20" x14ac:dyDescent="0.3">
      <c r="A165" t="s">
        <v>207</v>
      </c>
      <c r="B165">
        <v>556</v>
      </c>
      <c r="C165" t="s">
        <v>414</v>
      </c>
      <c r="D165" t="s">
        <v>60</v>
      </c>
      <c r="E165" t="s">
        <v>499</v>
      </c>
      <c r="F165" s="12" t="s">
        <v>47</v>
      </c>
      <c r="G165" s="118">
        <f>_xlfn.IFNA(VLOOKUP(B165,'Input individueel'!C:J,7,FALSE),0)</f>
        <v>18</v>
      </c>
      <c r="H165" s="106">
        <f>_xlfn.IFNA(VLOOKUP(B165,'Input individueel'!C:J,8,FALSE),0)</f>
        <v>39.75</v>
      </c>
      <c r="I165" s="114">
        <v>23</v>
      </c>
      <c r="J165" s="113">
        <v>38.6</v>
      </c>
      <c r="K165" s="115">
        <v>99</v>
      </c>
      <c r="L165" s="120">
        <v>0</v>
      </c>
      <c r="M165" s="107">
        <f t="shared" si="2"/>
        <v>78.349999999999994</v>
      </c>
      <c r="P165" s="70"/>
      <c r="Q165" s="70"/>
      <c r="R165" s="148"/>
      <c r="S165"/>
      <c r="T165"/>
    </row>
    <row r="166" spans="1:20" x14ac:dyDescent="0.3">
      <c r="A166" t="s">
        <v>211</v>
      </c>
      <c r="B166">
        <v>598</v>
      </c>
      <c r="C166" t="s">
        <v>361</v>
      </c>
      <c r="D166" t="s">
        <v>219</v>
      </c>
      <c r="E166" t="s">
        <v>498</v>
      </c>
      <c r="F166" s="12" t="s">
        <v>42</v>
      </c>
      <c r="G166" s="118">
        <f>_xlfn.IFNA(VLOOKUP(B166,'Input individueel'!C:J,7,FALSE),0)</f>
        <v>99</v>
      </c>
      <c r="H166" s="106">
        <f>_xlfn.IFNA(VLOOKUP(B166,'Input individueel'!C:J,8,FALSE),0)</f>
        <v>0</v>
      </c>
      <c r="I166" s="114">
        <v>99</v>
      </c>
      <c r="J166" s="113">
        <v>0</v>
      </c>
      <c r="K166" s="115">
        <v>99</v>
      </c>
      <c r="L166" s="120">
        <v>0</v>
      </c>
      <c r="M166" s="107">
        <f t="shared" si="2"/>
        <v>0</v>
      </c>
      <c r="P166" s="70"/>
      <c r="Q166" s="70"/>
      <c r="R166" s="148"/>
      <c r="S166"/>
      <c r="T166"/>
    </row>
    <row r="167" spans="1:20" x14ac:dyDescent="0.3">
      <c r="A167" t="s">
        <v>207</v>
      </c>
      <c r="B167">
        <v>599</v>
      </c>
      <c r="C167" t="s">
        <v>404</v>
      </c>
      <c r="D167" t="s">
        <v>54</v>
      </c>
      <c r="E167" t="s">
        <v>499</v>
      </c>
      <c r="F167" s="12" t="s">
        <v>47</v>
      </c>
      <c r="G167" s="118">
        <f>_xlfn.IFNA(VLOOKUP(B167,'Input individueel'!C:J,7,FALSE),0)</f>
        <v>19</v>
      </c>
      <c r="H167" s="106">
        <f>_xlfn.IFNA(VLOOKUP(B167,'Input individueel'!C:J,8,FALSE),0)</f>
        <v>39.700000000000003</v>
      </c>
      <c r="I167" s="114">
        <v>99</v>
      </c>
      <c r="J167" s="113">
        <v>0</v>
      </c>
      <c r="K167" s="115">
        <v>11</v>
      </c>
      <c r="L167" s="120">
        <v>46.524999999999999</v>
      </c>
      <c r="M167" s="107">
        <f t="shared" si="2"/>
        <v>86.224999999999994</v>
      </c>
      <c r="P167" s="70"/>
      <c r="Q167" s="70"/>
      <c r="R167" s="148"/>
      <c r="S167"/>
      <c r="T167"/>
    </row>
    <row r="168" spans="1:20" x14ac:dyDescent="0.3">
      <c r="A168" t="s">
        <v>247</v>
      </c>
      <c r="B168">
        <v>601</v>
      </c>
      <c r="C168" t="s">
        <v>309</v>
      </c>
      <c r="D168" t="s">
        <v>51</v>
      </c>
      <c r="E168" t="s">
        <v>500</v>
      </c>
      <c r="F168" s="12" t="s">
        <v>38</v>
      </c>
      <c r="G168" s="118">
        <f>_xlfn.IFNA(VLOOKUP(B168,'Input individueel'!C:J,7,FALSE),0)</f>
        <v>7</v>
      </c>
      <c r="H168" s="106">
        <f>_xlfn.IFNA(VLOOKUP(B168,'Input individueel'!C:J,8,FALSE),0)</f>
        <v>45.25</v>
      </c>
      <c r="I168" s="114">
        <v>14</v>
      </c>
      <c r="J168" s="113">
        <v>43.6</v>
      </c>
      <c r="K168" s="115">
        <v>5</v>
      </c>
      <c r="L168" s="120">
        <v>47.3</v>
      </c>
      <c r="M168" s="107">
        <f t="shared" si="2"/>
        <v>136.15</v>
      </c>
      <c r="P168" s="70"/>
      <c r="Q168" s="70"/>
      <c r="R168" s="148"/>
      <c r="S168"/>
      <c r="T168"/>
    </row>
    <row r="169" spans="1:20" x14ac:dyDescent="0.3">
      <c r="A169" t="s">
        <v>247</v>
      </c>
      <c r="B169">
        <v>602</v>
      </c>
      <c r="C169" t="s">
        <v>215</v>
      </c>
      <c r="D169" t="s">
        <v>51</v>
      </c>
      <c r="E169" t="s">
        <v>500</v>
      </c>
      <c r="F169" s="12" t="s">
        <v>38</v>
      </c>
      <c r="G169" s="118">
        <f>_xlfn.IFNA(VLOOKUP(B169,'Input individueel'!C:J,7,FALSE),0)</f>
        <v>19</v>
      </c>
      <c r="H169" s="106">
        <f>_xlfn.IFNA(VLOOKUP(B169,'Input individueel'!C:J,8,FALSE),0)</f>
        <v>42.55</v>
      </c>
      <c r="I169" s="114">
        <v>18</v>
      </c>
      <c r="J169" s="113">
        <v>42.125</v>
      </c>
      <c r="K169" s="115">
        <v>23</v>
      </c>
      <c r="L169" s="120">
        <v>41.875</v>
      </c>
      <c r="M169" s="107">
        <f t="shared" si="2"/>
        <v>126.55</v>
      </c>
      <c r="P169" s="70"/>
      <c r="Q169" s="70"/>
      <c r="R169" s="148"/>
      <c r="S169"/>
      <c r="T169"/>
    </row>
    <row r="170" spans="1:20" x14ac:dyDescent="0.3">
      <c r="A170" t="s">
        <v>247</v>
      </c>
      <c r="B170">
        <v>603</v>
      </c>
      <c r="C170" t="s">
        <v>312</v>
      </c>
      <c r="D170" t="s">
        <v>52</v>
      </c>
      <c r="E170" t="s">
        <v>500</v>
      </c>
      <c r="F170" s="12" t="s">
        <v>38</v>
      </c>
      <c r="G170" s="118">
        <f>_xlfn.IFNA(VLOOKUP(B170,'Input individueel'!C:J,7,FALSE),0)</f>
        <v>22</v>
      </c>
      <c r="H170" s="106">
        <f>_xlfn.IFNA(VLOOKUP(B170,'Input individueel'!C:J,8,FALSE),0)</f>
        <v>41.375</v>
      </c>
      <c r="I170" s="114">
        <v>24</v>
      </c>
      <c r="J170" s="113">
        <v>38.924999999999997</v>
      </c>
      <c r="K170" s="115">
        <v>14</v>
      </c>
      <c r="L170" s="120">
        <v>45.225000000000001</v>
      </c>
      <c r="M170" s="107">
        <f t="shared" si="2"/>
        <v>125.52500000000001</v>
      </c>
      <c r="P170" s="70"/>
      <c r="Q170" s="70"/>
      <c r="R170" s="148"/>
      <c r="S170"/>
      <c r="T170"/>
    </row>
    <row r="171" spans="1:20" x14ac:dyDescent="0.3">
      <c r="A171" t="s">
        <v>247</v>
      </c>
      <c r="B171">
        <v>604</v>
      </c>
      <c r="C171" t="s">
        <v>313</v>
      </c>
      <c r="D171" t="s">
        <v>52</v>
      </c>
      <c r="E171" t="s">
        <v>500</v>
      </c>
      <c r="F171" s="12" t="s">
        <v>38</v>
      </c>
      <c r="G171" s="118">
        <f>_xlfn.IFNA(VLOOKUP(B171,'Input individueel'!C:J,7,FALSE),0)</f>
        <v>3</v>
      </c>
      <c r="H171" s="106">
        <f>_xlfn.IFNA(VLOOKUP(B171,'Input individueel'!C:J,8,FALSE),0)</f>
        <v>48</v>
      </c>
      <c r="I171" s="114">
        <v>4</v>
      </c>
      <c r="J171" s="113">
        <v>45.625</v>
      </c>
      <c r="K171" s="115">
        <v>9</v>
      </c>
      <c r="L171" s="120">
        <v>46</v>
      </c>
      <c r="M171" s="107">
        <f t="shared" si="2"/>
        <v>139.625</v>
      </c>
      <c r="P171" s="70"/>
      <c r="Q171" s="70"/>
      <c r="R171"/>
      <c r="S171"/>
      <c r="T171"/>
    </row>
    <row r="172" spans="1:20" x14ac:dyDescent="0.3">
      <c r="A172" t="s">
        <v>247</v>
      </c>
      <c r="B172">
        <v>605</v>
      </c>
      <c r="C172" t="s">
        <v>316</v>
      </c>
      <c r="D172" t="s">
        <v>315</v>
      </c>
      <c r="E172" t="s">
        <v>500</v>
      </c>
      <c r="F172" s="12" t="s">
        <v>38</v>
      </c>
      <c r="G172" s="118">
        <f>_xlfn.IFNA(VLOOKUP(B172,'Input individueel'!C:J,7,FALSE),0)</f>
        <v>16</v>
      </c>
      <c r="H172" s="106">
        <f>_xlfn.IFNA(VLOOKUP(B172,'Input individueel'!C:J,8,FALSE),0)</f>
        <v>42.975000000000001</v>
      </c>
      <c r="I172" s="114">
        <v>12</v>
      </c>
      <c r="J172" s="113">
        <v>43.924999999999997</v>
      </c>
      <c r="K172" s="115">
        <v>12</v>
      </c>
      <c r="L172" s="120">
        <v>45.6</v>
      </c>
      <c r="M172" s="107">
        <f t="shared" si="2"/>
        <v>132.5</v>
      </c>
      <c r="P172" s="70"/>
      <c r="Q172" s="70"/>
      <c r="R172"/>
      <c r="S172"/>
      <c r="T172"/>
    </row>
    <row r="173" spans="1:20" x14ac:dyDescent="0.3">
      <c r="A173" t="s">
        <v>247</v>
      </c>
      <c r="B173">
        <v>606</v>
      </c>
      <c r="C173" t="s">
        <v>317</v>
      </c>
      <c r="D173" t="s">
        <v>315</v>
      </c>
      <c r="E173" t="s">
        <v>500</v>
      </c>
      <c r="F173" s="12" t="s">
        <v>38</v>
      </c>
      <c r="G173" s="118">
        <f>_xlfn.IFNA(VLOOKUP(B173,'Input individueel'!C:J,7,FALSE),0)</f>
        <v>23</v>
      </c>
      <c r="H173" s="106">
        <f>_xlfn.IFNA(VLOOKUP(B173,'Input individueel'!C:J,8,FALSE),0)</f>
        <v>40.85</v>
      </c>
      <c r="I173" s="114">
        <v>20</v>
      </c>
      <c r="J173" s="113">
        <v>41.2</v>
      </c>
      <c r="K173" s="115">
        <v>17</v>
      </c>
      <c r="L173" s="120">
        <v>44.524999999999999</v>
      </c>
      <c r="M173" s="107">
        <f t="shared" si="2"/>
        <v>126.57499999999999</v>
      </c>
      <c r="P173" s="70"/>
      <c r="Q173" s="70"/>
      <c r="R173"/>
      <c r="S173"/>
      <c r="T173"/>
    </row>
    <row r="174" spans="1:20" x14ac:dyDescent="0.3">
      <c r="A174" t="s">
        <v>247</v>
      </c>
      <c r="B174">
        <v>607</v>
      </c>
      <c r="C174" t="s">
        <v>319</v>
      </c>
      <c r="D174" t="s">
        <v>57</v>
      </c>
      <c r="E174" t="s">
        <v>500</v>
      </c>
      <c r="F174" s="12" t="s">
        <v>38</v>
      </c>
      <c r="G174" s="118">
        <f>_xlfn.IFNA(VLOOKUP(B174,'Input individueel'!C:J,7,FALSE),0)</f>
        <v>17</v>
      </c>
      <c r="H174" s="106">
        <f>_xlfn.IFNA(VLOOKUP(B174,'Input individueel'!C:J,8,FALSE),0)</f>
        <v>42.875</v>
      </c>
      <c r="I174" s="114">
        <v>10</v>
      </c>
      <c r="J174" s="113">
        <v>44.05</v>
      </c>
      <c r="K174" s="115">
        <v>7</v>
      </c>
      <c r="L174" s="120">
        <v>46.524999999999999</v>
      </c>
      <c r="M174" s="107">
        <f t="shared" si="2"/>
        <v>133.44999999999999</v>
      </c>
      <c r="P174" s="70"/>
      <c r="Q174" s="70"/>
      <c r="R174" s="70"/>
      <c r="S174" s="70"/>
      <c r="T174"/>
    </row>
    <row r="175" spans="1:20" x14ac:dyDescent="0.3">
      <c r="A175" t="s">
        <v>211</v>
      </c>
      <c r="B175">
        <v>620</v>
      </c>
      <c r="C175" t="s">
        <v>370</v>
      </c>
      <c r="D175" t="s">
        <v>54</v>
      </c>
      <c r="E175" t="s">
        <v>501</v>
      </c>
      <c r="F175" s="12" t="s">
        <v>40</v>
      </c>
      <c r="G175" s="118">
        <f>_xlfn.IFNA(VLOOKUP(B175,'Input individueel'!C:J,7,FALSE),0)</f>
        <v>3</v>
      </c>
      <c r="H175" s="106">
        <f>_xlfn.IFNA(VLOOKUP(B175,'Input individueel'!C:J,8,FALSE),0)</f>
        <v>47.45</v>
      </c>
      <c r="I175" s="114">
        <v>10</v>
      </c>
      <c r="J175" s="113">
        <v>45.95</v>
      </c>
      <c r="K175" s="115">
        <v>5</v>
      </c>
      <c r="L175" s="120">
        <v>47.3</v>
      </c>
      <c r="M175" s="107">
        <f t="shared" si="2"/>
        <v>140.69999999999999</v>
      </c>
      <c r="P175" s="70"/>
      <c r="Q175" s="70"/>
      <c r="R175"/>
      <c r="S175"/>
      <c r="T175"/>
    </row>
    <row r="176" spans="1:20" x14ac:dyDescent="0.3">
      <c r="A176" t="s">
        <v>211</v>
      </c>
      <c r="B176">
        <v>621</v>
      </c>
      <c r="C176" t="s">
        <v>371</v>
      </c>
      <c r="D176" t="s">
        <v>54</v>
      </c>
      <c r="E176" t="s">
        <v>501</v>
      </c>
      <c r="F176" s="12" t="s">
        <v>40</v>
      </c>
      <c r="G176" s="118">
        <f>_xlfn.IFNA(VLOOKUP(B176,'Input individueel'!C:J,7,FALSE),0)</f>
        <v>5</v>
      </c>
      <c r="H176" s="106">
        <f>_xlfn.IFNA(VLOOKUP(B176,'Input individueel'!C:J,8,FALSE),0)</f>
        <v>45.924999999999997</v>
      </c>
      <c r="I176" s="114">
        <v>18</v>
      </c>
      <c r="J176" s="113">
        <v>42.85</v>
      </c>
      <c r="K176" s="115">
        <v>7</v>
      </c>
      <c r="L176" s="120">
        <v>46</v>
      </c>
      <c r="M176" s="107">
        <f t="shared" si="2"/>
        <v>134.77499999999998</v>
      </c>
      <c r="P176" s="70"/>
      <c r="Q176" s="70"/>
      <c r="R176"/>
      <c r="S176"/>
      <c r="T176"/>
    </row>
    <row r="177" spans="1:20" x14ac:dyDescent="0.3">
      <c r="A177" t="s">
        <v>211</v>
      </c>
      <c r="B177">
        <v>622</v>
      </c>
      <c r="C177" t="s">
        <v>348</v>
      </c>
      <c r="D177" t="s">
        <v>133</v>
      </c>
      <c r="E177" t="s">
        <v>501</v>
      </c>
      <c r="F177" s="12" t="s">
        <v>41</v>
      </c>
      <c r="G177" s="118">
        <f>_xlfn.IFNA(VLOOKUP(B177,'Input individueel'!C:J,7,FALSE),0)</f>
        <v>12</v>
      </c>
      <c r="H177" s="106">
        <f>_xlfn.IFNA(VLOOKUP(B177,'Input individueel'!C:J,8,FALSE),0)</f>
        <v>46.45</v>
      </c>
      <c r="I177" s="114">
        <v>10</v>
      </c>
      <c r="J177" s="113">
        <v>44.1</v>
      </c>
      <c r="K177" s="115">
        <v>6</v>
      </c>
      <c r="L177" s="120">
        <v>47.975000000000001</v>
      </c>
      <c r="M177" s="107">
        <f t="shared" si="2"/>
        <v>138.52500000000001</v>
      </c>
      <c r="P177" s="70"/>
      <c r="Q177" s="70"/>
      <c r="R177"/>
      <c r="S177"/>
      <c r="T177"/>
    </row>
    <row r="178" spans="1:20" x14ac:dyDescent="0.3">
      <c r="A178" t="s">
        <v>211</v>
      </c>
      <c r="B178">
        <v>623</v>
      </c>
      <c r="C178" t="s">
        <v>368</v>
      </c>
      <c r="D178" t="s">
        <v>51</v>
      </c>
      <c r="E178" t="s">
        <v>501</v>
      </c>
      <c r="F178" s="12" t="s">
        <v>41</v>
      </c>
      <c r="G178" s="118">
        <f>_xlfn.IFNA(VLOOKUP(B178,'Input individueel'!C:J,7,FALSE),0)</f>
        <v>15</v>
      </c>
      <c r="H178" s="106">
        <f>_xlfn.IFNA(VLOOKUP(B178,'Input individueel'!C:J,8,FALSE),0)</f>
        <v>45.55</v>
      </c>
      <c r="I178" s="114">
        <v>14</v>
      </c>
      <c r="J178" s="113">
        <v>43.9</v>
      </c>
      <c r="K178" s="115">
        <v>19</v>
      </c>
      <c r="L178" s="120">
        <v>43.875</v>
      </c>
      <c r="M178" s="107">
        <f t="shared" si="2"/>
        <v>133.32499999999999</v>
      </c>
      <c r="P178" s="70"/>
      <c r="Q178" s="70"/>
      <c r="R178"/>
      <c r="S178"/>
      <c r="T178"/>
    </row>
    <row r="179" spans="1:20" x14ac:dyDescent="0.3">
      <c r="A179" t="s">
        <v>211</v>
      </c>
      <c r="B179">
        <v>624</v>
      </c>
      <c r="C179" t="s">
        <v>344</v>
      </c>
      <c r="D179" t="s">
        <v>219</v>
      </c>
      <c r="E179" t="s">
        <v>501</v>
      </c>
      <c r="F179" s="12" t="s">
        <v>40</v>
      </c>
      <c r="G179" s="118">
        <f>_xlfn.IFNA(VLOOKUP(B179,'Input individueel'!C:J,7,FALSE),0)</f>
        <v>4</v>
      </c>
      <c r="H179" s="106">
        <f>_xlfn.IFNA(VLOOKUP(B179,'Input individueel'!C:J,8,FALSE),0)</f>
        <v>47.325000000000003</v>
      </c>
      <c r="I179" s="114">
        <v>12</v>
      </c>
      <c r="J179" s="113">
        <v>43.15</v>
      </c>
      <c r="K179" s="115">
        <v>18</v>
      </c>
      <c r="L179" s="120">
        <v>44.075000000000003</v>
      </c>
      <c r="M179" s="107">
        <f t="shared" si="2"/>
        <v>134.55000000000001</v>
      </c>
      <c r="P179" s="70"/>
      <c r="Q179" s="70"/>
      <c r="R179"/>
      <c r="S179"/>
      <c r="T179"/>
    </row>
    <row r="180" spans="1:20" x14ac:dyDescent="0.3">
      <c r="A180" t="s">
        <v>211</v>
      </c>
      <c r="B180">
        <v>625</v>
      </c>
      <c r="C180" t="s">
        <v>345</v>
      </c>
      <c r="D180" t="s">
        <v>219</v>
      </c>
      <c r="E180" t="s">
        <v>501</v>
      </c>
      <c r="F180" s="12" t="s">
        <v>40</v>
      </c>
      <c r="G180" s="118">
        <f>_xlfn.IFNA(VLOOKUP(B180,'Input individueel'!C:J,7,FALSE),0)</f>
        <v>12</v>
      </c>
      <c r="H180" s="106">
        <f>_xlfn.IFNA(VLOOKUP(B180,'Input individueel'!C:J,8,FALSE),0)</f>
        <v>42.75</v>
      </c>
      <c r="I180" s="114">
        <v>8</v>
      </c>
      <c r="J180" s="113">
        <v>44.6</v>
      </c>
      <c r="K180" s="115">
        <v>10</v>
      </c>
      <c r="L180" s="120">
        <v>45.35</v>
      </c>
      <c r="M180" s="107">
        <f t="shared" si="2"/>
        <v>132.69999999999999</v>
      </c>
      <c r="P180" s="70"/>
      <c r="Q180" s="70"/>
      <c r="R180"/>
      <c r="S180"/>
      <c r="T180"/>
    </row>
    <row r="181" spans="1:20" x14ac:dyDescent="0.3">
      <c r="A181" t="s">
        <v>211</v>
      </c>
      <c r="B181">
        <v>626</v>
      </c>
      <c r="C181" t="s">
        <v>346</v>
      </c>
      <c r="D181" t="s">
        <v>219</v>
      </c>
      <c r="E181" t="s">
        <v>501</v>
      </c>
      <c r="F181" s="12" t="s">
        <v>40</v>
      </c>
      <c r="G181" s="118">
        <f>_xlfn.IFNA(VLOOKUP(B181,'Input individueel'!C:J,7,FALSE),0)</f>
        <v>2</v>
      </c>
      <c r="H181" s="106">
        <f>_xlfn.IFNA(VLOOKUP(B181,'Input individueel'!C:J,8,FALSE),0)</f>
        <v>48.125</v>
      </c>
      <c r="I181" s="114">
        <v>2</v>
      </c>
      <c r="J181" s="113">
        <v>47.75</v>
      </c>
      <c r="K181" s="115">
        <v>8</v>
      </c>
      <c r="L181" s="120">
        <v>45.95</v>
      </c>
      <c r="M181" s="107">
        <f t="shared" si="2"/>
        <v>141.82499999999999</v>
      </c>
      <c r="P181" s="70"/>
      <c r="Q181" s="70"/>
      <c r="R181"/>
      <c r="S181"/>
      <c r="T181"/>
    </row>
    <row r="182" spans="1:20" x14ac:dyDescent="0.3">
      <c r="A182" t="s">
        <v>211</v>
      </c>
      <c r="B182">
        <v>627</v>
      </c>
      <c r="C182" t="s">
        <v>347</v>
      </c>
      <c r="D182" t="s">
        <v>219</v>
      </c>
      <c r="E182" t="s">
        <v>501</v>
      </c>
      <c r="F182" s="12" t="s">
        <v>40</v>
      </c>
      <c r="G182" s="118">
        <f>_xlfn.IFNA(VLOOKUP(B182,'Input individueel'!C:J,7,FALSE),0)</f>
        <v>7</v>
      </c>
      <c r="H182" s="106">
        <f>_xlfn.IFNA(VLOOKUP(B182,'Input individueel'!C:J,8,FALSE),0)</f>
        <v>45.2</v>
      </c>
      <c r="I182" s="114">
        <v>6</v>
      </c>
      <c r="J182" s="113">
        <v>44.975000000000001</v>
      </c>
      <c r="K182" s="115">
        <v>6</v>
      </c>
      <c r="L182" s="120">
        <v>46.174999999999997</v>
      </c>
      <c r="M182" s="107">
        <f t="shared" si="2"/>
        <v>136.35000000000002</v>
      </c>
      <c r="P182" s="70"/>
      <c r="Q182" s="70"/>
      <c r="R182"/>
      <c r="S182"/>
      <c r="T182"/>
    </row>
    <row r="183" spans="1:20" x14ac:dyDescent="0.3">
      <c r="A183" t="s">
        <v>211</v>
      </c>
      <c r="B183">
        <v>628</v>
      </c>
      <c r="C183" t="s">
        <v>356</v>
      </c>
      <c r="D183" t="s">
        <v>315</v>
      </c>
      <c r="E183" t="s">
        <v>501</v>
      </c>
      <c r="F183" s="12" t="s">
        <v>40</v>
      </c>
      <c r="G183" s="118">
        <f>_xlfn.IFNA(VLOOKUP(B183,'Input individueel'!C:J,7,FALSE),0)</f>
        <v>99</v>
      </c>
      <c r="H183" s="106">
        <f>_xlfn.IFNA(VLOOKUP(B183,'Input individueel'!C:J,8,FALSE),0)</f>
        <v>0</v>
      </c>
      <c r="I183" s="114">
        <v>15</v>
      </c>
      <c r="J183" s="113">
        <v>40.5</v>
      </c>
      <c r="K183" s="115">
        <v>12</v>
      </c>
      <c r="L183" s="120">
        <v>45.1</v>
      </c>
      <c r="M183" s="107">
        <f t="shared" si="2"/>
        <v>85.6</v>
      </c>
      <c r="P183" s="70"/>
      <c r="Q183" s="70"/>
      <c r="R183" s="149"/>
      <c r="S183"/>
      <c r="T183"/>
    </row>
    <row r="184" spans="1:20" x14ac:dyDescent="0.3">
      <c r="A184" t="s">
        <v>211</v>
      </c>
      <c r="B184">
        <v>629</v>
      </c>
      <c r="C184" t="s">
        <v>357</v>
      </c>
      <c r="D184" t="s">
        <v>315</v>
      </c>
      <c r="E184" t="s">
        <v>501</v>
      </c>
      <c r="F184" s="12" t="s">
        <v>40</v>
      </c>
      <c r="G184" s="118">
        <f>_xlfn.IFNA(VLOOKUP(B184,'Input individueel'!C:J,7,FALSE),0)</f>
        <v>8</v>
      </c>
      <c r="H184" s="106">
        <f>_xlfn.IFNA(VLOOKUP(B184,'Input individueel'!C:J,8,FALSE),0)</f>
        <v>44.825000000000003</v>
      </c>
      <c r="I184" s="114">
        <v>4</v>
      </c>
      <c r="J184" s="113">
        <v>46.65</v>
      </c>
      <c r="K184" s="115">
        <v>25</v>
      </c>
      <c r="L184" s="120">
        <v>13.25</v>
      </c>
      <c r="M184" s="107">
        <f t="shared" si="2"/>
        <v>104.72499999999999</v>
      </c>
      <c r="P184" s="70"/>
      <c r="Q184" s="70"/>
      <c r="R184" s="149"/>
      <c r="S184"/>
      <c r="T184"/>
    </row>
    <row r="185" spans="1:20" x14ac:dyDescent="0.3">
      <c r="A185" t="s">
        <v>211</v>
      </c>
      <c r="B185">
        <v>630</v>
      </c>
      <c r="C185" t="s">
        <v>358</v>
      </c>
      <c r="D185" t="s">
        <v>315</v>
      </c>
      <c r="E185" t="s">
        <v>501</v>
      </c>
      <c r="F185" s="12" t="s">
        <v>40</v>
      </c>
      <c r="G185" s="118">
        <f>_xlfn.IFNA(VLOOKUP(B185,'Input individueel'!C:J,7,FALSE),0)</f>
        <v>99</v>
      </c>
      <c r="H185" s="106">
        <f>_xlfn.IFNA(VLOOKUP(B185,'Input individueel'!C:J,8,FALSE),0)</f>
        <v>0</v>
      </c>
      <c r="I185" s="114">
        <v>99</v>
      </c>
      <c r="J185" s="113">
        <v>0</v>
      </c>
      <c r="K185" s="115">
        <v>23</v>
      </c>
      <c r="L185" s="120">
        <v>40.825000000000003</v>
      </c>
      <c r="M185" s="107">
        <f t="shared" si="2"/>
        <v>40.825000000000003</v>
      </c>
      <c r="P185" s="70"/>
      <c r="Q185" s="70"/>
      <c r="R185" s="149"/>
      <c r="S185"/>
      <c r="T185"/>
    </row>
    <row r="186" spans="1:20" x14ac:dyDescent="0.3">
      <c r="A186" t="s">
        <v>211</v>
      </c>
      <c r="B186">
        <v>631</v>
      </c>
      <c r="C186" t="s">
        <v>372</v>
      </c>
      <c r="D186" t="s">
        <v>57</v>
      </c>
      <c r="E186" t="s">
        <v>501</v>
      </c>
      <c r="F186" s="12" t="s">
        <v>41</v>
      </c>
      <c r="G186" s="118">
        <f>_xlfn.IFNA(VLOOKUP(B186,'Input individueel'!C:J,7,FALSE),0)</f>
        <v>19</v>
      </c>
      <c r="H186" s="106">
        <f>_xlfn.IFNA(VLOOKUP(B186,'Input individueel'!C:J,8,FALSE),0)</f>
        <v>42.7</v>
      </c>
      <c r="I186" s="114">
        <v>22</v>
      </c>
      <c r="J186" s="113">
        <v>37.35</v>
      </c>
      <c r="K186" s="115">
        <v>17</v>
      </c>
      <c r="L186" s="120">
        <v>43.975000000000001</v>
      </c>
      <c r="M186" s="107">
        <f t="shared" si="2"/>
        <v>124.02500000000001</v>
      </c>
      <c r="P186" s="70"/>
      <c r="Q186" s="70"/>
      <c r="R186" s="149"/>
      <c r="S186"/>
      <c r="T186"/>
    </row>
    <row r="187" spans="1:20" x14ac:dyDescent="0.3">
      <c r="A187" t="s">
        <v>211</v>
      </c>
      <c r="B187">
        <v>632</v>
      </c>
      <c r="C187" t="s">
        <v>373</v>
      </c>
      <c r="D187" t="s">
        <v>57</v>
      </c>
      <c r="E187" t="s">
        <v>501</v>
      </c>
      <c r="F187" s="12" t="s">
        <v>41</v>
      </c>
      <c r="G187" s="118">
        <f>_xlfn.IFNA(VLOOKUP(B187,'Input individueel'!C:J,7,FALSE),0)</f>
        <v>8</v>
      </c>
      <c r="H187" s="106">
        <f>_xlfn.IFNA(VLOOKUP(B187,'Input individueel'!C:J,8,FALSE),0)</f>
        <v>48.35</v>
      </c>
      <c r="I187" s="114">
        <v>6</v>
      </c>
      <c r="J187" s="113">
        <v>48.024999999999999</v>
      </c>
      <c r="K187" s="115">
        <v>7</v>
      </c>
      <c r="L187" s="120">
        <v>47.5</v>
      </c>
      <c r="M187" s="107">
        <f t="shared" si="2"/>
        <v>143.875</v>
      </c>
      <c r="P187" s="70"/>
      <c r="Q187" s="70"/>
      <c r="R187" s="149"/>
      <c r="S187"/>
      <c r="T187"/>
    </row>
    <row r="188" spans="1:20" x14ac:dyDescent="0.3">
      <c r="A188" t="s">
        <v>211</v>
      </c>
      <c r="B188">
        <v>633</v>
      </c>
      <c r="C188" t="s">
        <v>374</v>
      </c>
      <c r="D188" t="s">
        <v>57</v>
      </c>
      <c r="E188" t="s">
        <v>501</v>
      </c>
      <c r="F188" s="12" t="s">
        <v>41</v>
      </c>
      <c r="G188" s="118">
        <f>_xlfn.IFNA(VLOOKUP(B188,'Input individueel'!C:J,7,FALSE),0)</f>
        <v>13</v>
      </c>
      <c r="H188" s="106">
        <f>_xlfn.IFNA(VLOOKUP(B188,'Input individueel'!C:J,8,FALSE),0)</f>
        <v>46.174999999999997</v>
      </c>
      <c r="I188" s="114">
        <v>21</v>
      </c>
      <c r="J188" s="113">
        <v>38.75</v>
      </c>
      <c r="K188" s="115">
        <v>15</v>
      </c>
      <c r="L188" s="120">
        <v>44.575000000000003</v>
      </c>
      <c r="M188" s="107">
        <f t="shared" si="2"/>
        <v>129.5</v>
      </c>
      <c r="P188" s="70"/>
      <c r="Q188"/>
      <c r="R188"/>
      <c r="S188"/>
      <c r="T188"/>
    </row>
    <row r="189" spans="1:20" x14ac:dyDescent="0.3">
      <c r="A189" t="s">
        <v>211</v>
      </c>
      <c r="B189">
        <v>634</v>
      </c>
      <c r="C189" s="70" t="s">
        <v>375</v>
      </c>
      <c r="D189" t="s">
        <v>57</v>
      </c>
      <c r="E189" t="s">
        <v>501</v>
      </c>
      <c r="F189" s="12" t="s">
        <v>41</v>
      </c>
      <c r="G189" s="118">
        <f>_xlfn.IFNA(VLOOKUP(B189,'Input individueel'!C:J,7,FALSE),0)</f>
        <v>5</v>
      </c>
      <c r="H189" s="106">
        <f>_xlfn.IFNA(VLOOKUP(B189,'Input individueel'!C:J,8,FALSE),0)</f>
        <v>49.125</v>
      </c>
      <c r="I189" s="114">
        <v>2</v>
      </c>
      <c r="J189" s="113">
        <v>48.95</v>
      </c>
      <c r="K189" s="115">
        <v>3</v>
      </c>
      <c r="L189" s="120">
        <v>48.475000000000001</v>
      </c>
      <c r="M189" s="107">
        <f t="shared" si="2"/>
        <v>146.55000000000001</v>
      </c>
      <c r="P189" s="70"/>
      <c r="Q189" s="70"/>
      <c r="R189" s="149"/>
      <c r="S189"/>
      <c r="T189"/>
    </row>
    <row r="190" spans="1:20" x14ac:dyDescent="0.3">
      <c r="A190" t="s">
        <v>211</v>
      </c>
      <c r="B190">
        <v>635</v>
      </c>
      <c r="C190" s="70" t="s">
        <v>376</v>
      </c>
      <c r="D190" t="s">
        <v>57</v>
      </c>
      <c r="E190" t="s">
        <v>501</v>
      </c>
      <c r="F190" s="12" t="s">
        <v>41</v>
      </c>
      <c r="G190" s="118">
        <f>_xlfn.IFNA(VLOOKUP(B190,'Input individueel'!C:J,7,FALSE),0)</f>
        <v>20</v>
      </c>
      <c r="H190" s="106">
        <f>_xlfn.IFNA(VLOOKUP(B190,'Input individueel'!C:J,8,FALSE),0)</f>
        <v>41.524999999999999</v>
      </c>
      <c r="I190" s="114">
        <v>19</v>
      </c>
      <c r="J190" s="113">
        <v>41.35</v>
      </c>
      <c r="K190" s="115">
        <v>22</v>
      </c>
      <c r="L190" s="120">
        <v>42.55</v>
      </c>
      <c r="M190" s="107">
        <f t="shared" si="2"/>
        <v>125.42500000000001</v>
      </c>
      <c r="P190" s="70"/>
      <c r="Q190" s="70"/>
      <c r="R190" s="149"/>
      <c r="S190"/>
      <c r="T190"/>
    </row>
    <row r="191" spans="1:20" x14ac:dyDescent="0.3">
      <c r="A191" t="s">
        <v>207</v>
      </c>
      <c r="B191">
        <v>651</v>
      </c>
      <c r="C191" t="s">
        <v>401</v>
      </c>
      <c r="D191" t="s">
        <v>54</v>
      </c>
      <c r="E191" t="s">
        <v>502</v>
      </c>
      <c r="F191" s="12" t="s">
        <v>47</v>
      </c>
      <c r="G191" s="118">
        <f>_xlfn.IFNA(VLOOKUP(B191,'Input individueel'!C:J,7,FALSE),0)</f>
        <v>6</v>
      </c>
      <c r="H191" s="106">
        <f>_xlfn.IFNA(VLOOKUP(B191,'Input individueel'!C:J,8,FALSE),0)</f>
        <v>47.375</v>
      </c>
      <c r="I191" s="114">
        <v>18</v>
      </c>
      <c r="J191" s="113">
        <v>41.85</v>
      </c>
      <c r="K191" s="115">
        <v>17</v>
      </c>
      <c r="L191" s="120">
        <v>45.424999999999997</v>
      </c>
      <c r="M191" s="107">
        <f t="shared" si="2"/>
        <v>134.65</v>
      </c>
      <c r="P191" s="70"/>
      <c r="Q191" s="70"/>
      <c r="R191"/>
      <c r="S191"/>
      <c r="T191"/>
    </row>
    <row r="192" spans="1:20" x14ac:dyDescent="0.3">
      <c r="A192" t="s">
        <v>207</v>
      </c>
      <c r="B192">
        <v>652</v>
      </c>
      <c r="C192" t="s">
        <v>402</v>
      </c>
      <c r="D192" t="s">
        <v>54</v>
      </c>
      <c r="E192" t="s">
        <v>502</v>
      </c>
      <c r="F192" s="12" t="s">
        <v>47</v>
      </c>
      <c r="G192" s="118">
        <f>_xlfn.IFNA(VLOOKUP(B192,'Input individueel'!C:J,7,FALSE),0)</f>
        <v>2</v>
      </c>
      <c r="H192" s="106">
        <f>_xlfn.IFNA(VLOOKUP(B192,'Input individueel'!C:J,8,FALSE),0)</f>
        <v>48.3</v>
      </c>
      <c r="I192" s="114">
        <v>7</v>
      </c>
      <c r="J192" s="113">
        <v>46.174999999999997</v>
      </c>
      <c r="K192" s="115">
        <v>14</v>
      </c>
      <c r="L192" s="120">
        <v>45.8</v>
      </c>
      <c r="M192" s="107">
        <f t="shared" si="2"/>
        <v>140.27499999999998</v>
      </c>
      <c r="P192" s="70"/>
      <c r="Q192" s="70"/>
      <c r="R192"/>
      <c r="S192"/>
      <c r="T192"/>
    </row>
    <row r="193" spans="1:20" x14ac:dyDescent="0.3">
      <c r="A193" t="s">
        <v>207</v>
      </c>
      <c r="B193">
        <v>653</v>
      </c>
      <c r="C193" t="s">
        <v>403</v>
      </c>
      <c r="D193" t="s">
        <v>54</v>
      </c>
      <c r="E193" t="s">
        <v>502</v>
      </c>
      <c r="F193" s="12" t="s">
        <v>47</v>
      </c>
      <c r="G193" s="118">
        <f>_xlfn.IFNA(VLOOKUP(B193,'Input individueel'!C:J,7,FALSE),0)</f>
        <v>12</v>
      </c>
      <c r="H193" s="106">
        <f>_xlfn.IFNA(VLOOKUP(B193,'Input individueel'!C:J,8,FALSE),0)</f>
        <v>44.75</v>
      </c>
      <c r="I193" s="114">
        <v>8</v>
      </c>
      <c r="J193" s="113">
        <v>46</v>
      </c>
      <c r="K193" s="115">
        <v>18</v>
      </c>
      <c r="L193" s="120">
        <v>45.25</v>
      </c>
      <c r="M193" s="107">
        <f t="shared" si="2"/>
        <v>136</v>
      </c>
      <c r="P193" s="70"/>
      <c r="Q193" s="70"/>
      <c r="R193"/>
      <c r="S193"/>
      <c r="T193"/>
    </row>
    <row r="194" spans="1:20" x14ac:dyDescent="0.3">
      <c r="A194" t="s">
        <v>207</v>
      </c>
      <c r="B194">
        <v>654</v>
      </c>
      <c r="C194" t="s">
        <v>415</v>
      </c>
      <c r="D194" t="s">
        <v>133</v>
      </c>
      <c r="E194" t="s">
        <v>502</v>
      </c>
      <c r="F194" s="12" t="s">
        <v>47</v>
      </c>
      <c r="G194" s="118">
        <f>_xlfn.IFNA(VLOOKUP(B194,'Input individueel'!C:J,7,FALSE),0)</f>
        <v>1</v>
      </c>
      <c r="H194" s="106">
        <f>_xlfn.IFNA(VLOOKUP(B194,'Input individueel'!C:J,8,FALSE),0)</f>
        <v>49.274999999999999</v>
      </c>
      <c r="I194" s="114">
        <v>4</v>
      </c>
      <c r="J194" s="113">
        <v>47.25</v>
      </c>
      <c r="K194" s="115">
        <v>3</v>
      </c>
      <c r="L194" s="120">
        <v>49.75</v>
      </c>
      <c r="M194" s="107">
        <f t="shared" si="2"/>
        <v>146.27500000000001</v>
      </c>
      <c r="P194" s="70"/>
      <c r="Q194" s="70"/>
      <c r="R194"/>
      <c r="S194"/>
      <c r="T194"/>
    </row>
    <row r="195" spans="1:20" x14ac:dyDescent="0.3">
      <c r="A195" t="s">
        <v>207</v>
      </c>
      <c r="B195">
        <v>655</v>
      </c>
      <c r="C195" t="s">
        <v>416</v>
      </c>
      <c r="D195" t="s">
        <v>133</v>
      </c>
      <c r="E195" t="s">
        <v>502</v>
      </c>
      <c r="F195" s="12" t="s">
        <v>47</v>
      </c>
      <c r="G195" s="118">
        <f>_xlfn.IFNA(VLOOKUP(B195,'Input individueel'!C:J,7,FALSE),0)</f>
        <v>4</v>
      </c>
      <c r="H195" s="106">
        <f>_xlfn.IFNA(VLOOKUP(B195,'Input individueel'!C:J,8,FALSE),0)</f>
        <v>47.7</v>
      </c>
      <c r="I195" s="114">
        <v>13</v>
      </c>
      <c r="J195" s="113">
        <v>45.125</v>
      </c>
      <c r="K195" s="115">
        <v>6</v>
      </c>
      <c r="L195" s="120">
        <v>47.825000000000003</v>
      </c>
      <c r="M195" s="107">
        <f t="shared" ref="M195:M258" si="3">L195+J195+H195</f>
        <v>140.65</v>
      </c>
      <c r="P195" s="70"/>
      <c r="Q195" s="70"/>
      <c r="R195" s="70"/>
      <c r="S195" s="70"/>
      <c r="T195" s="70"/>
    </row>
    <row r="196" spans="1:20" x14ac:dyDescent="0.3">
      <c r="A196" t="s">
        <v>207</v>
      </c>
      <c r="B196">
        <v>656</v>
      </c>
      <c r="C196" s="70" t="s">
        <v>417</v>
      </c>
      <c r="D196" t="s">
        <v>133</v>
      </c>
      <c r="E196" t="s">
        <v>502</v>
      </c>
      <c r="F196" s="12" t="s">
        <v>47</v>
      </c>
      <c r="G196" s="118">
        <f>_xlfn.IFNA(VLOOKUP(B196,'Input individueel'!C:J,7,FALSE),0)</f>
        <v>5</v>
      </c>
      <c r="H196" s="106">
        <f>_xlfn.IFNA(VLOOKUP(B196,'Input individueel'!C:J,8,FALSE),0)</f>
        <v>47.475000000000001</v>
      </c>
      <c r="I196" s="114">
        <v>1</v>
      </c>
      <c r="J196" s="113">
        <v>48.6</v>
      </c>
      <c r="K196" s="115">
        <v>5</v>
      </c>
      <c r="L196" s="120">
        <v>48.23</v>
      </c>
      <c r="M196" s="107">
        <f t="shared" si="3"/>
        <v>144.30500000000001</v>
      </c>
      <c r="P196" s="70"/>
      <c r="Q196" s="70"/>
      <c r="R196" s="70"/>
      <c r="S196" s="70"/>
      <c r="T196" s="70"/>
    </row>
    <row r="197" spans="1:20" x14ac:dyDescent="0.3">
      <c r="A197" t="s">
        <v>207</v>
      </c>
      <c r="B197">
        <v>657</v>
      </c>
      <c r="C197" t="s">
        <v>407</v>
      </c>
      <c r="D197" t="s">
        <v>55</v>
      </c>
      <c r="E197" t="s">
        <v>502</v>
      </c>
      <c r="F197" s="12" t="s">
        <v>47</v>
      </c>
      <c r="G197" s="118">
        <f>_xlfn.IFNA(VLOOKUP(B197,'Input individueel'!C:J,7,FALSE),0)</f>
        <v>11</v>
      </c>
      <c r="H197" s="106">
        <f>_xlfn.IFNA(VLOOKUP(B197,'Input individueel'!C:J,8,FALSE),0)</f>
        <v>44.8</v>
      </c>
      <c r="I197" s="114">
        <v>11</v>
      </c>
      <c r="J197" s="113">
        <v>45.45</v>
      </c>
      <c r="K197" s="115">
        <v>9</v>
      </c>
      <c r="L197" s="120">
        <v>46.6</v>
      </c>
      <c r="M197" s="107">
        <f t="shared" si="3"/>
        <v>136.85000000000002</v>
      </c>
      <c r="P197" s="70"/>
      <c r="Q197" s="70"/>
      <c r="R197" s="70"/>
      <c r="S197" s="70"/>
      <c r="T197" s="70"/>
    </row>
    <row r="198" spans="1:20" x14ac:dyDescent="0.3">
      <c r="A198" t="s">
        <v>207</v>
      </c>
      <c r="B198">
        <v>658</v>
      </c>
      <c r="C198" t="s">
        <v>409</v>
      </c>
      <c r="D198" t="s">
        <v>55</v>
      </c>
      <c r="E198" t="s">
        <v>502</v>
      </c>
      <c r="F198" s="12" t="s">
        <v>47</v>
      </c>
      <c r="G198" s="118">
        <f>_xlfn.IFNA(VLOOKUP(B198,'Input individueel'!C:J,7,FALSE),0)</f>
        <v>99</v>
      </c>
      <c r="H198" s="106">
        <f>_xlfn.IFNA(VLOOKUP(B198,'Input individueel'!C:J,8,FALSE),0)</f>
        <v>0</v>
      </c>
      <c r="I198" s="114">
        <v>20</v>
      </c>
      <c r="J198" s="113">
        <v>40.975000000000001</v>
      </c>
      <c r="K198" s="115">
        <v>20</v>
      </c>
      <c r="L198" s="120">
        <v>44.225000000000001</v>
      </c>
      <c r="M198" s="107">
        <f t="shared" si="3"/>
        <v>85.2</v>
      </c>
      <c r="P198" s="70"/>
      <c r="Q198" s="70"/>
      <c r="R198" s="70"/>
      <c r="S198" s="70"/>
      <c r="T198" s="70"/>
    </row>
    <row r="199" spans="1:20" x14ac:dyDescent="0.3">
      <c r="A199" t="s">
        <v>207</v>
      </c>
      <c r="B199">
        <v>659</v>
      </c>
      <c r="C199" t="s">
        <v>408</v>
      </c>
      <c r="D199" t="s">
        <v>55</v>
      </c>
      <c r="E199" t="s">
        <v>502</v>
      </c>
      <c r="F199" s="12" t="s">
        <v>486</v>
      </c>
      <c r="G199" s="118">
        <f>_xlfn.IFNA(VLOOKUP(B199,'Input individueel'!C:J,7,FALSE),0)</f>
        <v>99</v>
      </c>
      <c r="H199" s="106">
        <f>_xlfn.IFNA(VLOOKUP(B199,'Input individueel'!C:J,8,FALSE),0)</f>
        <v>0</v>
      </c>
      <c r="I199" s="114">
        <v>99</v>
      </c>
      <c r="J199" s="113">
        <v>0</v>
      </c>
      <c r="K199" s="115">
        <v>16</v>
      </c>
      <c r="L199" s="120">
        <v>45.45</v>
      </c>
      <c r="M199" s="107">
        <f t="shared" si="3"/>
        <v>45.45</v>
      </c>
      <c r="P199" s="70"/>
      <c r="Q199" s="70"/>
      <c r="R199" s="147"/>
      <c r="S199" s="70"/>
      <c r="T199" s="70"/>
    </row>
    <row r="200" spans="1:20" x14ac:dyDescent="0.3">
      <c r="A200" s="12" t="s">
        <v>207</v>
      </c>
      <c r="B200" s="17">
        <v>660</v>
      </c>
      <c r="C200" s="17" t="s">
        <v>410</v>
      </c>
      <c r="D200" s="19" t="s">
        <v>55</v>
      </c>
      <c r="E200" s="17" t="s">
        <v>502</v>
      </c>
      <c r="F200" s="12" t="s">
        <v>47</v>
      </c>
      <c r="G200" s="118">
        <f>_xlfn.IFNA(VLOOKUP(B200,'Input individueel'!C:J,7,FALSE),0)</f>
        <v>99</v>
      </c>
      <c r="H200" s="106">
        <f>_xlfn.IFNA(VLOOKUP(B200,'Input individueel'!C:J,8,FALSE),0)</f>
        <v>0</v>
      </c>
      <c r="I200" s="114">
        <v>16</v>
      </c>
      <c r="J200" s="113">
        <v>42.4</v>
      </c>
      <c r="K200" s="115">
        <v>22</v>
      </c>
      <c r="L200" s="120">
        <v>42.875</v>
      </c>
      <c r="M200" s="107">
        <f t="shared" si="3"/>
        <v>85.275000000000006</v>
      </c>
      <c r="P200" s="70"/>
      <c r="Q200" s="70"/>
      <c r="R200" s="70"/>
      <c r="S200" s="70"/>
      <c r="T200" s="70"/>
    </row>
    <row r="201" spans="1:20" x14ac:dyDescent="0.3">
      <c r="A201" s="12" t="s">
        <v>207</v>
      </c>
      <c r="B201" s="17">
        <v>661</v>
      </c>
      <c r="C201" s="17" t="s">
        <v>423</v>
      </c>
      <c r="D201" s="19" t="s">
        <v>219</v>
      </c>
      <c r="E201" s="17" t="s">
        <v>502</v>
      </c>
      <c r="F201" s="12" t="s">
        <v>47</v>
      </c>
      <c r="G201" s="118">
        <f>_xlfn.IFNA(VLOOKUP(B201,'Input individueel'!C:J,7,FALSE),0)</f>
        <v>13</v>
      </c>
      <c r="H201" s="106">
        <f>_xlfn.IFNA(VLOOKUP(B201,'Input individueel'!C:J,8,FALSE),0)</f>
        <v>44.6</v>
      </c>
      <c r="I201" s="114">
        <v>14</v>
      </c>
      <c r="J201" s="113">
        <v>44.125</v>
      </c>
      <c r="K201" s="115">
        <v>12</v>
      </c>
      <c r="L201" s="120">
        <v>46.174999999999997</v>
      </c>
      <c r="M201" s="107">
        <f t="shared" si="3"/>
        <v>134.9</v>
      </c>
      <c r="P201" s="70"/>
      <c r="Q201" s="70"/>
      <c r="R201" s="70"/>
      <c r="S201" s="70"/>
      <c r="T201" s="70"/>
    </row>
    <row r="202" spans="1:20" x14ac:dyDescent="0.3">
      <c r="A202" s="12" t="s">
        <v>207</v>
      </c>
      <c r="B202" s="17">
        <v>662</v>
      </c>
      <c r="C202" s="17" t="s">
        <v>424</v>
      </c>
      <c r="D202" s="19" t="s">
        <v>219</v>
      </c>
      <c r="E202" s="17" t="s">
        <v>502</v>
      </c>
      <c r="F202" s="12" t="s">
        <v>47</v>
      </c>
      <c r="G202" s="118">
        <f>_xlfn.IFNA(VLOOKUP(B202,'Input individueel'!C:J,7,FALSE),0)</f>
        <v>9</v>
      </c>
      <c r="H202" s="106">
        <f>_xlfn.IFNA(VLOOKUP(B202,'Input individueel'!C:J,8,FALSE),0)</f>
        <v>45</v>
      </c>
      <c r="I202" s="114">
        <v>12</v>
      </c>
      <c r="J202" s="113">
        <v>45.375</v>
      </c>
      <c r="K202" s="115">
        <v>7</v>
      </c>
      <c r="L202" s="120">
        <v>47.55</v>
      </c>
      <c r="M202" s="107">
        <f t="shared" si="3"/>
        <v>137.92500000000001</v>
      </c>
      <c r="P202" s="70"/>
      <c r="Q202" s="70"/>
      <c r="R202" s="70"/>
      <c r="S202" s="70"/>
      <c r="T202" s="70"/>
    </row>
    <row r="203" spans="1:20" x14ac:dyDescent="0.3">
      <c r="A203" s="12" t="s">
        <v>207</v>
      </c>
      <c r="B203" s="17">
        <v>663</v>
      </c>
      <c r="C203" s="17" t="s">
        <v>411</v>
      </c>
      <c r="D203" s="19" t="s">
        <v>60</v>
      </c>
      <c r="E203" s="17" t="s">
        <v>502</v>
      </c>
      <c r="F203" s="12" t="s">
        <v>47</v>
      </c>
      <c r="G203" s="118">
        <f>_xlfn.IFNA(VLOOKUP(B203,'Input individueel'!C:J,7,FALSE),0)</f>
        <v>20</v>
      </c>
      <c r="H203" s="106">
        <f>_xlfn.IFNA(VLOOKUP(B203,'Input individueel'!C:J,8,FALSE),0)</f>
        <v>39.6</v>
      </c>
      <c r="I203" s="114">
        <v>25</v>
      </c>
      <c r="J203" s="113">
        <v>35.85</v>
      </c>
      <c r="K203" s="115">
        <v>26</v>
      </c>
      <c r="L203" s="120">
        <v>37.625</v>
      </c>
      <c r="M203" s="107">
        <f t="shared" si="3"/>
        <v>113.07499999999999</v>
      </c>
      <c r="P203" s="70"/>
      <c r="Q203" s="70"/>
      <c r="R203" s="70"/>
      <c r="S203" s="70"/>
      <c r="T203" s="70"/>
    </row>
    <row r="204" spans="1:20" x14ac:dyDescent="0.3">
      <c r="A204" s="12" t="s">
        <v>207</v>
      </c>
      <c r="B204" s="17">
        <v>664</v>
      </c>
      <c r="C204" s="17" t="s">
        <v>412</v>
      </c>
      <c r="D204" s="19" t="s">
        <v>60</v>
      </c>
      <c r="E204" s="17" t="s">
        <v>502</v>
      </c>
      <c r="F204" s="12" t="s">
        <v>47</v>
      </c>
      <c r="G204" s="118">
        <f>_xlfn.IFNA(VLOOKUP(B204,'Input individueel'!C:J,7,FALSE),0)</f>
        <v>21</v>
      </c>
      <c r="H204" s="106">
        <f>_xlfn.IFNA(VLOOKUP(B204,'Input individueel'!C:J,8,FALSE),0)</f>
        <v>38.950000000000003</v>
      </c>
      <c r="I204" s="114">
        <v>22</v>
      </c>
      <c r="J204" s="113">
        <v>39.549999999999997</v>
      </c>
      <c r="K204" s="115">
        <v>25</v>
      </c>
      <c r="L204" s="120">
        <v>40.4</v>
      </c>
      <c r="M204" s="107">
        <f t="shared" si="3"/>
        <v>118.89999999999999</v>
      </c>
      <c r="P204" s="70"/>
      <c r="Q204" s="70"/>
      <c r="R204" s="70"/>
      <c r="S204" s="70"/>
      <c r="T204" s="70"/>
    </row>
    <row r="205" spans="1:20" x14ac:dyDescent="0.3">
      <c r="A205" s="12" t="s">
        <v>207</v>
      </c>
      <c r="B205" s="17">
        <v>665</v>
      </c>
      <c r="C205" s="17" t="s">
        <v>413</v>
      </c>
      <c r="D205" s="19" t="s">
        <v>60</v>
      </c>
      <c r="E205" s="17" t="s">
        <v>502</v>
      </c>
      <c r="F205" s="12" t="s">
        <v>47</v>
      </c>
      <c r="G205" s="118">
        <f>_xlfn.IFNA(VLOOKUP(B205,'Input individueel'!C:J,7,FALSE),0)</f>
        <v>24</v>
      </c>
      <c r="H205" s="106">
        <f>_xlfn.IFNA(VLOOKUP(B205,'Input individueel'!C:J,8,FALSE),0)</f>
        <v>35.1</v>
      </c>
      <c r="I205" s="114">
        <v>24</v>
      </c>
      <c r="J205" s="113">
        <v>37.049999999999997</v>
      </c>
      <c r="K205" s="115">
        <v>23</v>
      </c>
      <c r="L205" s="120">
        <v>42.45</v>
      </c>
      <c r="M205" s="107">
        <f t="shared" si="3"/>
        <v>114.6</v>
      </c>
      <c r="P205" s="70"/>
      <c r="Q205" s="70"/>
      <c r="R205" s="70"/>
      <c r="S205" s="70"/>
      <c r="T205" s="70"/>
    </row>
    <row r="206" spans="1:20" x14ac:dyDescent="0.3">
      <c r="A206" s="12" t="s">
        <v>207</v>
      </c>
      <c r="B206" s="17">
        <v>666</v>
      </c>
      <c r="C206" s="20" t="s">
        <v>419</v>
      </c>
      <c r="D206" s="19" t="s">
        <v>52</v>
      </c>
      <c r="E206" s="17" t="s">
        <v>502</v>
      </c>
      <c r="F206" s="12" t="s">
        <v>47</v>
      </c>
      <c r="G206" s="118">
        <f>_xlfn.IFNA(VLOOKUP(B206,'Input individueel'!C:J,7,FALSE),0)</f>
        <v>16</v>
      </c>
      <c r="H206" s="106">
        <f>_xlfn.IFNA(VLOOKUP(B206,'Input individueel'!C:J,8,FALSE),0)</f>
        <v>43.424999999999997</v>
      </c>
      <c r="I206" s="114">
        <v>15</v>
      </c>
      <c r="J206" s="113">
        <v>42.5</v>
      </c>
      <c r="K206" s="115">
        <v>24</v>
      </c>
      <c r="L206" s="120">
        <v>41.924999999999997</v>
      </c>
      <c r="M206" s="107">
        <f t="shared" si="3"/>
        <v>127.85</v>
      </c>
      <c r="P206" s="70"/>
      <c r="Q206" s="70"/>
      <c r="R206" s="70"/>
      <c r="S206" s="70"/>
      <c r="T206" s="70"/>
    </row>
    <row r="207" spans="1:20" x14ac:dyDescent="0.3">
      <c r="A207" s="12" t="s">
        <v>207</v>
      </c>
      <c r="B207" s="17">
        <v>667</v>
      </c>
      <c r="C207" s="17" t="s">
        <v>420</v>
      </c>
      <c r="D207" s="19" t="s">
        <v>52</v>
      </c>
      <c r="E207" s="17" t="s">
        <v>502</v>
      </c>
      <c r="F207" s="12" t="s">
        <v>47</v>
      </c>
      <c r="G207" s="118">
        <f>_xlfn.IFNA(VLOOKUP(B207,'Input individueel'!C:J,7,FALSE),0)</f>
        <v>3</v>
      </c>
      <c r="H207" s="106">
        <f>_xlfn.IFNA(VLOOKUP(B207,'Input individueel'!C:J,8,FALSE),0)</f>
        <v>47.9</v>
      </c>
      <c r="I207" s="114">
        <v>3</v>
      </c>
      <c r="J207" s="113">
        <v>47.35</v>
      </c>
      <c r="K207" s="115">
        <v>4</v>
      </c>
      <c r="L207" s="120">
        <v>48.65</v>
      </c>
      <c r="M207" s="107">
        <f t="shared" si="3"/>
        <v>143.9</v>
      </c>
      <c r="P207" s="70"/>
      <c r="Q207" s="70"/>
      <c r="R207" s="70"/>
      <c r="S207" s="70"/>
      <c r="T207" s="70"/>
    </row>
    <row r="208" spans="1:20" x14ac:dyDescent="0.3">
      <c r="A208" t="s">
        <v>207</v>
      </c>
      <c r="B208">
        <v>668</v>
      </c>
      <c r="C208" t="s">
        <v>421</v>
      </c>
      <c r="D208" t="s">
        <v>52</v>
      </c>
      <c r="E208" t="s">
        <v>502</v>
      </c>
      <c r="F208" s="12" t="s">
        <v>47</v>
      </c>
      <c r="G208" s="118">
        <f>_xlfn.IFNA(VLOOKUP(B208,'Input individueel'!C:J,7,FALSE),0)</f>
        <v>10</v>
      </c>
      <c r="H208" s="106">
        <f>_xlfn.IFNA(VLOOKUP(B208,'Input individueel'!C:J,8,FALSE),0)</f>
        <v>44.875</v>
      </c>
      <c r="I208" s="114">
        <v>9</v>
      </c>
      <c r="J208" s="113">
        <v>45.674999999999997</v>
      </c>
      <c r="K208" s="115">
        <v>99</v>
      </c>
      <c r="L208" s="120">
        <v>0</v>
      </c>
      <c r="M208" s="107">
        <f t="shared" si="3"/>
        <v>90.55</v>
      </c>
      <c r="P208" s="70"/>
      <c r="Q208" s="70"/>
      <c r="R208" s="70"/>
      <c r="S208" s="70"/>
      <c r="T208" s="70"/>
    </row>
    <row r="209" spans="1:20" x14ac:dyDescent="0.3">
      <c r="A209" t="s">
        <v>207</v>
      </c>
      <c r="B209">
        <v>669</v>
      </c>
      <c r="C209" t="s">
        <v>422</v>
      </c>
      <c r="D209" t="s">
        <v>52</v>
      </c>
      <c r="E209" t="s">
        <v>502</v>
      </c>
      <c r="F209" s="12" t="s">
        <v>47</v>
      </c>
      <c r="G209" s="118">
        <f>_xlfn.IFNA(VLOOKUP(B209,'Input individueel'!C:J,7,FALSE),0)</f>
        <v>8</v>
      </c>
      <c r="H209" s="106">
        <f>_xlfn.IFNA(VLOOKUP(B209,'Input individueel'!C:J,8,FALSE),0)</f>
        <v>45.9</v>
      </c>
      <c r="I209" s="114">
        <v>5</v>
      </c>
      <c r="J209" s="113">
        <v>46.95</v>
      </c>
      <c r="K209" s="115">
        <v>99</v>
      </c>
      <c r="L209" s="120">
        <v>0</v>
      </c>
      <c r="M209" s="107">
        <f t="shared" si="3"/>
        <v>92.85</v>
      </c>
      <c r="P209" s="70"/>
      <c r="Q209" s="70"/>
      <c r="R209" s="70"/>
      <c r="S209" s="70"/>
      <c r="T209" s="70"/>
    </row>
    <row r="210" spans="1:20" x14ac:dyDescent="0.3">
      <c r="A210" t="s">
        <v>211</v>
      </c>
      <c r="B210">
        <v>701</v>
      </c>
      <c r="C210" t="s">
        <v>377</v>
      </c>
      <c r="D210" t="s">
        <v>219</v>
      </c>
      <c r="E210" t="s">
        <v>503</v>
      </c>
      <c r="F210" s="12" t="s">
        <v>48</v>
      </c>
      <c r="G210" s="118">
        <f>_xlfn.IFNA(VLOOKUP(B210,'Input individueel'!C:J,7,FALSE),0)</f>
        <v>6</v>
      </c>
      <c r="H210" s="106">
        <f>_xlfn.IFNA(VLOOKUP(B210,'Input individueel'!C:J,8,FALSE),0)</f>
        <v>42.9</v>
      </c>
      <c r="I210" s="114">
        <v>3</v>
      </c>
      <c r="J210" s="113">
        <v>44.125</v>
      </c>
      <c r="K210" s="115">
        <v>9</v>
      </c>
      <c r="L210" s="120">
        <v>38.35</v>
      </c>
      <c r="M210" s="107">
        <f t="shared" si="3"/>
        <v>125.375</v>
      </c>
      <c r="P210" s="70"/>
      <c r="Q210" s="70"/>
      <c r="R210" s="70"/>
      <c r="S210" s="70"/>
      <c r="T210" s="70"/>
    </row>
    <row r="211" spans="1:20" x14ac:dyDescent="0.3">
      <c r="A211" t="s">
        <v>211</v>
      </c>
      <c r="B211">
        <v>702</v>
      </c>
      <c r="C211" t="s">
        <v>378</v>
      </c>
      <c r="D211" t="s">
        <v>219</v>
      </c>
      <c r="E211" t="s">
        <v>503</v>
      </c>
      <c r="F211" s="12" t="s">
        <v>48</v>
      </c>
      <c r="G211" s="118">
        <f>_xlfn.IFNA(VLOOKUP(B211,'Input individueel'!C:J,7,FALSE),0)</f>
        <v>7</v>
      </c>
      <c r="H211" s="106">
        <f>_xlfn.IFNA(VLOOKUP(B211,'Input individueel'!C:J,8,FALSE),0)</f>
        <v>41.924999999999997</v>
      </c>
      <c r="I211" s="114">
        <v>4</v>
      </c>
      <c r="J211" s="113">
        <v>42.325000000000003</v>
      </c>
      <c r="K211" s="115">
        <v>7</v>
      </c>
      <c r="L211" s="120">
        <v>41.2</v>
      </c>
      <c r="M211" s="107">
        <f t="shared" si="3"/>
        <v>125.45</v>
      </c>
      <c r="P211" s="70"/>
      <c r="Q211" s="70"/>
      <c r="R211" s="70"/>
      <c r="S211" s="70"/>
      <c r="T211" s="70"/>
    </row>
    <row r="212" spans="1:20" x14ac:dyDescent="0.3">
      <c r="A212" t="s">
        <v>211</v>
      </c>
      <c r="B212">
        <v>703</v>
      </c>
      <c r="C212" t="s">
        <v>379</v>
      </c>
      <c r="D212" t="s">
        <v>219</v>
      </c>
      <c r="E212" t="s">
        <v>503</v>
      </c>
      <c r="F212" s="12" t="s">
        <v>48</v>
      </c>
      <c r="G212" s="118">
        <f>_xlfn.IFNA(VLOOKUP(B212,'Input individueel'!C:J,7,FALSE),0)</f>
        <v>8</v>
      </c>
      <c r="H212" s="106">
        <f>_xlfn.IFNA(VLOOKUP(B212,'Input individueel'!C:J,8,FALSE),0)</f>
        <v>34.125</v>
      </c>
      <c r="I212" s="114">
        <v>7</v>
      </c>
      <c r="J212" s="113">
        <v>37.825000000000003</v>
      </c>
      <c r="K212" s="115">
        <v>8</v>
      </c>
      <c r="L212" s="120">
        <v>39.200000000000003</v>
      </c>
      <c r="M212" s="107">
        <f t="shared" si="3"/>
        <v>111.15</v>
      </c>
      <c r="P212" s="70"/>
      <c r="Q212" s="70"/>
      <c r="R212" s="70"/>
      <c r="S212" s="70"/>
      <c r="T212" s="70"/>
    </row>
    <row r="213" spans="1:20" x14ac:dyDescent="0.3">
      <c r="A213" t="s">
        <v>211</v>
      </c>
      <c r="B213">
        <v>704</v>
      </c>
      <c r="C213" t="s">
        <v>383</v>
      </c>
      <c r="D213" t="s">
        <v>51</v>
      </c>
      <c r="E213" t="s">
        <v>503</v>
      </c>
      <c r="F213" s="12" t="s">
        <v>48</v>
      </c>
      <c r="G213" s="118">
        <f>_xlfn.IFNA(VLOOKUP(B213,'Input individueel'!C:J,7,FALSE),0)</f>
        <v>4</v>
      </c>
      <c r="H213" s="106">
        <f>_xlfn.IFNA(VLOOKUP(B213,'Input individueel'!C:J,8,FALSE),0)</f>
        <v>43.9</v>
      </c>
      <c r="I213" s="114">
        <v>5</v>
      </c>
      <c r="J213" s="113">
        <v>41.25</v>
      </c>
      <c r="K213" s="115">
        <v>2</v>
      </c>
      <c r="L213" s="120">
        <v>45.55</v>
      </c>
      <c r="M213" s="107">
        <f t="shared" si="3"/>
        <v>130.69999999999999</v>
      </c>
      <c r="P213" s="70"/>
      <c r="Q213" s="70"/>
      <c r="R213" s="70"/>
      <c r="S213" s="70"/>
      <c r="T213" s="70"/>
    </row>
    <row r="214" spans="1:20" x14ac:dyDescent="0.3">
      <c r="A214" t="s">
        <v>211</v>
      </c>
      <c r="B214">
        <v>705</v>
      </c>
      <c r="C214" t="s">
        <v>384</v>
      </c>
      <c r="D214" t="s">
        <v>51</v>
      </c>
      <c r="E214" t="s">
        <v>503</v>
      </c>
      <c r="F214" s="12" t="s">
        <v>48</v>
      </c>
      <c r="G214" s="118">
        <f>_xlfn.IFNA(VLOOKUP(B214,'Input individueel'!C:J,7,FALSE),0)</f>
        <v>1</v>
      </c>
      <c r="H214" s="106">
        <f>_xlfn.IFNA(VLOOKUP(B214,'Input individueel'!C:J,8,FALSE),0)</f>
        <v>47.325000000000003</v>
      </c>
      <c r="I214" s="114">
        <v>1</v>
      </c>
      <c r="J214" s="113">
        <v>46.65</v>
      </c>
      <c r="K214" s="115">
        <v>1</v>
      </c>
      <c r="L214" s="120">
        <v>47.125</v>
      </c>
      <c r="M214" s="107">
        <f t="shared" si="3"/>
        <v>141.10000000000002</v>
      </c>
      <c r="P214" s="70"/>
      <c r="Q214" s="70"/>
      <c r="R214" s="70"/>
      <c r="S214" s="70"/>
      <c r="T214" s="70"/>
    </row>
    <row r="215" spans="1:20" x14ac:dyDescent="0.3">
      <c r="A215" t="s">
        <v>211</v>
      </c>
      <c r="B215">
        <v>706</v>
      </c>
      <c r="C215" t="s">
        <v>398</v>
      </c>
      <c r="D215" t="s">
        <v>57</v>
      </c>
      <c r="E215" t="s">
        <v>503</v>
      </c>
      <c r="F215" s="12" t="s">
        <v>48</v>
      </c>
      <c r="G215" s="118">
        <f>_xlfn.IFNA(VLOOKUP(B215,'Input individueel'!C:J,7,FALSE),0)</f>
        <v>2</v>
      </c>
      <c r="H215" s="106">
        <f>_xlfn.IFNA(VLOOKUP(B215,'Input individueel'!C:J,8,FALSE),0)</f>
        <v>46.524999999999999</v>
      </c>
      <c r="I215" s="114">
        <v>2</v>
      </c>
      <c r="J215" s="113">
        <v>45.774999999999999</v>
      </c>
      <c r="K215" s="115">
        <v>4</v>
      </c>
      <c r="L215" s="120">
        <v>45.174999999999997</v>
      </c>
      <c r="M215" s="107">
        <f t="shared" si="3"/>
        <v>137.47499999999999</v>
      </c>
      <c r="P215" s="70"/>
      <c r="Q215" s="70"/>
      <c r="R215" s="70"/>
      <c r="S215" s="70"/>
      <c r="T215" s="70"/>
    </row>
    <row r="216" spans="1:20" x14ac:dyDescent="0.3">
      <c r="A216" t="s">
        <v>211</v>
      </c>
      <c r="B216">
        <v>707</v>
      </c>
      <c r="C216" t="s">
        <v>380</v>
      </c>
      <c r="D216" t="s">
        <v>54</v>
      </c>
      <c r="E216" t="s">
        <v>503</v>
      </c>
      <c r="F216" s="12" t="s">
        <v>486</v>
      </c>
      <c r="G216" s="118">
        <f>_xlfn.IFNA(VLOOKUP(B216,'Input individueel'!C:J,7,FALSE),0)</f>
        <v>99</v>
      </c>
      <c r="H216" s="106">
        <f>_xlfn.IFNA(VLOOKUP(B216,'Input individueel'!C:J,8,FALSE),0)</f>
        <v>0</v>
      </c>
      <c r="I216" s="114">
        <v>99</v>
      </c>
      <c r="J216" s="113">
        <v>0</v>
      </c>
      <c r="K216" s="115">
        <v>3</v>
      </c>
      <c r="L216" s="120">
        <v>45.35</v>
      </c>
      <c r="M216" s="107">
        <f t="shared" si="3"/>
        <v>45.35</v>
      </c>
      <c r="P216" s="70"/>
      <c r="Q216" s="70"/>
      <c r="R216" s="70"/>
      <c r="S216" s="70"/>
      <c r="T216" s="70"/>
    </row>
    <row r="217" spans="1:20" x14ac:dyDescent="0.3">
      <c r="A217" t="s">
        <v>211</v>
      </c>
      <c r="B217">
        <v>708</v>
      </c>
      <c r="C217" t="s">
        <v>381</v>
      </c>
      <c r="D217" t="s">
        <v>54</v>
      </c>
      <c r="E217" t="s">
        <v>503</v>
      </c>
      <c r="F217" s="12" t="s">
        <v>48</v>
      </c>
      <c r="G217" s="118">
        <f>_xlfn.IFNA(VLOOKUP(B217,'Input individueel'!C:J,7,FALSE),0)</f>
        <v>5</v>
      </c>
      <c r="H217" s="106">
        <f>_xlfn.IFNA(VLOOKUP(B217,'Input individueel'!C:J,8,FALSE),0)</f>
        <v>43.424999999999997</v>
      </c>
      <c r="I217" s="114">
        <v>99</v>
      </c>
      <c r="J217" s="113">
        <v>0</v>
      </c>
      <c r="K217" s="115">
        <v>6</v>
      </c>
      <c r="L217" s="120">
        <v>41.674999999999997</v>
      </c>
      <c r="M217" s="107">
        <f t="shared" si="3"/>
        <v>85.1</v>
      </c>
      <c r="P217" s="70"/>
      <c r="Q217" s="70"/>
      <c r="R217" s="70"/>
      <c r="S217" s="70"/>
      <c r="T217" s="70"/>
    </row>
    <row r="218" spans="1:20" x14ac:dyDescent="0.3">
      <c r="A218" t="s">
        <v>211</v>
      </c>
      <c r="B218">
        <v>709</v>
      </c>
      <c r="C218" s="70" t="s">
        <v>382</v>
      </c>
      <c r="D218" t="s">
        <v>54</v>
      </c>
      <c r="E218" t="s">
        <v>503</v>
      </c>
      <c r="F218" s="12" t="s">
        <v>48</v>
      </c>
      <c r="G218" s="118">
        <f>_xlfn.IFNA(VLOOKUP(B218,'Input individueel'!C:J,7,FALSE),0)</f>
        <v>3</v>
      </c>
      <c r="H218" s="106">
        <f>_xlfn.IFNA(VLOOKUP(B218,'Input individueel'!C:J,8,FALSE),0)</f>
        <v>44.024999999999999</v>
      </c>
      <c r="I218" s="114">
        <v>6</v>
      </c>
      <c r="J218" s="113">
        <v>40.174999999999997</v>
      </c>
      <c r="K218" s="115">
        <v>5</v>
      </c>
      <c r="L218" s="120">
        <v>44.8</v>
      </c>
      <c r="M218" s="107">
        <f t="shared" si="3"/>
        <v>129</v>
      </c>
      <c r="P218" s="70"/>
      <c r="Q218" s="70"/>
      <c r="R218" s="70"/>
      <c r="S218" s="70"/>
      <c r="T218" s="70"/>
    </row>
    <row r="219" spans="1:20" x14ac:dyDescent="0.3">
      <c r="A219" t="s">
        <v>207</v>
      </c>
      <c r="B219">
        <v>710</v>
      </c>
      <c r="C219" t="s">
        <v>389</v>
      </c>
      <c r="D219" t="s">
        <v>219</v>
      </c>
      <c r="E219" t="s">
        <v>504</v>
      </c>
      <c r="F219" s="12" t="s">
        <v>48</v>
      </c>
      <c r="G219" s="118">
        <f>_xlfn.IFNA(VLOOKUP(B219,'Input individueel'!C:J,7,FALSE),0)</f>
        <v>8</v>
      </c>
      <c r="H219" s="106">
        <f>_xlfn.IFNA(VLOOKUP(B219,'Input individueel'!C:J,8,FALSE),0)</f>
        <v>43.5</v>
      </c>
      <c r="I219" s="114">
        <v>8</v>
      </c>
      <c r="J219" s="113">
        <v>41.625</v>
      </c>
      <c r="K219" s="115">
        <v>8</v>
      </c>
      <c r="L219" s="120">
        <v>43.424999999999997</v>
      </c>
      <c r="M219" s="107">
        <f t="shared" si="3"/>
        <v>128.55000000000001</v>
      </c>
      <c r="P219" s="70"/>
      <c r="Q219" s="70"/>
      <c r="R219" s="70"/>
      <c r="S219" s="70"/>
      <c r="T219" s="70"/>
    </row>
    <row r="220" spans="1:20" x14ac:dyDescent="0.3">
      <c r="A220" t="s">
        <v>207</v>
      </c>
      <c r="B220">
        <v>711</v>
      </c>
      <c r="C220" t="s">
        <v>390</v>
      </c>
      <c r="D220" t="s">
        <v>219</v>
      </c>
      <c r="E220" t="s">
        <v>504</v>
      </c>
      <c r="F220" s="12" t="s">
        <v>48</v>
      </c>
      <c r="G220" s="118">
        <f>_xlfn.IFNA(VLOOKUP(B220,'Input individueel'!C:J,7,FALSE),0)</f>
        <v>3</v>
      </c>
      <c r="H220" s="106">
        <f>_xlfn.IFNA(VLOOKUP(B220,'Input individueel'!C:J,8,FALSE),0)</f>
        <v>45.85</v>
      </c>
      <c r="I220" s="114">
        <v>5</v>
      </c>
      <c r="J220" s="113">
        <v>44.35</v>
      </c>
      <c r="K220" s="115">
        <v>13</v>
      </c>
      <c r="L220" s="120">
        <v>36.225000000000001</v>
      </c>
      <c r="M220" s="107">
        <f t="shared" si="3"/>
        <v>126.42500000000001</v>
      </c>
      <c r="P220" s="70"/>
      <c r="Q220" s="70"/>
      <c r="R220" s="70"/>
      <c r="S220" s="70"/>
      <c r="T220" s="70"/>
    </row>
    <row r="221" spans="1:20" x14ac:dyDescent="0.3">
      <c r="A221" t="s">
        <v>207</v>
      </c>
      <c r="B221">
        <v>712</v>
      </c>
      <c r="C221" t="s">
        <v>391</v>
      </c>
      <c r="D221" t="s">
        <v>219</v>
      </c>
      <c r="E221" t="s">
        <v>504</v>
      </c>
      <c r="F221" s="12" t="s">
        <v>48</v>
      </c>
      <c r="G221" s="118">
        <f>_xlfn.IFNA(VLOOKUP(B221,'Input individueel'!C:J,7,FALSE),0)</f>
        <v>9</v>
      </c>
      <c r="H221" s="106">
        <f>_xlfn.IFNA(VLOOKUP(B221,'Input individueel'!C:J,8,FALSE),0)</f>
        <v>42.625</v>
      </c>
      <c r="I221" s="114">
        <v>10</v>
      </c>
      <c r="J221" s="113">
        <v>41.075000000000003</v>
      </c>
      <c r="K221" s="115">
        <v>10</v>
      </c>
      <c r="L221" s="120">
        <v>42.5</v>
      </c>
      <c r="M221" s="107">
        <f t="shared" si="3"/>
        <v>126.2</v>
      </c>
      <c r="P221" s="70"/>
      <c r="Q221" s="70"/>
      <c r="R221" s="70"/>
      <c r="S221" s="70"/>
      <c r="T221" s="70"/>
    </row>
    <row r="222" spans="1:20" x14ac:dyDescent="0.3">
      <c r="A222" t="s">
        <v>207</v>
      </c>
      <c r="B222">
        <v>713</v>
      </c>
      <c r="C222" t="s">
        <v>392</v>
      </c>
      <c r="D222" t="s">
        <v>219</v>
      </c>
      <c r="E222" t="s">
        <v>504</v>
      </c>
      <c r="F222" s="12" t="s">
        <v>48</v>
      </c>
      <c r="G222" s="118">
        <f>_xlfn.IFNA(VLOOKUP(B222,'Input individueel'!C:J,7,FALSE),0)</f>
        <v>10</v>
      </c>
      <c r="H222" s="106">
        <f>_xlfn.IFNA(VLOOKUP(B222,'Input individueel'!C:J,8,FALSE),0)</f>
        <v>42.475000000000001</v>
      </c>
      <c r="I222" s="114">
        <v>9</v>
      </c>
      <c r="J222" s="113">
        <v>41.15</v>
      </c>
      <c r="K222" s="115">
        <v>9</v>
      </c>
      <c r="L222" s="120">
        <v>42.6</v>
      </c>
      <c r="M222" s="107">
        <f t="shared" si="3"/>
        <v>126.22499999999999</v>
      </c>
      <c r="P222" s="70"/>
      <c r="Q222" s="70"/>
      <c r="R222" s="70"/>
      <c r="S222" s="70"/>
      <c r="T222" s="70"/>
    </row>
    <row r="223" spans="1:20" x14ac:dyDescent="0.3">
      <c r="A223" t="s">
        <v>207</v>
      </c>
      <c r="B223">
        <v>714</v>
      </c>
      <c r="C223" t="s">
        <v>393</v>
      </c>
      <c r="D223" t="s">
        <v>219</v>
      </c>
      <c r="E223" t="s">
        <v>504</v>
      </c>
      <c r="F223" s="12" t="s">
        <v>48</v>
      </c>
      <c r="G223" s="118">
        <f>_xlfn.IFNA(VLOOKUP(B223,'Input individueel'!C:J,7,FALSE),0)</f>
        <v>11</v>
      </c>
      <c r="H223" s="106">
        <f>_xlfn.IFNA(VLOOKUP(B223,'Input individueel'!C:J,8,FALSE),0)</f>
        <v>40.725000000000001</v>
      </c>
      <c r="I223" s="114">
        <v>12</v>
      </c>
      <c r="J223" s="113">
        <v>39.325000000000003</v>
      </c>
      <c r="K223" s="115">
        <v>11</v>
      </c>
      <c r="L223" s="120">
        <v>40.35</v>
      </c>
      <c r="M223" s="107">
        <f t="shared" si="3"/>
        <v>120.4</v>
      </c>
      <c r="P223" s="70"/>
      <c r="Q223" s="70"/>
      <c r="R223" s="70"/>
      <c r="S223" s="70"/>
      <c r="T223" s="70"/>
    </row>
    <row r="224" spans="1:20" x14ac:dyDescent="0.3">
      <c r="A224" t="s">
        <v>207</v>
      </c>
      <c r="B224">
        <v>715</v>
      </c>
      <c r="C224" t="s">
        <v>394</v>
      </c>
      <c r="D224" t="s">
        <v>57</v>
      </c>
      <c r="E224" t="s">
        <v>504</v>
      </c>
      <c r="F224" s="12" t="s">
        <v>48</v>
      </c>
      <c r="G224" s="118">
        <f>_xlfn.IFNA(VLOOKUP(B224,'Input individueel'!C:J,7,FALSE),0)</f>
        <v>4</v>
      </c>
      <c r="H224" s="106">
        <f>_xlfn.IFNA(VLOOKUP(B224,'Input individueel'!C:J,8,FALSE),0)</f>
        <v>45.674999999999997</v>
      </c>
      <c r="I224" s="114">
        <v>6</v>
      </c>
      <c r="J224" s="113">
        <v>44.15</v>
      </c>
      <c r="K224" s="115">
        <v>5</v>
      </c>
      <c r="L224" s="120">
        <v>46.524999999999999</v>
      </c>
      <c r="M224" s="107">
        <f t="shared" si="3"/>
        <v>136.35</v>
      </c>
      <c r="P224" s="70"/>
      <c r="Q224" s="70"/>
      <c r="R224" s="70"/>
      <c r="S224" s="70"/>
      <c r="T224"/>
    </row>
    <row r="225" spans="1:20" x14ac:dyDescent="0.3">
      <c r="A225" t="s">
        <v>207</v>
      </c>
      <c r="B225">
        <v>716</v>
      </c>
      <c r="C225" t="s">
        <v>395</v>
      </c>
      <c r="D225" t="s">
        <v>57</v>
      </c>
      <c r="E225" t="s">
        <v>504</v>
      </c>
      <c r="F225" s="12" t="s">
        <v>48</v>
      </c>
      <c r="G225" s="118">
        <f>_xlfn.IFNA(VLOOKUP(B225,'Input individueel'!C:J,7,FALSE),0)</f>
        <v>6</v>
      </c>
      <c r="H225" s="106">
        <f>_xlfn.IFNA(VLOOKUP(B225,'Input individueel'!C:J,8,FALSE),0)</f>
        <v>44.725000000000001</v>
      </c>
      <c r="I225" s="114">
        <v>3</v>
      </c>
      <c r="J225" s="113">
        <v>45.024999999999999</v>
      </c>
      <c r="K225" s="115">
        <v>6</v>
      </c>
      <c r="L225" s="120">
        <v>44.424999999999997</v>
      </c>
      <c r="M225" s="107">
        <f t="shared" si="3"/>
        <v>134.17499999999998</v>
      </c>
      <c r="P225" s="70"/>
      <c r="Q225" s="70"/>
      <c r="R225" s="70"/>
      <c r="S225" s="70"/>
      <c r="T225"/>
    </row>
    <row r="226" spans="1:20" x14ac:dyDescent="0.3">
      <c r="A226" t="s">
        <v>207</v>
      </c>
      <c r="B226">
        <v>717</v>
      </c>
      <c r="C226" t="s">
        <v>396</v>
      </c>
      <c r="D226" t="s">
        <v>57</v>
      </c>
      <c r="E226" t="s">
        <v>504</v>
      </c>
      <c r="F226" s="12" t="s">
        <v>48</v>
      </c>
      <c r="G226" s="118">
        <f>_xlfn.IFNA(VLOOKUP(B226,'Input individueel'!C:J,7,FALSE),0)</f>
        <v>5</v>
      </c>
      <c r="H226" s="106">
        <f>_xlfn.IFNA(VLOOKUP(B226,'Input individueel'!C:J,8,FALSE),0)</f>
        <v>44.75</v>
      </c>
      <c r="I226" s="114">
        <v>7</v>
      </c>
      <c r="J226" s="113">
        <v>43.7</v>
      </c>
      <c r="K226" s="115">
        <v>4</v>
      </c>
      <c r="L226" s="120">
        <v>46.875</v>
      </c>
      <c r="M226" s="107">
        <f t="shared" si="3"/>
        <v>135.32499999999999</v>
      </c>
      <c r="P226" s="70"/>
      <c r="Q226" s="70"/>
      <c r="R226" s="70"/>
      <c r="S226" s="70"/>
      <c r="T226"/>
    </row>
    <row r="227" spans="1:20" x14ac:dyDescent="0.3">
      <c r="A227" t="s">
        <v>207</v>
      </c>
      <c r="B227">
        <v>718</v>
      </c>
      <c r="C227" t="s">
        <v>397</v>
      </c>
      <c r="D227" t="s">
        <v>57</v>
      </c>
      <c r="E227" t="s">
        <v>504</v>
      </c>
      <c r="F227" s="12" t="s">
        <v>48</v>
      </c>
      <c r="G227" s="118">
        <f>_xlfn.IFNA(VLOOKUP(B227,'Input individueel'!C:J,7,FALSE),0)</f>
        <v>2</v>
      </c>
      <c r="H227" s="106">
        <f>_xlfn.IFNA(VLOOKUP(B227,'Input individueel'!C:J,8,FALSE),0)</f>
        <v>46.15</v>
      </c>
      <c r="I227" s="114">
        <v>4</v>
      </c>
      <c r="J227" s="113">
        <v>44.475000000000001</v>
      </c>
      <c r="K227" s="115">
        <v>1</v>
      </c>
      <c r="L227" s="120">
        <v>48.3</v>
      </c>
      <c r="M227" s="107">
        <f t="shared" si="3"/>
        <v>138.92500000000001</v>
      </c>
      <c r="P227" s="70"/>
      <c r="Q227" s="70"/>
      <c r="R227" s="70"/>
      <c r="S227" s="70"/>
      <c r="T227"/>
    </row>
    <row r="228" spans="1:20" x14ac:dyDescent="0.3">
      <c r="A228" t="s">
        <v>207</v>
      </c>
      <c r="B228">
        <v>719</v>
      </c>
      <c r="C228" t="s">
        <v>385</v>
      </c>
      <c r="D228" t="s">
        <v>60</v>
      </c>
      <c r="E228" t="s">
        <v>504</v>
      </c>
      <c r="F228" s="12" t="s">
        <v>48</v>
      </c>
      <c r="G228" s="118">
        <f>_xlfn.IFNA(VLOOKUP(B228,'Input individueel'!C:J,7,FALSE),0)</f>
        <v>12</v>
      </c>
      <c r="H228" s="106">
        <f>_xlfn.IFNA(VLOOKUP(B228,'Input individueel'!C:J,8,FALSE),0)</f>
        <v>40.6</v>
      </c>
      <c r="I228" s="114">
        <v>11</v>
      </c>
      <c r="J228" s="113">
        <v>40.024999999999999</v>
      </c>
      <c r="K228" s="115">
        <v>7</v>
      </c>
      <c r="L228" s="120">
        <v>43.6</v>
      </c>
      <c r="M228" s="107">
        <f t="shared" si="3"/>
        <v>124.22499999999999</v>
      </c>
      <c r="P228" s="70"/>
      <c r="Q228" s="70"/>
      <c r="R228" s="70"/>
      <c r="S228" s="70"/>
      <c r="T228"/>
    </row>
    <row r="229" spans="1:20" x14ac:dyDescent="0.3">
      <c r="A229" t="s">
        <v>207</v>
      </c>
      <c r="B229">
        <v>720</v>
      </c>
      <c r="C229" t="s">
        <v>386</v>
      </c>
      <c r="D229" t="s">
        <v>60</v>
      </c>
      <c r="E229" t="s">
        <v>504</v>
      </c>
      <c r="F229" s="12" t="s">
        <v>48</v>
      </c>
      <c r="G229" s="118">
        <f>_xlfn.IFNA(VLOOKUP(B229,'Input individueel'!C:J,7,FALSE),0)</f>
        <v>13</v>
      </c>
      <c r="H229" s="106">
        <f>_xlfn.IFNA(VLOOKUP(B229,'Input individueel'!C:J,8,FALSE),0)</f>
        <v>34.825000000000003</v>
      </c>
      <c r="I229" s="114">
        <v>13</v>
      </c>
      <c r="J229" s="113">
        <v>36.9</v>
      </c>
      <c r="K229" s="115">
        <v>12</v>
      </c>
      <c r="L229" s="120">
        <v>38.15</v>
      </c>
      <c r="M229" s="107">
        <f t="shared" si="3"/>
        <v>109.875</v>
      </c>
      <c r="P229" s="70"/>
      <c r="Q229" s="70"/>
      <c r="R229" s="70"/>
      <c r="S229" s="70"/>
      <c r="T229"/>
    </row>
    <row r="230" spans="1:20" x14ac:dyDescent="0.3">
      <c r="A230" t="s">
        <v>207</v>
      </c>
      <c r="B230">
        <v>798</v>
      </c>
      <c r="C230" t="s">
        <v>387</v>
      </c>
      <c r="D230" t="s">
        <v>52</v>
      </c>
      <c r="E230" t="s">
        <v>504</v>
      </c>
      <c r="F230" s="12" t="s">
        <v>48</v>
      </c>
      <c r="G230" s="118">
        <f>_xlfn.IFNA(VLOOKUP(B230,'Input individueel'!C:J,7,FALSE),0)</f>
        <v>7</v>
      </c>
      <c r="H230" s="106">
        <f>_xlfn.IFNA(VLOOKUP(B230,'Input individueel'!C:J,8,FALSE),0)</f>
        <v>43.65</v>
      </c>
      <c r="I230" s="114">
        <v>2</v>
      </c>
      <c r="J230" s="113">
        <v>46.15</v>
      </c>
      <c r="K230" s="115">
        <v>2</v>
      </c>
      <c r="L230" s="120">
        <v>47.325000000000003</v>
      </c>
      <c r="M230" s="107">
        <f t="shared" si="3"/>
        <v>137.125</v>
      </c>
      <c r="P230" s="70"/>
      <c r="Q230" s="70"/>
      <c r="R230" s="70"/>
      <c r="S230" s="70"/>
      <c r="T230"/>
    </row>
    <row r="231" spans="1:20" x14ac:dyDescent="0.3">
      <c r="A231" t="s">
        <v>207</v>
      </c>
      <c r="B231">
        <v>799</v>
      </c>
      <c r="C231" t="s">
        <v>388</v>
      </c>
      <c r="D231" t="s">
        <v>52</v>
      </c>
      <c r="E231" t="s">
        <v>504</v>
      </c>
      <c r="F231" s="12" t="s">
        <v>48</v>
      </c>
      <c r="G231" s="118">
        <f>_xlfn.IFNA(VLOOKUP(B231,'Input individueel'!C:J,7,FALSE),0)</f>
        <v>1</v>
      </c>
      <c r="H231" s="106">
        <f>_xlfn.IFNA(VLOOKUP(B231,'Input individueel'!C:J,8,FALSE),0)</f>
        <v>46.225000000000001</v>
      </c>
      <c r="I231" s="114">
        <v>1</v>
      </c>
      <c r="J231" s="113">
        <v>47.6</v>
      </c>
      <c r="K231" s="115">
        <v>3</v>
      </c>
      <c r="L231" s="120">
        <v>47</v>
      </c>
      <c r="M231" s="107">
        <f t="shared" si="3"/>
        <v>140.82499999999999</v>
      </c>
      <c r="P231" s="70"/>
      <c r="Q231" s="70"/>
      <c r="R231" s="70"/>
      <c r="S231" s="70"/>
      <c r="T231"/>
    </row>
    <row r="232" spans="1:20" x14ac:dyDescent="0.3">
      <c r="A232"/>
      <c r="B232"/>
      <c r="C232"/>
      <c r="D232"/>
      <c r="E232"/>
      <c r="G232" s="118">
        <f>_xlfn.IFNA(VLOOKUP(B232,'Input individueel'!C:J,7,FALSE),0)</f>
        <v>0</v>
      </c>
      <c r="H232" s="106">
        <f>_xlfn.IFNA(VLOOKUP(B232,'Input individueel'!C:J,8,FALSE),0)</f>
        <v>0</v>
      </c>
      <c r="I232" s="114"/>
      <c r="J232" s="113"/>
      <c r="K232" s="115"/>
      <c r="L232" s="120"/>
      <c r="M232" s="107">
        <f t="shared" si="3"/>
        <v>0</v>
      </c>
    </row>
    <row r="233" spans="1:20" x14ac:dyDescent="0.3">
      <c r="A233"/>
      <c r="B233"/>
      <c r="C233"/>
      <c r="D233"/>
      <c r="E233"/>
      <c r="G233" s="118">
        <f>_xlfn.IFNA(VLOOKUP(B233,'Input individueel'!C:J,7,FALSE),0)</f>
        <v>0</v>
      </c>
      <c r="H233" s="106">
        <f>_xlfn.IFNA(VLOOKUP(B233,'Input individueel'!C:J,8,FALSE),0)</f>
        <v>0</v>
      </c>
      <c r="I233" s="114"/>
      <c r="J233" s="113"/>
      <c r="K233" s="115"/>
      <c r="L233" s="120"/>
      <c r="M233" s="107">
        <f t="shared" si="3"/>
        <v>0</v>
      </c>
    </row>
    <row r="234" spans="1:20" x14ac:dyDescent="0.3">
      <c r="A234"/>
      <c r="B234"/>
      <c r="C234"/>
      <c r="D234"/>
      <c r="E234"/>
      <c r="G234" s="118">
        <f>_xlfn.IFNA(VLOOKUP(B234,'Input individueel'!C:J,7,FALSE),0)</f>
        <v>0</v>
      </c>
      <c r="H234" s="106">
        <f>_xlfn.IFNA(VLOOKUP(B234,'Input individueel'!C:J,8,FALSE),0)</f>
        <v>0</v>
      </c>
      <c r="I234" s="114"/>
      <c r="J234" s="113"/>
      <c r="K234" s="115"/>
      <c r="L234" s="120"/>
      <c r="M234" s="107">
        <f t="shared" si="3"/>
        <v>0</v>
      </c>
    </row>
    <row r="235" spans="1:20" x14ac:dyDescent="0.3">
      <c r="A235"/>
      <c r="B235"/>
      <c r="C235"/>
      <c r="D235"/>
      <c r="E235"/>
      <c r="G235" s="118">
        <f>_xlfn.IFNA(VLOOKUP(B235,'Input individueel'!C:J,7,FALSE),0)</f>
        <v>0</v>
      </c>
      <c r="H235" s="106">
        <f>_xlfn.IFNA(VLOOKUP(B235,'Input individueel'!C:J,8,FALSE),0)</f>
        <v>0</v>
      </c>
      <c r="I235" s="114"/>
      <c r="J235" s="113"/>
      <c r="K235" s="115"/>
      <c r="L235" s="120"/>
      <c r="M235" s="107">
        <f t="shared" si="3"/>
        <v>0</v>
      </c>
    </row>
    <row r="236" spans="1:20" x14ac:dyDescent="0.3">
      <c r="A236"/>
      <c r="B236"/>
      <c r="C236"/>
      <c r="D236"/>
      <c r="E236"/>
      <c r="G236" s="118">
        <f>_xlfn.IFNA(VLOOKUP(B236,'Input individueel'!C:J,7,FALSE),0)</f>
        <v>0</v>
      </c>
      <c r="H236" s="106">
        <f>_xlfn.IFNA(VLOOKUP(B236,'Input individueel'!C:J,8,FALSE),0)</f>
        <v>0</v>
      </c>
      <c r="I236" s="114"/>
      <c r="J236" s="113"/>
      <c r="K236" s="115"/>
      <c r="L236" s="120"/>
      <c r="M236" s="107">
        <f t="shared" si="3"/>
        <v>0</v>
      </c>
    </row>
    <row r="237" spans="1:20" x14ac:dyDescent="0.3">
      <c r="A237"/>
      <c r="B237"/>
      <c r="C237" s="70"/>
      <c r="D237"/>
      <c r="E237"/>
      <c r="G237" s="118">
        <f>_xlfn.IFNA(VLOOKUP(B237,'Input individueel'!C:J,7,FALSE),0)</f>
        <v>0</v>
      </c>
      <c r="H237" s="106">
        <f>_xlfn.IFNA(VLOOKUP(B237,'Input individueel'!C:J,8,FALSE),0)</f>
        <v>0</v>
      </c>
      <c r="I237" s="114"/>
      <c r="J237" s="113"/>
      <c r="K237" s="115"/>
      <c r="L237" s="120"/>
      <c r="M237" s="107">
        <f t="shared" si="3"/>
        <v>0</v>
      </c>
    </row>
    <row r="238" spans="1:20" x14ac:dyDescent="0.3">
      <c r="A238"/>
      <c r="B238"/>
      <c r="C238" s="70"/>
      <c r="D238"/>
      <c r="E238"/>
      <c r="G238" s="118">
        <f>_xlfn.IFNA(VLOOKUP(B238,'Input individueel'!C:J,7,FALSE),0)</f>
        <v>0</v>
      </c>
      <c r="H238" s="106">
        <f>_xlfn.IFNA(VLOOKUP(B238,'Input individueel'!C:J,8,FALSE),0)</f>
        <v>0</v>
      </c>
      <c r="I238" s="114"/>
      <c r="J238" s="113"/>
      <c r="K238" s="115"/>
      <c r="L238" s="120"/>
      <c r="M238" s="107">
        <f t="shared" si="3"/>
        <v>0</v>
      </c>
    </row>
    <row r="239" spans="1:20" x14ac:dyDescent="0.3">
      <c r="A239"/>
      <c r="B239"/>
      <c r="C239"/>
      <c r="D239"/>
      <c r="E239"/>
      <c r="G239" s="118">
        <f>_xlfn.IFNA(VLOOKUP(B239,'Input individueel'!C:J,7,FALSE),0)</f>
        <v>0</v>
      </c>
      <c r="H239" s="106">
        <f>_xlfn.IFNA(VLOOKUP(B239,'Input individueel'!C:J,8,FALSE),0)</f>
        <v>0</v>
      </c>
      <c r="I239" s="114"/>
      <c r="J239" s="113"/>
      <c r="K239" s="115"/>
      <c r="L239" s="120"/>
      <c r="M239" s="107">
        <f t="shared" si="3"/>
        <v>0</v>
      </c>
    </row>
    <row r="240" spans="1:20" x14ac:dyDescent="0.3">
      <c r="B240" s="17"/>
      <c r="D240" s="19"/>
      <c r="E240" s="17"/>
      <c r="G240" s="118">
        <f>_xlfn.IFNA(VLOOKUP(B240,'Input individueel'!C:J,7,FALSE),0)</f>
        <v>0</v>
      </c>
      <c r="H240" s="106">
        <f>_xlfn.IFNA(VLOOKUP(B240,'Input individueel'!C:J,8,FALSE),0)</f>
        <v>0</v>
      </c>
      <c r="I240" s="114"/>
      <c r="J240" s="113"/>
      <c r="K240" s="115"/>
      <c r="L240" s="120"/>
      <c r="M240" s="107">
        <f t="shared" si="3"/>
        <v>0</v>
      </c>
    </row>
    <row r="241" spans="1:13" x14ac:dyDescent="0.3">
      <c r="B241" s="17"/>
      <c r="D241" s="19"/>
      <c r="E241" s="17"/>
      <c r="G241" s="118">
        <f>_xlfn.IFNA(VLOOKUP(B241,'Input individueel'!C:J,7,FALSE),0)</f>
        <v>0</v>
      </c>
      <c r="H241" s="106">
        <f>_xlfn.IFNA(VLOOKUP(B241,'Input individueel'!C:J,8,FALSE),0)</f>
        <v>0</v>
      </c>
      <c r="I241" s="114"/>
      <c r="J241" s="113"/>
      <c r="K241" s="115"/>
      <c r="L241" s="120"/>
      <c r="M241" s="107">
        <f t="shared" si="3"/>
        <v>0</v>
      </c>
    </row>
    <row r="242" spans="1:13" x14ac:dyDescent="0.3">
      <c r="B242" s="17"/>
      <c r="D242" s="19"/>
      <c r="E242" s="17"/>
      <c r="G242" s="118">
        <f>_xlfn.IFNA(VLOOKUP(B242,'Input individueel'!C:J,7,FALSE),0)</f>
        <v>0</v>
      </c>
      <c r="H242" s="106">
        <f>_xlfn.IFNA(VLOOKUP(B242,'Input individueel'!C:J,8,FALSE),0)</f>
        <v>0</v>
      </c>
      <c r="I242" s="114"/>
      <c r="J242" s="113"/>
      <c r="K242" s="115"/>
      <c r="L242" s="120"/>
      <c r="M242" s="107">
        <f t="shared" si="3"/>
        <v>0</v>
      </c>
    </row>
    <row r="243" spans="1:13" x14ac:dyDescent="0.3">
      <c r="B243" s="17"/>
      <c r="D243" s="19"/>
      <c r="E243" s="17"/>
      <c r="G243" s="118">
        <f>_xlfn.IFNA(VLOOKUP(B243,'Input individueel'!C:J,7,FALSE),0)</f>
        <v>0</v>
      </c>
      <c r="H243" s="106">
        <f>_xlfn.IFNA(VLOOKUP(B243,'Input individueel'!C:J,8,FALSE),0)</f>
        <v>0</v>
      </c>
      <c r="I243" s="114"/>
      <c r="J243" s="113"/>
      <c r="K243" s="115"/>
      <c r="L243" s="120"/>
      <c r="M243" s="107">
        <f t="shared" si="3"/>
        <v>0</v>
      </c>
    </row>
    <row r="244" spans="1:13" x14ac:dyDescent="0.3">
      <c r="B244" s="17"/>
      <c r="D244" s="19"/>
      <c r="E244" s="17"/>
      <c r="G244" s="118">
        <f>_xlfn.IFNA(VLOOKUP(B244,'Input individueel'!C:J,7,FALSE),0)</f>
        <v>0</v>
      </c>
      <c r="H244" s="106">
        <f>_xlfn.IFNA(VLOOKUP(B244,'Input individueel'!C:J,8,FALSE),0)</f>
        <v>0</v>
      </c>
      <c r="I244" s="114"/>
      <c r="J244" s="113"/>
      <c r="K244" s="115"/>
      <c r="L244" s="120"/>
      <c r="M244" s="107">
        <f t="shared" si="3"/>
        <v>0</v>
      </c>
    </row>
    <row r="245" spans="1:13" x14ac:dyDescent="0.3">
      <c r="B245" s="17"/>
      <c r="C245" s="20"/>
      <c r="D245" s="19"/>
      <c r="E245" s="17"/>
      <c r="G245" s="118">
        <f>_xlfn.IFNA(VLOOKUP(B245,'Input individueel'!C:J,7,FALSE),0)</f>
        <v>0</v>
      </c>
      <c r="H245" s="106">
        <f>_xlfn.IFNA(VLOOKUP(B245,'Input individueel'!C:J,8,FALSE),0)</f>
        <v>0</v>
      </c>
      <c r="I245" s="114"/>
      <c r="J245" s="113"/>
      <c r="K245" s="115"/>
      <c r="L245" s="120"/>
      <c r="M245" s="107">
        <f t="shared" si="3"/>
        <v>0</v>
      </c>
    </row>
    <row r="246" spans="1:13" x14ac:dyDescent="0.3">
      <c r="A246"/>
      <c r="B246"/>
      <c r="C246"/>
      <c r="D246"/>
      <c r="E246"/>
      <c r="G246" s="118">
        <f>_xlfn.IFNA(VLOOKUP(B246,'Input individueel'!C:J,7,FALSE),0)</f>
        <v>0</v>
      </c>
      <c r="H246" s="106">
        <f>_xlfn.IFNA(VLOOKUP(B246,'Input individueel'!C:J,8,FALSE),0)</f>
        <v>0</v>
      </c>
      <c r="I246" s="114"/>
      <c r="J246" s="113"/>
      <c r="K246" s="115"/>
      <c r="L246" s="120"/>
      <c r="M246" s="107">
        <f t="shared" si="3"/>
        <v>0</v>
      </c>
    </row>
    <row r="247" spans="1:13" x14ac:dyDescent="0.3">
      <c r="A247"/>
      <c r="B247"/>
      <c r="C247" s="70"/>
      <c r="D247"/>
      <c r="E247"/>
      <c r="G247" s="118">
        <f>_xlfn.IFNA(VLOOKUP(B247,'Input individueel'!C:J,7,FALSE),0)</f>
        <v>0</v>
      </c>
      <c r="H247" s="106">
        <f>_xlfn.IFNA(VLOOKUP(B247,'Input individueel'!C:J,8,FALSE),0)</f>
        <v>0</v>
      </c>
      <c r="I247" s="114"/>
      <c r="J247" s="113"/>
      <c r="K247" s="115"/>
      <c r="L247" s="120"/>
      <c r="M247" s="107">
        <f t="shared" si="3"/>
        <v>0</v>
      </c>
    </row>
    <row r="248" spans="1:13" x14ac:dyDescent="0.3">
      <c r="A248"/>
      <c r="B248"/>
      <c r="C248"/>
      <c r="D248"/>
      <c r="E248"/>
      <c r="G248" s="118">
        <f>_xlfn.IFNA(VLOOKUP(B248,'Input individueel'!C:J,7,FALSE),0)</f>
        <v>0</v>
      </c>
      <c r="H248" s="106">
        <f>_xlfn.IFNA(VLOOKUP(B248,'Input individueel'!C:J,8,FALSE),0)</f>
        <v>0</v>
      </c>
      <c r="I248" s="114"/>
      <c r="J248" s="113"/>
      <c r="K248" s="115"/>
      <c r="L248" s="120"/>
      <c r="M248" s="107">
        <f t="shared" si="3"/>
        <v>0</v>
      </c>
    </row>
    <row r="249" spans="1:13" x14ac:dyDescent="0.3">
      <c r="A249"/>
      <c r="B249"/>
      <c r="C249"/>
      <c r="D249"/>
      <c r="E249"/>
      <c r="G249" s="118">
        <f>_xlfn.IFNA(VLOOKUP(B249,'Input individueel'!C:J,7,FALSE),0)</f>
        <v>0</v>
      </c>
      <c r="H249" s="106">
        <f>_xlfn.IFNA(VLOOKUP(B249,'Input individueel'!C:J,8,FALSE),0)</f>
        <v>0</v>
      </c>
      <c r="I249" s="114"/>
      <c r="J249" s="113"/>
      <c r="K249" s="115"/>
      <c r="L249" s="120"/>
      <c r="M249" s="107">
        <f t="shared" si="3"/>
        <v>0</v>
      </c>
    </row>
    <row r="250" spans="1:13" x14ac:dyDescent="0.3">
      <c r="A250"/>
      <c r="B250"/>
      <c r="C250"/>
      <c r="D250"/>
      <c r="E250"/>
      <c r="G250" s="118">
        <f>_xlfn.IFNA(VLOOKUP(B250,'Input individueel'!C:J,7,FALSE),0)</f>
        <v>0</v>
      </c>
      <c r="H250" s="106">
        <f>_xlfn.IFNA(VLOOKUP(B250,'Input individueel'!C:J,8,FALSE),0)</f>
        <v>0</v>
      </c>
      <c r="I250" s="114"/>
      <c r="J250" s="113"/>
      <c r="K250" s="115"/>
      <c r="L250" s="120"/>
      <c r="M250" s="107">
        <f t="shared" si="3"/>
        <v>0</v>
      </c>
    </row>
    <row r="251" spans="1:13" x14ac:dyDescent="0.3">
      <c r="A251"/>
      <c r="B251"/>
      <c r="C251"/>
      <c r="D251"/>
      <c r="E251"/>
      <c r="G251" s="118">
        <f>_xlfn.IFNA(VLOOKUP(B251,'Input individueel'!C:J,7,FALSE),0)</f>
        <v>0</v>
      </c>
      <c r="H251" s="106">
        <f>_xlfn.IFNA(VLOOKUP(B251,'Input individueel'!C:J,8,FALSE),0)</f>
        <v>0</v>
      </c>
      <c r="I251" s="114"/>
      <c r="J251" s="113"/>
      <c r="K251" s="115"/>
      <c r="L251" s="120"/>
      <c r="M251" s="107">
        <f t="shared" si="3"/>
        <v>0</v>
      </c>
    </row>
    <row r="252" spans="1:13" x14ac:dyDescent="0.3">
      <c r="A252"/>
      <c r="B252"/>
      <c r="C252"/>
      <c r="D252"/>
      <c r="E252"/>
      <c r="G252" s="118">
        <f>_xlfn.IFNA(VLOOKUP(B252,'Input individueel'!C:J,7,FALSE),0)</f>
        <v>0</v>
      </c>
      <c r="H252" s="106">
        <f>_xlfn.IFNA(VLOOKUP(B252,'Input individueel'!C:J,8,FALSE),0)</f>
        <v>0</v>
      </c>
      <c r="I252" s="114"/>
      <c r="J252" s="113"/>
      <c r="K252" s="115"/>
      <c r="L252" s="120"/>
      <c r="M252" s="107">
        <f t="shared" si="3"/>
        <v>0</v>
      </c>
    </row>
    <row r="253" spans="1:13" x14ac:dyDescent="0.3">
      <c r="A253"/>
      <c r="B253"/>
      <c r="C253"/>
      <c r="D253"/>
      <c r="E253"/>
      <c r="G253" s="118">
        <f>_xlfn.IFNA(VLOOKUP(B253,'Input individueel'!C:J,7,FALSE),0)</f>
        <v>0</v>
      </c>
      <c r="H253" s="106">
        <f>_xlfn.IFNA(VLOOKUP(B253,'Input individueel'!C:J,8,FALSE),0)</f>
        <v>0</v>
      </c>
      <c r="I253" s="114"/>
      <c r="J253" s="113"/>
      <c r="K253" s="115"/>
      <c r="L253" s="120"/>
      <c r="M253" s="107">
        <f t="shared" si="3"/>
        <v>0</v>
      </c>
    </row>
    <row r="254" spans="1:13" x14ac:dyDescent="0.3">
      <c r="A254"/>
      <c r="B254"/>
      <c r="C254"/>
      <c r="D254"/>
      <c r="E254"/>
      <c r="G254" s="118">
        <f>_xlfn.IFNA(VLOOKUP(B254,'Input individueel'!C:J,7,FALSE),0)</f>
        <v>0</v>
      </c>
      <c r="H254" s="106">
        <f>_xlfn.IFNA(VLOOKUP(B254,'Input individueel'!C:J,8,FALSE),0)</f>
        <v>0</v>
      </c>
      <c r="I254" s="114"/>
      <c r="J254" s="113"/>
      <c r="K254" s="115"/>
      <c r="L254" s="120"/>
      <c r="M254" s="107">
        <f t="shared" si="3"/>
        <v>0</v>
      </c>
    </row>
    <row r="255" spans="1:13" x14ac:dyDescent="0.3">
      <c r="A255"/>
      <c r="B255"/>
      <c r="C255"/>
      <c r="D255"/>
      <c r="E255"/>
      <c r="G255" s="118">
        <f>_xlfn.IFNA(VLOOKUP(B255,'Input individueel'!C:J,7,FALSE),0)</f>
        <v>0</v>
      </c>
      <c r="H255" s="106">
        <f>_xlfn.IFNA(VLOOKUP(B255,'Input individueel'!C:J,8,FALSE),0)</f>
        <v>0</v>
      </c>
      <c r="I255" s="114"/>
      <c r="J255" s="113"/>
      <c r="K255" s="115"/>
      <c r="L255" s="120"/>
      <c r="M255" s="107">
        <f t="shared" si="3"/>
        <v>0</v>
      </c>
    </row>
    <row r="256" spans="1:13" x14ac:dyDescent="0.3">
      <c r="A256"/>
      <c r="B256"/>
      <c r="C256"/>
      <c r="D256"/>
      <c r="E256"/>
      <c r="G256" s="118">
        <f>_xlfn.IFNA(VLOOKUP(B256,'Input individueel'!C:J,7,FALSE),0)</f>
        <v>0</v>
      </c>
      <c r="H256" s="106">
        <f>_xlfn.IFNA(VLOOKUP(B256,'Input individueel'!C:J,8,FALSE),0)</f>
        <v>0</v>
      </c>
      <c r="I256" s="114"/>
      <c r="J256" s="113"/>
      <c r="K256" s="115"/>
      <c r="L256" s="120"/>
      <c r="M256" s="107">
        <f t="shared" si="3"/>
        <v>0</v>
      </c>
    </row>
    <row r="257" spans="1:13" x14ac:dyDescent="0.3">
      <c r="A257"/>
      <c r="B257"/>
      <c r="C257"/>
      <c r="D257"/>
      <c r="E257"/>
      <c r="G257" s="118">
        <f>_xlfn.IFNA(VLOOKUP(B257,'Input individueel'!C:J,7,FALSE),0)</f>
        <v>0</v>
      </c>
      <c r="H257" s="106">
        <f>_xlfn.IFNA(VLOOKUP(B257,'Input individueel'!C:J,8,FALSE),0)</f>
        <v>0</v>
      </c>
      <c r="I257" s="114"/>
      <c r="J257" s="113"/>
      <c r="K257" s="115"/>
      <c r="L257" s="120"/>
      <c r="M257" s="107">
        <f t="shared" si="3"/>
        <v>0</v>
      </c>
    </row>
    <row r="258" spans="1:13" x14ac:dyDescent="0.3">
      <c r="A258"/>
      <c r="B258"/>
      <c r="C258"/>
      <c r="D258"/>
      <c r="E258"/>
      <c r="G258" s="118">
        <f>_xlfn.IFNA(VLOOKUP(B258,'Input individueel'!C:J,7,FALSE),0)</f>
        <v>0</v>
      </c>
      <c r="H258" s="106">
        <f>_xlfn.IFNA(VLOOKUP(B258,'Input individueel'!C:J,8,FALSE),0)</f>
        <v>0</v>
      </c>
      <c r="I258" s="114"/>
      <c r="J258" s="113"/>
      <c r="K258" s="115"/>
      <c r="L258" s="120"/>
      <c r="M258" s="107">
        <f t="shared" si="3"/>
        <v>0</v>
      </c>
    </row>
    <row r="259" spans="1:13" x14ac:dyDescent="0.3">
      <c r="A259"/>
      <c r="B259"/>
      <c r="C259"/>
      <c r="D259"/>
      <c r="E259"/>
      <c r="G259" s="118">
        <f>_xlfn.IFNA(VLOOKUP(B259,'Input individueel'!C:J,7,FALSE),0)</f>
        <v>0</v>
      </c>
      <c r="H259" s="106">
        <f>_xlfn.IFNA(VLOOKUP(B259,'Input individueel'!C:J,8,FALSE),0)</f>
        <v>0</v>
      </c>
      <c r="I259" s="114"/>
      <c r="J259" s="113"/>
      <c r="K259" s="115"/>
      <c r="L259" s="120"/>
      <c r="M259" s="107">
        <f t="shared" ref="M259:M275" si="4">L259+J259+H259</f>
        <v>0</v>
      </c>
    </row>
    <row r="260" spans="1:13" x14ac:dyDescent="0.3">
      <c r="A260"/>
      <c r="B260"/>
      <c r="C260"/>
      <c r="D260"/>
      <c r="E260"/>
      <c r="G260" s="118">
        <f>_xlfn.IFNA(VLOOKUP(B260,'Input individueel'!C:J,7,FALSE),0)</f>
        <v>0</v>
      </c>
      <c r="H260" s="106">
        <f>_xlfn.IFNA(VLOOKUP(B260,'Input individueel'!C:J,8,FALSE),0)</f>
        <v>0</v>
      </c>
      <c r="I260" s="114"/>
      <c r="J260" s="113"/>
      <c r="K260" s="115"/>
      <c r="L260" s="120"/>
      <c r="M260" s="107">
        <f t="shared" si="4"/>
        <v>0</v>
      </c>
    </row>
    <row r="261" spans="1:13" x14ac:dyDescent="0.3">
      <c r="A261"/>
      <c r="B261"/>
      <c r="C261"/>
      <c r="D261"/>
      <c r="E261"/>
      <c r="G261" s="118">
        <f>_xlfn.IFNA(VLOOKUP(B261,'Input individueel'!C:J,7,FALSE),0)</f>
        <v>0</v>
      </c>
      <c r="H261" s="106">
        <f>_xlfn.IFNA(VLOOKUP(B261,'Input individueel'!C:J,8,FALSE),0)</f>
        <v>0</v>
      </c>
      <c r="I261" s="114"/>
      <c r="J261" s="113"/>
      <c r="K261" s="115"/>
      <c r="L261" s="120"/>
      <c r="M261" s="107">
        <f t="shared" si="4"/>
        <v>0</v>
      </c>
    </row>
    <row r="262" spans="1:13" x14ac:dyDescent="0.3">
      <c r="B262" s="17"/>
      <c r="C262" s="20"/>
      <c r="D262" s="19"/>
      <c r="E262" s="17"/>
      <c r="G262" s="118">
        <f>_xlfn.IFNA(VLOOKUP(B262,'Input individueel'!C:J,7,FALSE),0)</f>
        <v>0</v>
      </c>
      <c r="H262" s="106">
        <f>_xlfn.IFNA(VLOOKUP(B262,'Input individueel'!C:J,8,FALSE),0)</f>
        <v>0</v>
      </c>
      <c r="I262" s="114"/>
      <c r="J262" s="113"/>
      <c r="K262" s="115"/>
      <c r="L262" s="120"/>
      <c r="M262" s="107">
        <f t="shared" si="4"/>
        <v>0</v>
      </c>
    </row>
    <row r="263" spans="1:13" x14ac:dyDescent="0.3">
      <c r="B263" s="17"/>
      <c r="C263" s="20"/>
      <c r="D263" s="19"/>
      <c r="E263" s="17"/>
      <c r="G263" s="118">
        <f>_xlfn.IFNA(VLOOKUP(B263,'Input individueel'!C:J,7,FALSE),0)</f>
        <v>0</v>
      </c>
      <c r="H263" s="106">
        <f>_xlfn.IFNA(VLOOKUP(B263,'Input individueel'!C:J,8,FALSE),0)</f>
        <v>0</v>
      </c>
      <c r="I263" s="114"/>
      <c r="J263" s="113"/>
      <c r="K263" s="115"/>
      <c r="L263" s="120"/>
      <c r="M263" s="107">
        <f t="shared" si="4"/>
        <v>0</v>
      </c>
    </row>
    <row r="264" spans="1:13" x14ac:dyDescent="0.3">
      <c r="B264" s="17"/>
      <c r="C264" s="20"/>
      <c r="D264" s="19"/>
      <c r="E264" s="17"/>
      <c r="G264" s="118">
        <f>_xlfn.IFNA(VLOOKUP(B264,'Input individueel'!C:J,7,FALSE),0)</f>
        <v>0</v>
      </c>
      <c r="H264" s="106">
        <f>_xlfn.IFNA(VLOOKUP(B264,'Input individueel'!C:J,8,FALSE),0)</f>
        <v>0</v>
      </c>
      <c r="I264" s="114"/>
      <c r="J264" s="113"/>
      <c r="K264" s="115"/>
      <c r="L264" s="120"/>
      <c r="M264" s="107">
        <f t="shared" si="4"/>
        <v>0</v>
      </c>
    </row>
    <row r="265" spans="1:13" x14ac:dyDescent="0.3">
      <c r="B265" s="17"/>
      <c r="D265" s="19"/>
      <c r="E265" s="17"/>
      <c r="G265" s="118">
        <f>_xlfn.IFNA(VLOOKUP(B265,'Input individueel'!C:J,7,FALSE),0)</f>
        <v>0</v>
      </c>
      <c r="H265" s="106">
        <f>_xlfn.IFNA(VLOOKUP(B265,'Input individueel'!C:J,8,FALSE),0)</f>
        <v>0</v>
      </c>
      <c r="I265" s="114"/>
      <c r="J265" s="113"/>
      <c r="K265" s="115"/>
      <c r="L265" s="120"/>
      <c r="M265" s="107">
        <f t="shared" si="4"/>
        <v>0</v>
      </c>
    </row>
    <row r="266" spans="1:13" x14ac:dyDescent="0.3">
      <c r="B266" s="17"/>
      <c r="D266" s="19"/>
      <c r="E266" s="17"/>
      <c r="G266" s="118">
        <f>_xlfn.IFNA(VLOOKUP(B266,'Input individueel'!C:J,7,FALSE),0)</f>
        <v>0</v>
      </c>
      <c r="H266" s="106">
        <f>_xlfn.IFNA(VLOOKUP(B266,'Input individueel'!C:J,8,FALSE),0)</f>
        <v>0</v>
      </c>
      <c r="I266" s="114"/>
      <c r="J266" s="113"/>
      <c r="K266" s="115"/>
      <c r="L266" s="120"/>
      <c r="M266" s="107">
        <f t="shared" si="4"/>
        <v>0</v>
      </c>
    </row>
    <row r="267" spans="1:13" x14ac:dyDescent="0.3">
      <c r="B267" s="17"/>
      <c r="C267" s="20"/>
      <c r="D267" s="19"/>
      <c r="E267" s="17"/>
      <c r="G267" s="118">
        <f>_xlfn.IFNA(VLOOKUP(B267,'Input individueel'!C:J,7,FALSE),0)</f>
        <v>0</v>
      </c>
      <c r="H267" s="106">
        <f>_xlfn.IFNA(VLOOKUP(B267,'Input individueel'!C:J,8,FALSE),0)</f>
        <v>0</v>
      </c>
      <c r="I267" s="114"/>
      <c r="J267" s="113"/>
      <c r="K267" s="115"/>
      <c r="L267" s="120"/>
      <c r="M267" s="107">
        <f t="shared" si="4"/>
        <v>0</v>
      </c>
    </row>
    <row r="268" spans="1:13" x14ac:dyDescent="0.3">
      <c r="B268" s="23"/>
      <c r="C268" s="20"/>
      <c r="G268" s="118">
        <f>_xlfn.IFNA(VLOOKUP(B268,'Input individueel'!C:J,7,FALSE),0)</f>
        <v>0</v>
      </c>
      <c r="H268" s="106">
        <f>_xlfn.IFNA(VLOOKUP(B268,'Input individueel'!C:J,8,FALSE),0)</f>
        <v>0</v>
      </c>
      <c r="I268" s="114"/>
      <c r="J268" s="113"/>
      <c r="K268" s="115"/>
      <c r="L268" s="120"/>
      <c r="M268" s="107">
        <f t="shared" si="4"/>
        <v>0</v>
      </c>
    </row>
    <row r="269" spans="1:13" x14ac:dyDescent="0.3">
      <c r="G269" s="118">
        <f>_xlfn.IFNA(VLOOKUP(B269,'Input individueel'!C:J,7,FALSE),0)</f>
        <v>0</v>
      </c>
      <c r="H269" s="106">
        <f>_xlfn.IFNA(VLOOKUP(B269,'Input individueel'!C:J,8,FALSE),0)</f>
        <v>0</v>
      </c>
      <c r="I269" s="114"/>
      <c r="J269" s="113"/>
      <c r="K269" s="115"/>
      <c r="L269" s="120"/>
      <c r="M269" s="107">
        <f t="shared" si="4"/>
        <v>0</v>
      </c>
    </row>
    <row r="270" spans="1:13" x14ac:dyDescent="0.3">
      <c r="G270" s="118">
        <f>_xlfn.IFNA(VLOOKUP(B270,'Input individueel'!C:J,7,FALSE),0)</f>
        <v>0</v>
      </c>
      <c r="H270" s="106">
        <f>_xlfn.IFNA(VLOOKUP(B270,'Input individueel'!C:J,8,FALSE),0)</f>
        <v>0</v>
      </c>
      <c r="I270" s="114"/>
      <c r="J270" s="113"/>
      <c r="K270" s="115"/>
      <c r="L270" s="120"/>
      <c r="M270" s="107">
        <f t="shared" si="4"/>
        <v>0</v>
      </c>
    </row>
    <row r="271" spans="1:13" x14ac:dyDescent="0.3">
      <c r="G271" s="118">
        <f>_xlfn.IFNA(VLOOKUP(B271,'Input individueel'!C:J,7,FALSE),0)</f>
        <v>0</v>
      </c>
      <c r="H271" s="106">
        <f>_xlfn.IFNA(VLOOKUP(B271,'Input individueel'!C:J,8,FALSE),0)</f>
        <v>0</v>
      </c>
      <c r="I271" s="114"/>
      <c r="J271" s="113"/>
      <c r="K271" s="115"/>
      <c r="L271" s="120"/>
      <c r="M271" s="107">
        <f t="shared" si="4"/>
        <v>0</v>
      </c>
    </row>
    <row r="272" spans="1:13" x14ac:dyDescent="0.3">
      <c r="B272" s="17"/>
      <c r="D272" s="19"/>
      <c r="E272" s="17"/>
      <c r="G272" s="118">
        <f>_xlfn.IFNA(VLOOKUP(B272,'Input individueel'!C:J,7,FALSE),0)</f>
        <v>0</v>
      </c>
      <c r="H272" s="106">
        <f>_xlfn.IFNA(VLOOKUP(B272,'Input individueel'!C:J,8,FALSE),0)</f>
        <v>0</v>
      </c>
      <c r="I272" s="114"/>
      <c r="J272" s="113"/>
      <c r="K272" s="115"/>
      <c r="L272" s="120"/>
      <c r="M272" s="107">
        <f t="shared" si="4"/>
        <v>0</v>
      </c>
    </row>
    <row r="273" spans="1:13" x14ac:dyDescent="0.3">
      <c r="B273" s="17"/>
      <c r="D273" s="19"/>
      <c r="E273" s="17"/>
      <c r="G273" s="118">
        <f>_xlfn.IFNA(VLOOKUP(B273,'Input individueel'!C:J,7,FALSE),0)</f>
        <v>0</v>
      </c>
      <c r="H273" s="106">
        <f>_xlfn.IFNA(VLOOKUP(B273,'Input individueel'!C:J,8,FALSE),0)</f>
        <v>0</v>
      </c>
      <c r="I273" s="114"/>
      <c r="J273" s="113"/>
      <c r="K273" s="115"/>
      <c r="L273" s="120"/>
      <c r="M273" s="107">
        <f t="shared" si="4"/>
        <v>0</v>
      </c>
    </row>
    <row r="274" spans="1:13" x14ac:dyDescent="0.3">
      <c r="B274" s="17"/>
      <c r="D274" s="19"/>
      <c r="E274" s="17"/>
      <c r="G274" s="118">
        <f>_xlfn.IFNA(VLOOKUP(B274,'Input individueel'!C:J,7,FALSE),0)</f>
        <v>0</v>
      </c>
      <c r="H274" s="106">
        <f>_xlfn.IFNA(VLOOKUP(B274,'Input individueel'!C:J,8,FALSE),0)</f>
        <v>0</v>
      </c>
      <c r="I274" s="114"/>
      <c r="J274" s="113"/>
      <c r="K274" s="115"/>
      <c r="L274" s="120"/>
      <c r="M274" s="107">
        <f t="shared" si="4"/>
        <v>0</v>
      </c>
    </row>
    <row r="275" spans="1:13" x14ac:dyDescent="0.3">
      <c r="B275" s="17"/>
      <c r="D275" s="19"/>
      <c r="E275" s="17"/>
      <c r="G275" s="118">
        <f>_xlfn.IFNA(VLOOKUP(B275,'Input individueel'!C:J,7,FALSE),0)</f>
        <v>0</v>
      </c>
      <c r="H275" s="106">
        <f>_xlfn.IFNA(VLOOKUP(B275,'Input individueel'!C:J,8,FALSE),0)</f>
        <v>0</v>
      </c>
      <c r="I275" s="114"/>
      <c r="J275" s="113"/>
      <c r="K275" s="115"/>
      <c r="L275" s="120"/>
      <c r="M275" s="107">
        <f t="shared" si="4"/>
        <v>0</v>
      </c>
    </row>
    <row r="276" spans="1:13" x14ac:dyDescent="0.3">
      <c r="A276"/>
      <c r="B276" s="69"/>
      <c r="C276" s="69"/>
      <c r="D276"/>
      <c r="E276"/>
      <c r="M276" s="107"/>
    </row>
    <row r="277" spans="1:13" x14ac:dyDescent="0.3">
      <c r="A277"/>
      <c r="B277" s="69"/>
      <c r="C277" s="69"/>
      <c r="D277"/>
      <c r="E277"/>
      <c r="M277" s="107"/>
    </row>
    <row r="278" spans="1:13" x14ac:dyDescent="0.3">
      <c r="A278"/>
      <c r="B278" s="69"/>
      <c r="C278" s="69"/>
      <c r="D278"/>
      <c r="E278"/>
      <c r="M278" s="107"/>
    </row>
    <row r="279" spans="1:13" x14ac:dyDescent="0.3">
      <c r="A279"/>
      <c r="B279" s="69"/>
      <c r="C279" s="69"/>
      <c r="D279"/>
      <c r="E279"/>
      <c r="M279" s="107"/>
    </row>
    <row r="280" spans="1:13" x14ac:dyDescent="0.3">
      <c r="A280"/>
      <c r="B280" s="69"/>
      <c r="C280" s="69"/>
      <c r="D280"/>
      <c r="E280"/>
      <c r="M280" s="107"/>
    </row>
    <row r="281" spans="1:13" x14ac:dyDescent="0.3">
      <c r="B281" s="17"/>
      <c r="D281" s="19"/>
      <c r="E281" s="17"/>
      <c r="M281" s="107"/>
    </row>
    <row r="282" spans="1:13" x14ac:dyDescent="0.3">
      <c r="B282" s="17"/>
      <c r="C282" s="20"/>
      <c r="D282" s="19"/>
      <c r="E282" s="17"/>
      <c r="M282" s="107"/>
    </row>
    <row r="283" spans="1:13" x14ac:dyDescent="0.3">
      <c r="A283"/>
      <c r="B283"/>
      <c r="C283" s="69"/>
      <c r="D283"/>
      <c r="E283"/>
      <c r="M283" s="107"/>
    </row>
    <row r="284" spans="1:13" x14ac:dyDescent="0.3">
      <c r="A284"/>
      <c r="B284"/>
      <c r="C284"/>
      <c r="D284"/>
      <c r="E284"/>
      <c r="M284" s="107"/>
    </row>
    <row r="285" spans="1:13" x14ac:dyDescent="0.3">
      <c r="A285"/>
      <c r="B285"/>
      <c r="C285" s="69"/>
      <c r="D285"/>
      <c r="E285"/>
      <c r="M285" s="107"/>
    </row>
    <row r="286" spans="1:13" x14ac:dyDescent="0.3">
      <c r="A286"/>
      <c r="B286"/>
      <c r="C286"/>
      <c r="D286"/>
      <c r="E286"/>
      <c r="M286" s="107"/>
    </row>
    <row r="287" spans="1:13" x14ac:dyDescent="0.3">
      <c r="A287"/>
      <c r="B287"/>
      <c r="C287" s="69"/>
      <c r="D287"/>
      <c r="E287"/>
      <c r="M287" s="107"/>
    </row>
    <row r="288" spans="1:13" x14ac:dyDescent="0.3">
      <c r="A288"/>
      <c r="B288"/>
      <c r="C288"/>
      <c r="D288"/>
      <c r="E288"/>
      <c r="M288" s="107"/>
    </row>
    <row r="289" spans="1:13" x14ac:dyDescent="0.3">
      <c r="A289"/>
      <c r="B289"/>
      <c r="C289"/>
      <c r="D289"/>
      <c r="E289"/>
      <c r="M289" s="107"/>
    </row>
    <row r="290" spans="1:13" x14ac:dyDescent="0.3">
      <c r="A290"/>
      <c r="B290"/>
      <c r="C290"/>
      <c r="D290"/>
      <c r="E290"/>
      <c r="M290" s="107"/>
    </row>
    <row r="291" spans="1:13" x14ac:dyDescent="0.3">
      <c r="A291"/>
      <c r="B291"/>
      <c r="C291"/>
      <c r="D291"/>
      <c r="E291"/>
      <c r="M291" s="107"/>
    </row>
    <row r="292" spans="1:13" x14ac:dyDescent="0.3">
      <c r="M292" s="107"/>
    </row>
    <row r="293" spans="1:13" x14ac:dyDescent="0.3">
      <c r="M293" s="107"/>
    </row>
    <row r="294" spans="1:13" x14ac:dyDescent="0.3">
      <c r="B294" s="17"/>
      <c r="D294" s="19"/>
      <c r="E294" s="17"/>
      <c r="M294" s="107"/>
    </row>
    <row r="295" spans="1:13" x14ac:dyDescent="0.3">
      <c r="B295" s="17"/>
      <c r="D295" s="19"/>
      <c r="E295" s="17"/>
      <c r="M295" s="107"/>
    </row>
    <row r="296" spans="1:13" x14ac:dyDescent="0.3">
      <c r="B296" s="17"/>
      <c r="D296" s="19"/>
      <c r="E296" s="17"/>
      <c r="M296" s="107"/>
    </row>
    <row r="297" spans="1:13" x14ac:dyDescent="0.3">
      <c r="B297" s="17"/>
      <c r="D297" s="19"/>
      <c r="E297" s="17"/>
      <c r="M297" s="107"/>
    </row>
    <row r="298" spans="1:13" x14ac:dyDescent="0.3">
      <c r="B298" s="17"/>
      <c r="D298" s="19"/>
      <c r="E298" s="17"/>
      <c r="M298" s="107"/>
    </row>
    <row r="299" spans="1:13" x14ac:dyDescent="0.3">
      <c r="A299"/>
      <c r="B299"/>
      <c r="C299" s="69"/>
      <c r="D299"/>
      <c r="E299"/>
      <c r="M299" s="107"/>
    </row>
    <row r="300" spans="1:13" x14ac:dyDescent="0.3">
      <c r="A300"/>
      <c r="B300"/>
      <c r="C300"/>
      <c r="D300"/>
      <c r="E300"/>
      <c r="M300" s="107"/>
    </row>
    <row r="301" spans="1:13" x14ac:dyDescent="0.3">
      <c r="A301"/>
      <c r="B301"/>
      <c r="C301" s="69"/>
      <c r="D301"/>
      <c r="E301"/>
      <c r="M301" s="107"/>
    </row>
    <row r="302" spans="1:13" x14ac:dyDescent="0.3">
      <c r="A302"/>
      <c r="B302"/>
      <c r="C302"/>
      <c r="D302"/>
      <c r="E302"/>
      <c r="M302" s="107"/>
    </row>
    <row r="303" spans="1:13" x14ac:dyDescent="0.3">
      <c r="A303"/>
      <c r="B303"/>
      <c r="C303" s="69"/>
      <c r="D303"/>
      <c r="E303"/>
      <c r="M303" s="107"/>
    </row>
    <row r="304" spans="1:13" x14ac:dyDescent="0.3">
      <c r="A304"/>
      <c r="B304"/>
      <c r="C304"/>
      <c r="D304"/>
      <c r="E304"/>
      <c r="M304" s="107"/>
    </row>
    <row r="305" spans="1:13" x14ac:dyDescent="0.3">
      <c r="A305"/>
      <c r="B305"/>
      <c r="C305" s="69"/>
      <c r="D305"/>
      <c r="E305"/>
      <c r="M305" s="107"/>
    </row>
    <row r="306" spans="1:13" x14ac:dyDescent="0.3">
      <c r="A306"/>
      <c r="B306"/>
      <c r="C306"/>
      <c r="D306"/>
      <c r="E306"/>
      <c r="M306" s="107"/>
    </row>
    <row r="307" spans="1:13" x14ac:dyDescent="0.3">
      <c r="A307"/>
      <c r="B307"/>
      <c r="C307" s="69"/>
      <c r="D307"/>
      <c r="E307"/>
      <c r="M307" s="107"/>
    </row>
    <row r="308" spans="1:13" x14ac:dyDescent="0.3">
      <c r="B308" s="17"/>
      <c r="D308" s="19"/>
      <c r="E308" s="17"/>
      <c r="M308" s="107"/>
    </row>
    <row r="309" spans="1:13" x14ac:dyDescent="0.3">
      <c r="B309" s="17"/>
      <c r="D309" s="19"/>
      <c r="E309" s="17"/>
      <c r="M309" s="107"/>
    </row>
    <row r="310" spans="1:13" x14ac:dyDescent="0.3">
      <c r="M310" s="107"/>
    </row>
    <row r="311" spans="1:13" x14ac:dyDescent="0.3">
      <c r="M311" s="107"/>
    </row>
    <row r="312" spans="1:13" x14ac:dyDescent="0.3">
      <c r="B312" s="17"/>
      <c r="D312" s="19"/>
      <c r="E312" s="17"/>
      <c r="M312" s="107"/>
    </row>
    <row r="313" spans="1:13" x14ac:dyDescent="0.3">
      <c r="B313" s="17"/>
      <c r="D313" s="19"/>
      <c r="E313" s="17"/>
      <c r="M313" s="107"/>
    </row>
    <row r="314" spans="1:13" x14ac:dyDescent="0.3">
      <c r="B314" s="17"/>
      <c r="D314" s="19"/>
      <c r="E314" s="17"/>
      <c r="M314" s="107"/>
    </row>
    <row r="315" spans="1:13" x14ac:dyDescent="0.3">
      <c r="B315" s="17"/>
      <c r="D315" s="19"/>
      <c r="E315" s="17"/>
      <c r="M315" s="107"/>
    </row>
    <row r="316" spans="1:13" x14ac:dyDescent="0.3">
      <c r="B316" s="20"/>
      <c r="C316" s="20"/>
      <c r="M316" s="107"/>
    </row>
    <row r="317" spans="1:13" x14ac:dyDescent="0.3">
      <c r="A317"/>
      <c r="B317"/>
      <c r="C317" s="69"/>
      <c r="D317"/>
      <c r="E317"/>
      <c r="M317" s="107"/>
    </row>
    <row r="318" spans="1:13" x14ac:dyDescent="0.3">
      <c r="A318"/>
      <c r="B318"/>
      <c r="C318"/>
      <c r="D318"/>
      <c r="E318"/>
      <c r="M318" s="107"/>
    </row>
    <row r="319" spans="1:13" x14ac:dyDescent="0.3">
      <c r="A319"/>
      <c r="B319"/>
      <c r="C319" s="69"/>
      <c r="D319"/>
      <c r="E319"/>
      <c r="M319" s="107"/>
    </row>
    <row r="320" spans="1:13" x14ac:dyDescent="0.3">
      <c r="A320"/>
      <c r="B320"/>
      <c r="C320"/>
      <c r="D320"/>
      <c r="E320"/>
      <c r="M320" s="107"/>
    </row>
    <row r="321" spans="1:13" x14ac:dyDescent="0.3">
      <c r="A321"/>
      <c r="B321"/>
      <c r="C321" s="69"/>
      <c r="D321"/>
      <c r="E321"/>
      <c r="M321" s="107"/>
    </row>
    <row r="322" spans="1:13" x14ac:dyDescent="0.3">
      <c r="A322"/>
      <c r="B322"/>
      <c r="C322"/>
      <c r="D322"/>
      <c r="E322"/>
      <c r="M322" s="107"/>
    </row>
    <row r="323" spans="1:13" x14ac:dyDescent="0.3">
      <c r="A323"/>
      <c r="B323"/>
      <c r="C323" s="71"/>
      <c r="D323"/>
      <c r="E323"/>
      <c r="M323" s="107"/>
    </row>
    <row r="324" spans="1:13" x14ac:dyDescent="0.3">
      <c r="A324"/>
      <c r="B324"/>
      <c r="C324" s="70"/>
      <c r="D324"/>
      <c r="E324"/>
      <c r="M324" s="107"/>
    </row>
    <row r="325" spans="1:13" x14ac:dyDescent="0.3">
      <c r="A325"/>
      <c r="B325"/>
      <c r="C325" s="69"/>
      <c r="D325"/>
      <c r="E325"/>
      <c r="M325" s="107"/>
    </row>
    <row r="326" spans="1:13" x14ac:dyDescent="0.3">
      <c r="A326"/>
      <c r="B326"/>
      <c r="C326" s="69"/>
      <c r="D326"/>
      <c r="E326"/>
      <c r="M326" s="107"/>
    </row>
    <row r="327" spans="1:13" x14ac:dyDescent="0.3">
      <c r="A327"/>
      <c r="B327"/>
      <c r="C327"/>
      <c r="D327"/>
      <c r="E327"/>
      <c r="M327" s="107"/>
    </row>
    <row r="328" spans="1:13" x14ac:dyDescent="0.3">
      <c r="A328"/>
      <c r="B328"/>
      <c r="C328" s="69"/>
      <c r="D328"/>
      <c r="E328"/>
      <c r="M328" s="107"/>
    </row>
    <row r="329" spans="1:13" x14ac:dyDescent="0.3">
      <c r="A329"/>
      <c r="B329"/>
      <c r="C329"/>
      <c r="D329"/>
      <c r="E329"/>
      <c r="M329" s="107"/>
    </row>
    <row r="330" spans="1:13" x14ac:dyDescent="0.3">
      <c r="A330"/>
      <c r="B330"/>
      <c r="C330" s="69"/>
      <c r="D330"/>
      <c r="E330"/>
      <c r="M330" s="107"/>
    </row>
    <row r="331" spans="1:13" x14ac:dyDescent="0.3">
      <c r="A331"/>
      <c r="B331"/>
      <c r="C331"/>
      <c r="D331"/>
      <c r="E331"/>
      <c r="M331" s="107"/>
    </row>
    <row r="332" spans="1:13" x14ac:dyDescent="0.3">
      <c r="A332"/>
      <c r="B332"/>
      <c r="C332" s="69"/>
      <c r="D332"/>
      <c r="E332"/>
      <c r="M332" s="107"/>
    </row>
    <row r="333" spans="1:13" x14ac:dyDescent="0.3">
      <c r="A333"/>
      <c r="B333"/>
      <c r="C333"/>
      <c r="D333"/>
      <c r="E333"/>
      <c r="M333" s="107"/>
    </row>
    <row r="334" spans="1:13" x14ac:dyDescent="0.3">
      <c r="A334"/>
      <c r="B334"/>
      <c r="C334" s="69"/>
      <c r="D334"/>
      <c r="E334"/>
      <c r="M334" s="107"/>
    </row>
    <row r="335" spans="1:13" x14ac:dyDescent="0.3">
      <c r="B335" s="17"/>
      <c r="C335" s="20"/>
      <c r="D335" s="19"/>
      <c r="E335" s="17"/>
      <c r="M335" s="107"/>
    </row>
    <row r="336" spans="1:13" x14ac:dyDescent="0.3">
      <c r="B336" s="17"/>
      <c r="D336" s="19"/>
      <c r="E336" s="17"/>
      <c r="M336" s="107"/>
    </row>
    <row r="337" spans="1:13" x14ac:dyDescent="0.3">
      <c r="B337" s="17"/>
      <c r="C337" s="20"/>
      <c r="D337" s="19"/>
      <c r="E337" s="17"/>
      <c r="M337" s="107"/>
    </row>
    <row r="338" spans="1:13" x14ac:dyDescent="0.3">
      <c r="B338" s="17"/>
      <c r="D338" s="19"/>
      <c r="E338" s="17"/>
      <c r="M338" s="107"/>
    </row>
    <row r="339" spans="1:13" x14ac:dyDescent="0.3">
      <c r="B339" s="17"/>
      <c r="D339" s="19"/>
      <c r="E339" s="17"/>
      <c r="M339" s="107"/>
    </row>
    <row r="340" spans="1:13" x14ac:dyDescent="0.3">
      <c r="B340" s="17"/>
      <c r="C340" s="20"/>
      <c r="D340" s="19"/>
      <c r="E340" s="17"/>
      <c r="M340" s="107"/>
    </row>
    <row r="341" spans="1:13" x14ac:dyDescent="0.3">
      <c r="B341" s="17"/>
      <c r="C341" s="20"/>
      <c r="D341" s="19"/>
      <c r="E341" s="17"/>
      <c r="M341" s="107"/>
    </row>
    <row r="342" spans="1:13" x14ac:dyDescent="0.3">
      <c r="B342" s="17"/>
      <c r="D342" s="19"/>
      <c r="E342" s="17"/>
      <c r="M342" s="107"/>
    </row>
    <row r="343" spans="1:13" x14ac:dyDescent="0.3">
      <c r="B343" s="17"/>
      <c r="D343" s="19"/>
      <c r="E343" s="17"/>
      <c r="M343" s="107"/>
    </row>
    <row r="344" spans="1:13" x14ac:dyDescent="0.3">
      <c r="A344" s="70"/>
      <c r="B344"/>
      <c r="C344" s="69"/>
      <c r="D344"/>
      <c r="E344"/>
      <c r="M344" s="107"/>
    </row>
    <row r="345" spans="1:13" x14ac:dyDescent="0.3">
      <c r="A345"/>
      <c r="B345"/>
      <c r="C345" s="72"/>
      <c r="D345" s="72"/>
      <c r="E345" s="72"/>
      <c r="M345" s="107"/>
    </row>
    <row r="346" spans="1:13" x14ac:dyDescent="0.3">
      <c r="A346" s="70"/>
      <c r="B346"/>
      <c r="C346" s="69"/>
      <c r="D346"/>
      <c r="E346"/>
      <c r="M346" s="107"/>
    </row>
    <row r="347" spans="1:13" x14ac:dyDescent="0.3">
      <c r="A347" s="70"/>
      <c r="B347"/>
      <c r="C347"/>
      <c r="D347"/>
      <c r="E347"/>
      <c r="M347" s="107"/>
    </row>
    <row r="348" spans="1:13" x14ac:dyDescent="0.3">
      <c r="A348" s="70"/>
      <c r="B348"/>
      <c r="C348" s="69"/>
      <c r="D348"/>
      <c r="E348"/>
      <c r="M348" s="107"/>
    </row>
    <row r="349" spans="1:13" x14ac:dyDescent="0.3">
      <c r="A349" s="70"/>
      <c r="B349"/>
      <c r="C349"/>
      <c r="D349"/>
      <c r="E349"/>
      <c r="M349" s="107"/>
    </row>
    <row r="350" spans="1:13" x14ac:dyDescent="0.3">
      <c r="A350" s="70"/>
      <c r="B350" s="70"/>
      <c r="C350" s="71"/>
      <c r="D350" s="70"/>
      <c r="E350" s="70"/>
      <c r="M350" s="107"/>
    </row>
    <row r="351" spans="1:13" x14ac:dyDescent="0.3">
      <c r="A351" s="70"/>
      <c r="B351"/>
      <c r="C351"/>
      <c r="D351"/>
      <c r="E351"/>
      <c r="M351" s="107"/>
    </row>
    <row r="352" spans="1:13" x14ac:dyDescent="0.3">
      <c r="A352"/>
      <c r="B352"/>
      <c r="C352" s="69"/>
      <c r="D352"/>
      <c r="E352"/>
      <c r="M352" s="107"/>
    </row>
    <row r="353" spans="1:13" x14ac:dyDescent="0.3">
      <c r="A353"/>
      <c r="B353"/>
      <c r="C353" s="69"/>
      <c r="D353"/>
      <c r="E353"/>
      <c r="M353" s="107"/>
    </row>
    <row r="354" spans="1:13" x14ac:dyDescent="0.3">
      <c r="A354"/>
      <c r="B354"/>
      <c r="C354"/>
      <c r="D354"/>
      <c r="E354"/>
      <c r="M354" s="107"/>
    </row>
    <row r="355" spans="1:13" x14ac:dyDescent="0.3">
      <c r="A355"/>
      <c r="B355"/>
      <c r="C355" s="69"/>
      <c r="D355"/>
      <c r="E355"/>
      <c r="M355" s="107"/>
    </row>
    <row r="356" spans="1:13" x14ac:dyDescent="0.3">
      <c r="A356"/>
      <c r="B356"/>
      <c r="C356"/>
      <c r="D356"/>
      <c r="E356"/>
      <c r="M356" s="107"/>
    </row>
    <row r="357" spans="1:13" x14ac:dyDescent="0.3">
      <c r="A357"/>
      <c r="B357"/>
      <c r="C357" s="69"/>
      <c r="D357"/>
      <c r="E357"/>
      <c r="M357" s="107"/>
    </row>
    <row r="358" spans="1:13" x14ac:dyDescent="0.3">
      <c r="A358"/>
      <c r="B358"/>
      <c r="C358"/>
      <c r="D358"/>
      <c r="E358"/>
      <c r="M358" s="107"/>
    </row>
    <row r="359" spans="1:13" x14ac:dyDescent="0.3">
      <c r="A359"/>
      <c r="B359"/>
      <c r="C359" s="69"/>
      <c r="D359"/>
      <c r="E359"/>
      <c r="M359" s="107"/>
    </row>
    <row r="360" spans="1:13" x14ac:dyDescent="0.3">
      <c r="A360"/>
      <c r="B360"/>
      <c r="C360"/>
      <c r="D360"/>
      <c r="E360"/>
      <c r="M360" s="107"/>
    </row>
    <row r="361" spans="1:13" x14ac:dyDescent="0.3">
      <c r="A361"/>
      <c r="B361"/>
      <c r="C361" s="69"/>
      <c r="D361"/>
      <c r="E361"/>
      <c r="M361" s="107"/>
    </row>
    <row r="362" spans="1:13" x14ac:dyDescent="0.3">
      <c r="A362"/>
      <c r="B362"/>
      <c r="C362" s="69"/>
      <c r="D362"/>
      <c r="E362"/>
      <c r="M362" s="107"/>
    </row>
    <row r="363" spans="1:13" x14ac:dyDescent="0.3">
      <c r="A363"/>
      <c r="B363"/>
      <c r="C363"/>
      <c r="D363"/>
      <c r="E363"/>
      <c r="M363" s="107"/>
    </row>
    <row r="364" spans="1:13" x14ac:dyDescent="0.3">
      <c r="A364"/>
      <c r="B364"/>
      <c r="C364" s="69"/>
      <c r="D364"/>
      <c r="E364"/>
      <c r="M364" s="107"/>
    </row>
    <row r="365" spans="1:13" x14ac:dyDescent="0.3">
      <c r="A365"/>
      <c r="B365"/>
      <c r="C365"/>
      <c r="D365"/>
      <c r="E365"/>
      <c r="M365" s="107"/>
    </row>
    <row r="366" spans="1:13" x14ac:dyDescent="0.3">
      <c r="A366"/>
      <c r="B366"/>
      <c r="C366" s="69"/>
      <c r="D366"/>
      <c r="E366"/>
      <c r="M366" s="107"/>
    </row>
    <row r="367" spans="1:13" x14ac:dyDescent="0.3">
      <c r="A367"/>
      <c r="B367"/>
      <c r="C367"/>
      <c r="D367"/>
      <c r="E367"/>
      <c r="M367" s="107"/>
    </row>
    <row r="368" spans="1:13" x14ac:dyDescent="0.3">
      <c r="A368"/>
      <c r="B368"/>
      <c r="C368" s="69"/>
      <c r="D368"/>
      <c r="E368"/>
      <c r="M368" s="107"/>
    </row>
    <row r="369" spans="1:13" x14ac:dyDescent="0.3">
      <c r="A369"/>
      <c r="B369"/>
      <c r="C369"/>
      <c r="D369"/>
      <c r="E369"/>
      <c r="M369" s="107"/>
    </row>
    <row r="370" spans="1:13" x14ac:dyDescent="0.3">
      <c r="A370"/>
      <c r="B370"/>
      <c r="C370" s="69"/>
      <c r="D370"/>
      <c r="E370"/>
      <c r="M370" s="107"/>
    </row>
  </sheetData>
  <autoFilter ref="A1:T275" xr:uid="{A683F66B-8DEC-472B-BE4A-CAF93DC4419B}"/>
  <sortState xmlns:xlrd2="http://schemas.microsoft.com/office/spreadsheetml/2017/richdata2" ref="A2:M275">
    <sortCondition ref="B2:B275"/>
  </sortState>
  <phoneticPr fontId="33" type="noConversion"/>
  <conditionalFormatting sqref="B1:B1048576">
    <cfRule type="duplicateValues" dxfId="10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8F31-F8CE-4F25-8E8F-E03728C8738C}">
  <sheetPr>
    <pageSetUpPr fitToPage="1"/>
  </sheetPr>
  <dimension ref="A1:AD88"/>
  <sheetViews>
    <sheetView zoomScaleNormal="100" workbookViewId="0">
      <selection activeCell="C3" sqref="C3"/>
    </sheetView>
  </sheetViews>
  <sheetFormatPr defaultRowHeight="14.4" x14ac:dyDescent="0.3"/>
  <cols>
    <col min="1" max="1" width="9.109375" style="29" bestFit="1" customWidth="1"/>
    <col min="2" max="2" width="9.44140625" style="29" hidden="1" customWidth="1"/>
    <col min="3" max="3" width="19.44140625" bestFit="1" customWidth="1"/>
    <col min="4" max="4" width="10.5546875" hidden="1" customWidth="1"/>
    <col min="5" max="5" width="11.88671875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7.33203125" style="80" bestFit="1" customWidth="1"/>
    <col min="13" max="13" width="7.109375" style="98" hidden="1" customWidth="1"/>
    <col min="14" max="14" width="7.5546875" style="78" customWidth="1"/>
    <col min="15" max="16" width="5.6640625" style="78" bestFit="1" customWidth="1"/>
    <col min="17" max="17" width="7.33203125" style="80" bestFit="1" customWidth="1"/>
    <col min="18" max="18" width="7.109375" style="98" hidden="1" customWidth="1"/>
    <col min="19" max="21" width="5.6640625" style="78" bestFit="1" customWidth="1"/>
    <col min="22" max="22" width="7.33203125" style="80" bestFit="1" customWidth="1"/>
    <col min="23" max="23" width="7.109375" style="98" hidden="1" customWidth="1"/>
    <col min="24" max="25" width="5.6640625" style="78" bestFit="1" customWidth="1"/>
    <col min="26" max="26" width="5.44140625" style="81" bestFit="1" customWidth="1"/>
    <col min="27" max="27" width="7.33203125" style="80" bestFit="1" customWidth="1"/>
    <col min="28" max="28" width="7.109375" style="9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30" ht="1.5" customHeight="1" x14ac:dyDescent="0.3">
      <c r="B1" s="29">
        <v>2</v>
      </c>
      <c r="C1">
        <v>3</v>
      </c>
      <c r="D1">
        <v>4</v>
      </c>
      <c r="E1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93">
        <v>14</v>
      </c>
      <c r="N1" s="100">
        <v>15</v>
      </c>
      <c r="O1" s="101">
        <v>16</v>
      </c>
      <c r="P1" s="100">
        <v>17</v>
      </c>
      <c r="Q1" s="93">
        <v>18</v>
      </c>
      <c r="R1" s="98">
        <v>19</v>
      </c>
      <c r="S1" s="101">
        <v>20</v>
      </c>
      <c r="T1" s="100">
        <v>21</v>
      </c>
      <c r="U1" s="101">
        <v>22</v>
      </c>
      <c r="V1" s="98">
        <v>23</v>
      </c>
      <c r="W1" s="93">
        <v>24</v>
      </c>
      <c r="X1" s="100">
        <v>25</v>
      </c>
      <c r="Y1" s="101">
        <v>26</v>
      </c>
      <c r="Z1" s="103">
        <v>27</v>
      </c>
      <c r="AA1" s="93">
        <v>28</v>
      </c>
      <c r="AB1" s="98">
        <v>29</v>
      </c>
    </row>
    <row r="2" spans="1:30" ht="23.4" x14ac:dyDescent="0.45">
      <c r="A2" s="29" t="s">
        <v>160</v>
      </c>
      <c r="C2" s="40" t="str">
        <f>D4</f>
        <v>Instap 5</v>
      </c>
      <c r="D2" s="38"/>
      <c r="F2" s="42"/>
      <c r="H2" s="156" t="s">
        <v>4</v>
      </c>
      <c r="I2" s="157"/>
      <c r="J2" s="157"/>
      <c r="K2" s="157"/>
      <c r="L2" s="157"/>
      <c r="M2" s="157"/>
      <c r="N2" s="156" t="s">
        <v>5</v>
      </c>
      <c r="O2" s="157"/>
      <c r="P2" s="157"/>
      <c r="Q2" s="157"/>
      <c r="R2" s="157"/>
      <c r="S2" s="156" t="s">
        <v>6</v>
      </c>
      <c r="T2" s="157"/>
      <c r="U2" s="157"/>
      <c r="V2" s="157"/>
      <c r="W2" s="157"/>
      <c r="X2" s="156" t="s">
        <v>7</v>
      </c>
      <c r="Y2" s="157"/>
      <c r="Z2" s="157"/>
      <c r="AA2" s="157"/>
      <c r="AB2" s="157"/>
    </row>
    <row r="3" spans="1:30" ht="28.8" x14ac:dyDescent="0.3">
      <c r="A3" s="37" t="s">
        <v>159</v>
      </c>
      <c r="B3" s="29" t="s">
        <v>9</v>
      </c>
      <c r="C3" t="s">
        <v>10</v>
      </c>
      <c r="D3" s="29" t="s">
        <v>50</v>
      </c>
      <c r="E3" t="s">
        <v>13</v>
      </c>
      <c r="F3" s="43" t="s">
        <v>154</v>
      </c>
      <c r="G3" s="36" t="s">
        <v>153</v>
      </c>
      <c r="H3" s="74" t="s">
        <v>157</v>
      </c>
      <c r="I3" s="74" t="s">
        <v>156</v>
      </c>
      <c r="J3" s="77" t="s">
        <v>155</v>
      </c>
      <c r="K3" s="74" t="s">
        <v>158</v>
      </c>
      <c r="L3" s="76" t="s">
        <v>154</v>
      </c>
      <c r="M3" s="94" t="s">
        <v>153</v>
      </c>
      <c r="N3" s="74" t="s">
        <v>157</v>
      </c>
      <c r="O3" s="74" t="s">
        <v>156</v>
      </c>
      <c r="P3" s="75" t="s">
        <v>155</v>
      </c>
      <c r="Q3" s="76" t="s">
        <v>154</v>
      </c>
      <c r="R3" s="94" t="s">
        <v>153</v>
      </c>
      <c r="S3" s="74" t="s">
        <v>157</v>
      </c>
      <c r="T3" s="74" t="s">
        <v>156</v>
      </c>
      <c r="U3" s="75" t="s">
        <v>155</v>
      </c>
      <c r="V3" s="76" t="s">
        <v>154</v>
      </c>
      <c r="W3" s="94" t="s">
        <v>153</v>
      </c>
      <c r="X3" s="74" t="s">
        <v>157</v>
      </c>
      <c r="Y3" s="74" t="s">
        <v>156</v>
      </c>
      <c r="Z3" s="75" t="s">
        <v>155</v>
      </c>
      <c r="AA3" s="76" t="s">
        <v>154</v>
      </c>
      <c r="AB3" s="94" t="s">
        <v>153</v>
      </c>
      <c r="AD3" s="9"/>
    </row>
    <row r="4" spans="1:30" x14ac:dyDescent="0.3">
      <c r="A4" s="29">
        <v>702</v>
      </c>
      <c r="B4" t="str">
        <f>VLOOKUP($A4,'Diplomabestand individueel'!$A:$AC,B$1,FALSE)</f>
        <v>W5-B1</v>
      </c>
      <c r="C4" t="str">
        <f>VLOOKUP($A4,'Diplomabestand individueel'!$A:$AC,C$1,FALSE)</f>
        <v xml:space="preserve">Lara Mirck </v>
      </c>
      <c r="D4" t="str">
        <f>VLOOKUP($A4,'Diplomabestand individueel'!$A:$AC,D$1,FALSE)</f>
        <v>Instap 5</v>
      </c>
      <c r="E4" t="str">
        <f>VLOOKUP($A4,'Diplomabestand individueel'!$A:$AC,E$1,FALSE)</f>
        <v>LH</v>
      </c>
      <c r="F4" s="44">
        <f>VLOOKUP($A4,'Diplomabestand individueel'!$A:$AC,F$1,FALSE)</f>
        <v>41.924999999999997</v>
      </c>
      <c r="G4" s="41" t="e">
        <f>RANK(F4,F$4:F$7)</f>
        <v>#N/A</v>
      </c>
      <c r="H4" s="82">
        <f>VLOOKUP($A4,'Diplomabestand individueel'!$A:$AC,H$1,FALSE)</f>
        <v>3</v>
      </c>
      <c r="I4" s="82">
        <f>VLOOKUP($A4,'Diplomabestand individueel'!$A:$AC,I$1,FALSE)</f>
        <v>9.125</v>
      </c>
      <c r="J4" s="83">
        <f>VLOOKUP($A4,'Diplomabestand individueel'!$A:$AC,J$1,FALSE)</f>
        <v>0.5</v>
      </c>
      <c r="K4" s="82">
        <f>VLOOKUP($A4,'Diplomabestand individueel'!$A:$AC,K$1,FALSE)</f>
        <v>0.3</v>
      </c>
      <c r="L4" s="82">
        <f>VLOOKUP($A4,'Diplomabestand individueel'!$A:$AC,L$1,FALSE)</f>
        <v>11.925000000000001</v>
      </c>
      <c r="M4" s="41" t="e">
        <f>RANK(L4,L$4:L$7)</f>
        <v>#N/A</v>
      </c>
      <c r="N4" s="82">
        <f>VLOOKUP($A4,'Diplomabestand individueel'!$A:$AC,N$1,FALSE)</f>
        <v>3.5</v>
      </c>
      <c r="O4" s="82">
        <f>VLOOKUP($A4,'Diplomabestand individueel'!$A:$AC,O$1,FALSE)</f>
        <v>6.15</v>
      </c>
      <c r="P4" s="82">
        <f>VLOOKUP($A4,'Diplomabestand individueel'!$A:$AC,P$1,FALSE)</f>
        <v>0</v>
      </c>
      <c r="Q4" s="82">
        <f>VLOOKUP($A4,'Diplomabestand individueel'!$A:$AC,Q$1,FALSE)</f>
        <v>9.65</v>
      </c>
      <c r="R4" s="41" t="e">
        <f>RANK(Q4,Q$4:Q$7)</f>
        <v>#N/A</v>
      </c>
      <c r="S4" s="82">
        <f>VLOOKUP($A4,'Diplomabestand individueel'!$A:$AC,S$1,FALSE)</f>
        <v>4</v>
      </c>
      <c r="T4" s="82">
        <f>VLOOKUP($A4,'Diplomabestand individueel'!$A:$AC,T$1,FALSE)</f>
        <v>6.05</v>
      </c>
      <c r="U4" s="82">
        <f>VLOOKUP($A4,'Diplomabestand individueel'!$A:$AC,U$1,FALSE)</f>
        <v>0</v>
      </c>
      <c r="V4" s="82">
        <f>VLOOKUP($A4,'Diplomabestand individueel'!$A:$AC,V$1,FALSE)</f>
        <v>10.050000000000001</v>
      </c>
      <c r="W4" s="41" t="e">
        <f>RANK(V4,V$4:V$7)</f>
        <v>#N/A</v>
      </c>
      <c r="X4" s="82">
        <f>VLOOKUP($A4,'Diplomabestand individueel'!$A:$AC,X$1,FALSE)</f>
        <v>3.7</v>
      </c>
      <c r="Y4" s="82">
        <f>VLOOKUP($A4,'Diplomabestand individueel'!$A:$AC,Y$1,FALSE)</f>
        <v>6.6</v>
      </c>
      <c r="Z4" s="82">
        <f>VLOOKUP($A4,'Diplomabestand individueel'!$A:$AC,Z$1,FALSE)</f>
        <v>0</v>
      </c>
      <c r="AA4" s="82">
        <f>VLOOKUP($A4,'Diplomabestand individueel'!$A:$AC,AA$1,FALSE)</f>
        <v>10.3</v>
      </c>
      <c r="AB4" s="41" t="e">
        <f>RANK(AA4,AA$4:AA$7)</f>
        <v>#N/A</v>
      </c>
    </row>
    <row r="5" spans="1:30" x14ac:dyDescent="0.3">
      <c r="A5" s="29">
        <v>703</v>
      </c>
      <c r="B5" t="str">
        <f>VLOOKUP($A5,'Diplomabestand individueel'!$A:$AC,B$1,FALSE)</f>
        <v>W5-B1</v>
      </c>
      <c r="C5" t="str">
        <f>VLOOKUP($A5,'Diplomabestand individueel'!$A:$AC,C$1,FALSE)</f>
        <v>Jetske Smid</v>
      </c>
      <c r="D5" t="str">
        <f>VLOOKUP($A5,'Diplomabestand individueel'!$A:$AC,D$1,FALSE)</f>
        <v>Instap 5</v>
      </c>
      <c r="E5" t="str">
        <f>VLOOKUP($A5,'Diplomabestand individueel'!$A:$AC,E$1,FALSE)</f>
        <v>LH</v>
      </c>
      <c r="F5" s="44">
        <f>VLOOKUP($A5,'Diplomabestand individueel'!$A:$AC,F$1,FALSE)</f>
        <v>34.125</v>
      </c>
      <c r="G5" s="41" t="e">
        <f>RANK(F5,F$4:F$7)</f>
        <v>#N/A</v>
      </c>
      <c r="H5" s="82">
        <f>VLOOKUP($A5,'Diplomabestand individueel'!$A:$AC,H$1,FALSE)</f>
        <v>3</v>
      </c>
      <c r="I5" s="82">
        <f>VLOOKUP($A5,'Diplomabestand individueel'!$A:$AC,I$1,FALSE)</f>
        <v>8.6750000000000007</v>
      </c>
      <c r="J5" s="83">
        <f>VLOOKUP($A5,'Diplomabestand individueel'!$A:$AC,J$1,FALSE)</f>
        <v>0.5</v>
      </c>
      <c r="K5" s="82">
        <f>VLOOKUP($A5,'Diplomabestand individueel'!$A:$AC,K$1,FALSE)</f>
        <v>0.3</v>
      </c>
      <c r="L5" s="82">
        <f>VLOOKUP($A5,'Diplomabestand individueel'!$A:$AC,L$1,FALSE)</f>
        <v>11.475</v>
      </c>
      <c r="M5" s="41" t="e">
        <f>RANK(L5,L$4:L$7)</f>
        <v>#N/A</v>
      </c>
      <c r="N5" s="82">
        <f>VLOOKUP($A5,'Diplomabestand individueel'!$A:$AC,N$1,FALSE)</f>
        <v>1.6</v>
      </c>
      <c r="O5" s="82">
        <f>VLOOKUP($A5,'Diplomabestand individueel'!$A:$AC,O$1,FALSE)</f>
        <v>4.7</v>
      </c>
      <c r="P5" s="82">
        <f>VLOOKUP($A5,'Diplomabestand individueel'!$A:$AC,P$1,FALSE)</f>
        <v>4</v>
      </c>
      <c r="Q5" s="82">
        <f>VLOOKUP($A5,'Diplomabestand individueel'!$A:$AC,Q$1,FALSE)</f>
        <v>2.2999999999999998</v>
      </c>
      <c r="R5" s="41" t="e">
        <f>RANK(Q5,Q$4:Q$7)</f>
        <v>#N/A</v>
      </c>
      <c r="S5" s="82">
        <f>VLOOKUP($A5,'Diplomabestand individueel'!$A:$AC,S$1,FALSE)</f>
        <v>3.7</v>
      </c>
      <c r="T5" s="82">
        <f>VLOOKUP($A5,'Diplomabestand individueel'!$A:$AC,T$1,FALSE)</f>
        <v>6.95</v>
      </c>
      <c r="U5" s="82">
        <f>VLOOKUP($A5,'Diplomabestand individueel'!$A:$AC,U$1,FALSE)</f>
        <v>0</v>
      </c>
      <c r="V5" s="82">
        <f>VLOOKUP($A5,'Diplomabestand individueel'!$A:$AC,V$1,FALSE)</f>
        <v>10.65</v>
      </c>
      <c r="W5" s="41" t="e">
        <f>RANK(V5,V$4:V$7)</f>
        <v>#N/A</v>
      </c>
      <c r="X5" s="82">
        <f>VLOOKUP($A5,'Diplomabestand individueel'!$A:$AC,X$1,FALSE)</f>
        <v>3.4</v>
      </c>
      <c r="Y5" s="82">
        <f>VLOOKUP($A5,'Diplomabestand individueel'!$A:$AC,Y$1,FALSE)</f>
        <v>6.3</v>
      </c>
      <c r="Z5" s="82">
        <f>VLOOKUP($A5,'Diplomabestand individueel'!$A:$AC,Z$1,FALSE)</f>
        <v>0</v>
      </c>
      <c r="AA5" s="82">
        <f>VLOOKUP($A5,'Diplomabestand individueel'!$A:$AC,AA$1,FALSE)</f>
        <v>9.6999999999999993</v>
      </c>
      <c r="AB5" s="41" t="e">
        <f t="shared" ref="AB5:AB7" si="0">RANK(AA5,AA$4:AA$7)</f>
        <v>#N/A</v>
      </c>
    </row>
    <row r="6" spans="1:30" x14ac:dyDescent="0.3">
      <c r="A6" s="29">
        <v>700</v>
      </c>
      <c r="B6" t="e">
        <f>VLOOKUP($A6,'Diplomabestand individueel'!$A:$AC,B$1,FALSE)</f>
        <v>#N/A</v>
      </c>
      <c r="C6" t="e">
        <f>VLOOKUP($A6,'Diplomabestand individueel'!$A:$AC,C$1,FALSE)</f>
        <v>#N/A</v>
      </c>
      <c r="D6" t="e">
        <f>VLOOKUP($A6,'Diplomabestand individueel'!$A:$AC,D$1,FALSE)</f>
        <v>#N/A</v>
      </c>
      <c r="E6" t="e">
        <f>VLOOKUP($A6,'Diplomabestand individueel'!$A:$AC,E$1,FALSE)</f>
        <v>#N/A</v>
      </c>
      <c r="F6" s="44" t="e">
        <f>VLOOKUP($A6,'Diplomabestand individueel'!$A:$AC,F$1,FALSE)</f>
        <v>#N/A</v>
      </c>
      <c r="G6" s="41" t="e">
        <f>RANK(F6,F$4:F$7)</f>
        <v>#N/A</v>
      </c>
      <c r="H6" s="82" t="e">
        <f>VLOOKUP($A6,'Diplomabestand individueel'!$A:$AC,H$1,FALSE)</f>
        <v>#N/A</v>
      </c>
      <c r="I6" s="82" t="e">
        <f>VLOOKUP($A6,'Diplomabestand individueel'!$A:$AC,I$1,FALSE)</f>
        <v>#N/A</v>
      </c>
      <c r="J6" s="83" t="e">
        <f>VLOOKUP($A6,'Diplomabestand individueel'!$A:$AC,J$1,FALSE)</f>
        <v>#N/A</v>
      </c>
      <c r="K6" s="82" t="e">
        <f>VLOOKUP($A6,'Diplomabestand individueel'!$A:$AC,K$1,FALSE)</f>
        <v>#N/A</v>
      </c>
      <c r="L6" s="82" t="e">
        <f>VLOOKUP($A6,'Diplomabestand individueel'!$A:$AC,L$1,FALSE)</f>
        <v>#N/A</v>
      </c>
      <c r="M6" s="41" t="e">
        <f>RANK(L6,L$4:L$7)</f>
        <v>#N/A</v>
      </c>
      <c r="N6" s="82" t="e">
        <f>VLOOKUP($A6,'Diplomabestand individueel'!$A:$AC,N$1,FALSE)</f>
        <v>#N/A</v>
      </c>
      <c r="O6" s="82" t="e">
        <f>VLOOKUP($A6,'Diplomabestand individueel'!$A:$AC,O$1,FALSE)</f>
        <v>#N/A</v>
      </c>
      <c r="P6" s="82" t="e">
        <f>VLOOKUP($A6,'Diplomabestand individueel'!$A:$AC,P$1,FALSE)</f>
        <v>#N/A</v>
      </c>
      <c r="Q6" s="82" t="e">
        <f>VLOOKUP($A6,'Diplomabestand individueel'!$A:$AC,Q$1,FALSE)</f>
        <v>#N/A</v>
      </c>
      <c r="R6" s="41" t="e">
        <f>RANK(Q6,Q$4:Q$7)</f>
        <v>#N/A</v>
      </c>
      <c r="S6" s="82" t="e">
        <f>VLOOKUP($A6,'Diplomabestand individueel'!$A:$AC,S$1,FALSE)</f>
        <v>#N/A</v>
      </c>
      <c r="T6" s="82" t="e">
        <f>VLOOKUP($A6,'Diplomabestand individueel'!$A:$AC,T$1,FALSE)</f>
        <v>#N/A</v>
      </c>
      <c r="U6" s="82" t="e">
        <f>VLOOKUP($A6,'Diplomabestand individueel'!$A:$AC,U$1,FALSE)</f>
        <v>#N/A</v>
      </c>
      <c r="V6" s="82" t="e">
        <f>VLOOKUP($A6,'Diplomabestand individueel'!$A:$AC,V$1,FALSE)</f>
        <v>#N/A</v>
      </c>
      <c r="W6" s="41" t="e">
        <f>RANK(V6,V$4:V$7)</f>
        <v>#N/A</v>
      </c>
      <c r="X6" s="82" t="e">
        <f>VLOOKUP($A6,'Diplomabestand individueel'!$A:$AC,X$1,FALSE)</f>
        <v>#N/A</v>
      </c>
      <c r="Y6" s="82" t="e">
        <f>VLOOKUP($A6,'Diplomabestand individueel'!$A:$AC,Y$1,FALSE)</f>
        <v>#N/A</v>
      </c>
      <c r="Z6" s="82" t="e">
        <f>VLOOKUP($A6,'Diplomabestand individueel'!$A:$AC,Z$1,FALSE)</f>
        <v>#N/A</v>
      </c>
      <c r="AA6" s="82" t="e">
        <f>VLOOKUP($A6,'Diplomabestand individueel'!$A:$AC,AA$1,FALSE)</f>
        <v>#N/A</v>
      </c>
      <c r="AB6" s="41" t="e">
        <f t="shared" si="0"/>
        <v>#N/A</v>
      </c>
    </row>
    <row r="7" spans="1:30" x14ac:dyDescent="0.3">
      <c r="A7" s="29">
        <v>701</v>
      </c>
      <c r="B7" t="str">
        <f>VLOOKUP($A7,'Diplomabestand individueel'!$A:$AC,B$1,FALSE)</f>
        <v>W5-B1</v>
      </c>
      <c r="C7" t="str">
        <f>VLOOKUP($A7,'Diplomabestand individueel'!$A:$AC,C$1,FALSE)</f>
        <v xml:space="preserve">Jahshaily Burgzorg </v>
      </c>
      <c r="D7" t="str">
        <f>VLOOKUP($A7,'Diplomabestand individueel'!$A:$AC,D$1,FALSE)</f>
        <v>Instap 5</v>
      </c>
      <c r="E7" t="str">
        <f>VLOOKUP($A7,'Diplomabestand individueel'!$A:$AC,E$1,FALSE)</f>
        <v>LH</v>
      </c>
      <c r="F7" s="44">
        <f>VLOOKUP($A7,'Diplomabestand individueel'!$A:$AC,F$1,FALSE)</f>
        <v>42.9</v>
      </c>
      <c r="G7" s="41" t="e">
        <f>RANK(F7,F$4:F$7)</f>
        <v>#N/A</v>
      </c>
      <c r="H7" s="82">
        <f>VLOOKUP($A7,'Diplomabestand individueel'!$A:$AC,H$1,FALSE)</f>
        <v>3</v>
      </c>
      <c r="I7" s="82">
        <f>VLOOKUP($A7,'Diplomabestand individueel'!$A:$AC,I$1,FALSE)</f>
        <v>9.25</v>
      </c>
      <c r="J7" s="83">
        <f>VLOOKUP($A7,'Diplomabestand individueel'!$A:$AC,J$1,FALSE)</f>
        <v>0</v>
      </c>
      <c r="K7" s="82">
        <f>VLOOKUP($A7,'Diplomabestand individueel'!$A:$AC,K$1,FALSE)</f>
        <v>0.3</v>
      </c>
      <c r="L7" s="82">
        <f>VLOOKUP($A7,'Diplomabestand individueel'!$A:$AC,L$1,FALSE)</f>
        <v>12.55</v>
      </c>
      <c r="M7" s="41" t="e">
        <f>RANK(L7,L$4:L$7)</f>
        <v>#N/A</v>
      </c>
      <c r="N7" s="82">
        <f>VLOOKUP($A7,'Diplomabestand individueel'!$A:$AC,N$1,FALSE)</f>
        <v>2.9</v>
      </c>
      <c r="O7" s="82">
        <f>VLOOKUP($A7,'Diplomabestand individueel'!$A:$AC,O$1,FALSE)</f>
        <v>5.5</v>
      </c>
      <c r="P7" s="82">
        <f>VLOOKUP($A7,'Diplomabestand individueel'!$A:$AC,P$1,FALSE)</f>
        <v>0</v>
      </c>
      <c r="Q7" s="82">
        <f>VLOOKUP($A7,'Diplomabestand individueel'!$A:$AC,Q$1,FALSE)</f>
        <v>8.4</v>
      </c>
      <c r="R7" s="41" t="e">
        <f>RANK(Q7,Q$4:Q$7)</f>
        <v>#N/A</v>
      </c>
      <c r="S7" s="82">
        <f>VLOOKUP($A7,'Diplomabestand individueel'!$A:$AC,S$1,FALSE)</f>
        <v>3.2</v>
      </c>
      <c r="T7" s="82">
        <f>VLOOKUP($A7,'Diplomabestand individueel'!$A:$AC,T$1,FALSE)</f>
        <v>7.05</v>
      </c>
      <c r="U7" s="82">
        <f>VLOOKUP($A7,'Diplomabestand individueel'!$A:$AC,U$1,FALSE)</f>
        <v>0</v>
      </c>
      <c r="V7" s="82">
        <f>VLOOKUP($A7,'Diplomabestand individueel'!$A:$AC,V$1,FALSE)</f>
        <v>10.25</v>
      </c>
      <c r="W7" s="41" t="e">
        <f>RANK(V7,V$4:V$7)</f>
        <v>#N/A</v>
      </c>
      <c r="X7" s="82">
        <f>VLOOKUP($A7,'Diplomabestand individueel'!$A:$AC,X$1,FALSE)</f>
        <v>4</v>
      </c>
      <c r="Y7" s="82">
        <f>VLOOKUP($A7,'Diplomabestand individueel'!$A:$AC,Y$1,FALSE)</f>
        <v>7.7</v>
      </c>
      <c r="Z7" s="82">
        <f>VLOOKUP($A7,'Diplomabestand individueel'!$A:$AC,Z$1,FALSE)</f>
        <v>0</v>
      </c>
      <c r="AA7" s="82">
        <f>VLOOKUP($A7,'Diplomabestand individueel'!$A:$AC,AA$1,FALSE)</f>
        <v>11.7</v>
      </c>
      <c r="AB7" s="41" t="e">
        <f t="shared" si="0"/>
        <v>#N/A</v>
      </c>
    </row>
    <row r="8" spans="1:30" x14ac:dyDescent="0.3">
      <c r="F8" s="42"/>
      <c r="G8" s="39"/>
      <c r="H8" s="84"/>
      <c r="I8" s="84"/>
      <c r="J8" s="85"/>
      <c r="K8" s="84"/>
      <c r="L8" s="86"/>
      <c r="M8" s="95"/>
      <c r="N8" s="84"/>
      <c r="O8" s="84"/>
      <c r="P8" s="84"/>
      <c r="Q8" s="86"/>
      <c r="R8" s="95"/>
      <c r="S8" s="84"/>
      <c r="T8" s="84"/>
      <c r="U8" s="84"/>
      <c r="V8" s="86"/>
      <c r="W8" s="95"/>
      <c r="X8" s="84"/>
      <c r="Y8" s="84"/>
      <c r="Z8" s="87"/>
      <c r="AA8" s="86"/>
      <c r="AB8" s="95"/>
    </row>
    <row r="9" spans="1:30" x14ac:dyDescent="0.3">
      <c r="F9" s="42"/>
      <c r="G9" s="39"/>
      <c r="H9" s="84"/>
      <c r="I9" s="84"/>
      <c r="J9" s="85"/>
      <c r="K9" s="84"/>
      <c r="L9" s="86"/>
      <c r="M9" s="96"/>
      <c r="N9" s="84"/>
      <c r="O9" s="84"/>
      <c r="P9" s="84"/>
      <c r="Q9" s="86"/>
      <c r="R9" s="96"/>
      <c r="S9" s="84"/>
      <c r="T9" s="84"/>
      <c r="U9" s="84"/>
      <c r="V9" s="86"/>
      <c r="W9" s="96"/>
      <c r="X9" s="84"/>
      <c r="Y9" s="84"/>
      <c r="Z9" s="87"/>
      <c r="AA9" s="86"/>
      <c r="AB9" s="29"/>
    </row>
    <row r="10" spans="1:30" ht="23.4" x14ac:dyDescent="0.45">
      <c r="A10" s="29" t="s">
        <v>160</v>
      </c>
      <c r="C10" s="73" t="str">
        <f>D12</f>
        <v>Instap 5</v>
      </c>
      <c r="D10" s="38"/>
      <c r="F10" s="42"/>
      <c r="H10" s="156" t="s">
        <v>4</v>
      </c>
      <c r="I10" s="157"/>
      <c r="J10" s="157"/>
      <c r="K10" s="157"/>
      <c r="L10" s="157"/>
      <c r="M10" s="157"/>
      <c r="N10" s="156" t="s">
        <v>5</v>
      </c>
      <c r="O10" s="157"/>
      <c r="P10" s="157"/>
      <c r="Q10" s="157"/>
      <c r="R10" s="157"/>
      <c r="S10" s="156" t="s">
        <v>6</v>
      </c>
      <c r="T10" s="157"/>
      <c r="U10" s="157"/>
      <c r="V10" s="157"/>
      <c r="W10" s="157"/>
      <c r="X10" s="156" t="s">
        <v>7</v>
      </c>
      <c r="Y10" s="157"/>
      <c r="Z10" s="157"/>
      <c r="AA10" s="157"/>
      <c r="AB10" s="157"/>
    </row>
    <row r="11" spans="1:30" ht="28.8" x14ac:dyDescent="0.3">
      <c r="A11" s="37" t="s">
        <v>159</v>
      </c>
      <c r="B11" s="29" t="s">
        <v>9</v>
      </c>
      <c r="C11" t="s">
        <v>10</v>
      </c>
      <c r="D11" s="29" t="s">
        <v>50</v>
      </c>
      <c r="E11" t="s">
        <v>13</v>
      </c>
      <c r="F11" s="43" t="s">
        <v>154</v>
      </c>
      <c r="G11" s="36" t="s">
        <v>153</v>
      </c>
      <c r="H11" s="74" t="s">
        <v>157</v>
      </c>
      <c r="I11" s="74" t="s">
        <v>156</v>
      </c>
      <c r="J11" s="77" t="s">
        <v>155</v>
      </c>
      <c r="K11" s="74" t="s">
        <v>158</v>
      </c>
      <c r="L11" s="76" t="s">
        <v>154</v>
      </c>
      <c r="M11" s="94" t="s">
        <v>153</v>
      </c>
      <c r="N11" s="74" t="s">
        <v>157</v>
      </c>
      <c r="O11" s="74" t="s">
        <v>156</v>
      </c>
      <c r="P11" s="75" t="s">
        <v>155</v>
      </c>
      <c r="Q11" s="76" t="s">
        <v>154</v>
      </c>
      <c r="R11" s="94" t="s">
        <v>153</v>
      </c>
      <c r="S11" s="74" t="s">
        <v>157</v>
      </c>
      <c r="T11" s="74" t="s">
        <v>156</v>
      </c>
      <c r="U11" s="75" t="s">
        <v>155</v>
      </c>
      <c r="V11" s="76" t="s">
        <v>154</v>
      </c>
      <c r="W11" s="94" t="s">
        <v>153</v>
      </c>
      <c r="X11" s="74" t="s">
        <v>157</v>
      </c>
      <c r="Y11" s="74" t="s">
        <v>156</v>
      </c>
      <c r="Z11" s="75" t="s">
        <v>155</v>
      </c>
      <c r="AA11" s="76" t="s">
        <v>154</v>
      </c>
      <c r="AB11" s="94" t="s">
        <v>153</v>
      </c>
    </row>
    <row r="12" spans="1:30" x14ac:dyDescent="0.3">
      <c r="A12" s="29">
        <v>709</v>
      </c>
      <c r="B12" t="str">
        <f>VLOOKUP($A12,'Diplomabestand individueel'!$A:$AC,B$1,FALSE)</f>
        <v>W5-B1</v>
      </c>
      <c r="C12" t="str">
        <f>VLOOKUP($A12,'Diplomabestand individueel'!$A:$AC,C$1,FALSE)</f>
        <v>Alsu Kazanci</v>
      </c>
      <c r="D12" t="str">
        <f>VLOOKUP($A12,'Diplomabestand individueel'!$A:$AC,D$1,FALSE)</f>
        <v>Instap 5</v>
      </c>
      <c r="E12" t="str">
        <f>VLOOKUP($A12,'Diplomabestand individueel'!$A:$AC,E$1,FALSE)</f>
        <v>K&amp;V</v>
      </c>
      <c r="F12" s="44">
        <f>VLOOKUP($A12,'Diplomabestand individueel'!$A:$AC,F$1,FALSE)</f>
        <v>44.024999999999999</v>
      </c>
      <c r="G12" s="41">
        <f t="shared" ref="G12:G21" si="1">RANK(F12,F$12:F$21)</f>
        <v>4</v>
      </c>
      <c r="H12" s="82">
        <f>VLOOKUP($A12,'Diplomabestand individueel'!$A:$AC,H$1,FALSE)</f>
        <v>3</v>
      </c>
      <c r="I12" s="82">
        <f>VLOOKUP($A12,'Diplomabestand individueel'!$A:$AC,I$1,FALSE)</f>
        <v>8.9750000000000014</v>
      </c>
      <c r="J12" s="83">
        <f>VLOOKUP($A12,'Diplomabestand individueel'!$A:$AC,J$1,FALSE)</f>
        <v>0</v>
      </c>
      <c r="K12" s="82">
        <f>VLOOKUP($A12,'Diplomabestand individueel'!$A:$AC,K$1,FALSE)</f>
        <v>0</v>
      </c>
      <c r="L12" s="82">
        <f>VLOOKUP($A12,'Diplomabestand individueel'!$A:$AC,L$1,FALSE)</f>
        <v>11.975</v>
      </c>
      <c r="M12" s="41">
        <f t="shared" ref="M12:M21" si="2">RANK(L12,L$12:L$21)</f>
        <v>9</v>
      </c>
      <c r="N12" s="82">
        <f>VLOOKUP($A12,'Diplomabestand individueel'!$A:$AC,N$1,FALSE)</f>
        <v>2.7</v>
      </c>
      <c r="O12" s="82">
        <f>VLOOKUP($A12,'Diplomabestand individueel'!$A:$AC,O$1,FALSE)</f>
        <v>6.9</v>
      </c>
      <c r="P12" s="82">
        <f>VLOOKUP($A12,'Diplomabestand individueel'!$A:$AC,P$1,FALSE)</f>
        <v>0</v>
      </c>
      <c r="Q12" s="82">
        <f>VLOOKUP($A12,'Diplomabestand individueel'!$A:$AC,Q$1,FALSE)</f>
        <v>9.6</v>
      </c>
      <c r="R12" s="41">
        <f t="shared" ref="R12:R21" si="3">RANK(Q12,Q$12:Q$21)</f>
        <v>6</v>
      </c>
      <c r="S12" s="82">
        <f>VLOOKUP($A12,'Diplomabestand individueel'!$A:$AC,S$1,FALSE)</f>
        <v>3.7</v>
      </c>
      <c r="T12" s="82">
        <f>VLOOKUP($A12,'Diplomabestand individueel'!$A:$AC,T$1,FALSE)</f>
        <v>7</v>
      </c>
      <c r="U12" s="82">
        <f>VLOOKUP($A12,'Diplomabestand individueel'!$A:$AC,U$1,FALSE)</f>
        <v>0</v>
      </c>
      <c r="V12" s="82">
        <f>VLOOKUP($A12,'Diplomabestand individueel'!$A:$AC,V$1,FALSE)</f>
        <v>10.7</v>
      </c>
      <c r="W12" s="41">
        <f t="shared" ref="W12:W21" si="4">RANK(V12,V$12:V$21)</f>
        <v>6</v>
      </c>
      <c r="X12" s="82">
        <f>VLOOKUP($A12,'Diplomabestand individueel'!$A:$AC,X$1,FALSE)</f>
        <v>3.7</v>
      </c>
      <c r="Y12" s="82">
        <f>VLOOKUP($A12,'Diplomabestand individueel'!$A:$AC,Y$1,FALSE)</f>
        <v>8.0500000000000007</v>
      </c>
      <c r="Z12" s="82">
        <f>VLOOKUP($A12,'Diplomabestand individueel'!$A:$AC,Z$1,FALSE)</f>
        <v>0</v>
      </c>
      <c r="AA12" s="82">
        <f>VLOOKUP($A12,'Diplomabestand individueel'!$A:$AC,AA$1,FALSE)</f>
        <v>11.75</v>
      </c>
      <c r="AB12" s="41">
        <f>RANK(AA12,AA$12:AA$21)</f>
        <v>5</v>
      </c>
    </row>
    <row r="13" spans="1:30" x14ac:dyDescent="0.3">
      <c r="A13" s="29">
        <v>704</v>
      </c>
      <c r="B13" t="str">
        <f>VLOOKUP($A13,'Diplomabestand individueel'!$A:$AC,B$1,FALSE)</f>
        <v>W5-B1</v>
      </c>
      <c r="C13" t="str">
        <f>VLOOKUP($A13,'Diplomabestand individueel'!$A:$AC,C$1,FALSE)</f>
        <v>Eliz Demir</v>
      </c>
      <c r="D13" t="str">
        <f>VLOOKUP($A13,'Diplomabestand individueel'!$A:$AC,D$1,FALSE)</f>
        <v>Instap 5</v>
      </c>
      <c r="E13" t="str">
        <f>VLOOKUP($A13,'Diplomabestand individueel'!$A:$AC,E$1,FALSE)</f>
        <v>Jahn</v>
      </c>
      <c r="F13" s="44">
        <f>VLOOKUP($A13,'Diplomabestand individueel'!$A:$AC,F$1,FALSE)</f>
        <v>43.9</v>
      </c>
      <c r="G13" s="41">
        <f t="shared" si="1"/>
        <v>5</v>
      </c>
      <c r="H13" s="82">
        <f>VLOOKUP($A13,'Diplomabestand individueel'!$A:$AC,H$1,FALSE)</f>
        <v>3</v>
      </c>
      <c r="I13" s="82">
        <f>VLOOKUP($A13,'Diplomabestand individueel'!$A:$AC,I$1,FALSE)</f>
        <v>9.1999999999999993</v>
      </c>
      <c r="J13" s="83">
        <f>VLOOKUP($A13,'Diplomabestand individueel'!$A:$AC,J$1,FALSE)</f>
        <v>0</v>
      </c>
      <c r="K13" s="82">
        <f>VLOOKUP($A13,'Diplomabestand individueel'!$A:$AC,K$1,FALSE)</f>
        <v>0</v>
      </c>
      <c r="L13" s="82">
        <f>VLOOKUP($A13,'Diplomabestand individueel'!$A:$AC,L$1,FALSE)</f>
        <v>12.2</v>
      </c>
      <c r="M13" s="41">
        <f t="shared" si="2"/>
        <v>8</v>
      </c>
      <c r="N13" s="82">
        <f>VLOOKUP($A13,'Diplomabestand individueel'!$A:$AC,N$1,FALSE)</f>
        <v>2.7</v>
      </c>
      <c r="O13" s="82">
        <f>VLOOKUP($A13,'Diplomabestand individueel'!$A:$AC,O$1,FALSE)</f>
        <v>7.2</v>
      </c>
      <c r="P13" s="82">
        <f>VLOOKUP($A13,'Diplomabestand individueel'!$A:$AC,P$1,FALSE)</f>
        <v>0</v>
      </c>
      <c r="Q13" s="82">
        <f>VLOOKUP($A13,'Diplomabestand individueel'!$A:$AC,Q$1,FALSE)</f>
        <v>9.9</v>
      </c>
      <c r="R13" s="41">
        <f t="shared" si="3"/>
        <v>3</v>
      </c>
      <c r="S13" s="82">
        <f>VLOOKUP($A13,'Diplomabestand individueel'!$A:$AC,S$1,FALSE)</f>
        <v>3.2</v>
      </c>
      <c r="T13" s="82">
        <f>VLOOKUP($A13,'Diplomabestand individueel'!$A:$AC,T$1,FALSE)</f>
        <v>8.4499999999999993</v>
      </c>
      <c r="U13" s="82">
        <f>VLOOKUP($A13,'Diplomabestand individueel'!$A:$AC,U$1,FALSE)</f>
        <v>0</v>
      </c>
      <c r="V13" s="82">
        <f>VLOOKUP($A13,'Diplomabestand individueel'!$A:$AC,V$1,FALSE)</f>
        <v>11.65</v>
      </c>
      <c r="W13" s="41">
        <f t="shared" si="4"/>
        <v>1</v>
      </c>
      <c r="X13" s="82">
        <f>VLOOKUP($A13,'Diplomabestand individueel'!$A:$AC,X$1,FALSE)</f>
        <v>3.4</v>
      </c>
      <c r="Y13" s="82">
        <f>VLOOKUP($A13,'Diplomabestand individueel'!$A:$AC,Y$1,FALSE)</f>
        <v>6.75</v>
      </c>
      <c r="Z13" s="82">
        <f>VLOOKUP($A13,'Diplomabestand individueel'!$A:$AC,Z$1,FALSE)</f>
        <v>0</v>
      </c>
      <c r="AA13" s="82">
        <f>VLOOKUP($A13,'Diplomabestand individueel'!$A:$AC,AA$1,FALSE)</f>
        <v>10.15</v>
      </c>
      <c r="AB13" s="41">
        <f t="shared" ref="AB13:AB21" si="5">RANK(AA13,AA$12:AA$21)</f>
        <v>9</v>
      </c>
    </row>
    <row r="14" spans="1:30" x14ac:dyDescent="0.3">
      <c r="A14" s="29">
        <v>708</v>
      </c>
      <c r="B14" t="str">
        <f>VLOOKUP($A14,'Diplomabestand individueel'!$A:$AC,B$1,FALSE)</f>
        <v>W5-B1</v>
      </c>
      <c r="C14" t="str">
        <f>VLOOKUP($A14,'Diplomabestand individueel'!$A:$AC,C$1,FALSE)</f>
        <v>Giselle Bibiani</v>
      </c>
      <c r="D14" t="str">
        <f>VLOOKUP($A14,'Diplomabestand individueel'!$A:$AC,D$1,FALSE)</f>
        <v>Instap 5</v>
      </c>
      <c r="E14" t="str">
        <f>VLOOKUP($A14,'Diplomabestand individueel'!$A:$AC,E$1,FALSE)</f>
        <v>K&amp;V</v>
      </c>
      <c r="F14" s="44">
        <f>VLOOKUP($A14,'Diplomabestand individueel'!$A:$AC,F$1,FALSE)</f>
        <v>43.424999999999997</v>
      </c>
      <c r="G14" s="41">
        <f t="shared" si="1"/>
        <v>7</v>
      </c>
      <c r="H14" s="82">
        <f>VLOOKUP($A14,'Diplomabestand individueel'!$A:$AC,H$1,FALSE)</f>
        <v>3</v>
      </c>
      <c r="I14" s="82">
        <f>VLOOKUP($A14,'Diplomabestand individueel'!$A:$AC,I$1,FALSE)</f>
        <v>9.2750000000000004</v>
      </c>
      <c r="J14" s="83">
        <f>VLOOKUP($A14,'Diplomabestand individueel'!$A:$AC,J$1,FALSE)</f>
        <v>0</v>
      </c>
      <c r="K14" s="82">
        <f>VLOOKUP($A14,'Diplomabestand individueel'!$A:$AC,K$1,FALSE)</f>
        <v>0</v>
      </c>
      <c r="L14" s="82">
        <f>VLOOKUP($A14,'Diplomabestand individueel'!$A:$AC,L$1,FALSE)</f>
        <v>12.275</v>
      </c>
      <c r="M14" s="41">
        <f t="shared" si="2"/>
        <v>7</v>
      </c>
      <c r="N14" s="82">
        <f>VLOOKUP($A14,'Diplomabestand individueel'!$A:$AC,N$1,FALSE)</f>
        <v>2.7</v>
      </c>
      <c r="O14" s="82">
        <f>VLOOKUP($A14,'Diplomabestand individueel'!$A:$AC,O$1,FALSE)</f>
        <v>7.15</v>
      </c>
      <c r="P14" s="82">
        <f>VLOOKUP($A14,'Diplomabestand individueel'!$A:$AC,P$1,FALSE)</f>
        <v>0</v>
      </c>
      <c r="Q14" s="82">
        <f>VLOOKUP($A14,'Diplomabestand individueel'!$A:$AC,Q$1,FALSE)</f>
        <v>9.85</v>
      </c>
      <c r="R14" s="41">
        <f t="shared" si="3"/>
        <v>4</v>
      </c>
      <c r="S14" s="82">
        <f>VLOOKUP($A14,'Diplomabestand individueel'!$A:$AC,S$1,FALSE)</f>
        <v>2.6</v>
      </c>
      <c r="T14" s="82">
        <f>VLOOKUP($A14,'Diplomabestand individueel'!$A:$AC,T$1,FALSE)</f>
        <v>7.6</v>
      </c>
      <c r="U14" s="82">
        <f>VLOOKUP($A14,'Diplomabestand individueel'!$A:$AC,U$1,FALSE)</f>
        <v>0</v>
      </c>
      <c r="V14" s="82">
        <f>VLOOKUP($A14,'Diplomabestand individueel'!$A:$AC,V$1,FALSE)</f>
        <v>10.199999999999999</v>
      </c>
      <c r="W14" s="41">
        <f t="shared" si="4"/>
        <v>7</v>
      </c>
      <c r="X14" s="82">
        <f>VLOOKUP($A14,'Diplomabestand individueel'!$A:$AC,X$1,FALSE)</f>
        <v>3.4</v>
      </c>
      <c r="Y14" s="82">
        <f>VLOOKUP($A14,'Diplomabestand individueel'!$A:$AC,Y$1,FALSE)</f>
        <v>7.7</v>
      </c>
      <c r="Z14" s="82">
        <f>VLOOKUP($A14,'Diplomabestand individueel'!$A:$AC,Z$1,FALSE)</f>
        <v>0</v>
      </c>
      <c r="AA14" s="82">
        <f>VLOOKUP($A14,'Diplomabestand individueel'!$A:$AC,AA$1,FALSE)</f>
        <v>11.1</v>
      </c>
      <c r="AB14" s="41">
        <f t="shared" si="5"/>
        <v>6</v>
      </c>
    </row>
    <row r="15" spans="1:30" x14ac:dyDescent="0.3">
      <c r="A15" s="29">
        <v>713</v>
      </c>
      <c r="B15" t="str">
        <f>VLOOKUP($A15,'Diplomabestand individueel'!$A:$AC,B$1,FALSE)</f>
        <v>W5-B1</v>
      </c>
      <c r="C15" t="str">
        <f>VLOOKUP($A15,'Diplomabestand individueel'!$A:$AC,C$1,FALSE)</f>
        <v xml:space="preserve">Liza van den Kieboom </v>
      </c>
      <c r="D15" t="str">
        <f>VLOOKUP($A15,'Diplomabestand individueel'!$A:$AC,D$1,FALSE)</f>
        <v>Instap 6</v>
      </c>
      <c r="E15" t="str">
        <f>VLOOKUP($A15,'Diplomabestand individueel'!$A:$AC,E$1,FALSE)</f>
        <v>LH</v>
      </c>
      <c r="F15" s="44">
        <f>VLOOKUP($A15,'Diplomabestand individueel'!$A:$AC,F$1,FALSE)</f>
        <v>42.475000000000001</v>
      </c>
      <c r="G15" s="41">
        <f t="shared" si="1"/>
        <v>9</v>
      </c>
      <c r="H15" s="82">
        <f>VLOOKUP($A15,'Diplomabestand individueel'!$A:$AC,H$1,FALSE)</f>
        <v>3.5</v>
      </c>
      <c r="I15" s="82">
        <f>VLOOKUP($A15,'Diplomabestand individueel'!$A:$AC,I$1,FALSE)</f>
        <v>9.375</v>
      </c>
      <c r="J15" s="83">
        <f>VLOOKUP($A15,'Diplomabestand individueel'!$A:$AC,J$1,FALSE)</f>
        <v>0</v>
      </c>
      <c r="K15" s="82">
        <f>VLOOKUP($A15,'Diplomabestand individueel'!$A:$AC,K$1,FALSE)</f>
        <v>0.3</v>
      </c>
      <c r="L15" s="82">
        <f>VLOOKUP($A15,'Diplomabestand individueel'!$A:$AC,L$1,FALSE)</f>
        <v>13.175000000000001</v>
      </c>
      <c r="M15" s="41">
        <f t="shared" si="2"/>
        <v>2</v>
      </c>
      <c r="N15" s="82">
        <f>VLOOKUP($A15,'Diplomabestand individueel'!$A:$AC,N$1,FALSE)</f>
        <v>2</v>
      </c>
      <c r="O15" s="82">
        <f>VLOOKUP($A15,'Diplomabestand individueel'!$A:$AC,O$1,FALSE)</f>
        <v>6.9</v>
      </c>
      <c r="P15" s="82">
        <f>VLOOKUP($A15,'Diplomabestand individueel'!$A:$AC,P$1,FALSE)</f>
        <v>0</v>
      </c>
      <c r="Q15" s="82">
        <f>VLOOKUP($A15,'Diplomabestand individueel'!$A:$AC,Q$1,FALSE)</f>
        <v>8.9</v>
      </c>
      <c r="R15" s="41">
        <f t="shared" si="3"/>
        <v>8</v>
      </c>
      <c r="S15" s="82">
        <f>VLOOKUP($A15,'Diplomabestand individueel'!$A:$AC,S$1,FALSE)</f>
        <v>3.4</v>
      </c>
      <c r="T15" s="82">
        <f>VLOOKUP($A15,'Diplomabestand individueel'!$A:$AC,T$1,FALSE)</f>
        <v>6.1</v>
      </c>
      <c r="U15" s="82">
        <f>VLOOKUP($A15,'Diplomabestand individueel'!$A:$AC,U$1,FALSE)</f>
        <v>0</v>
      </c>
      <c r="V15" s="82">
        <f>VLOOKUP($A15,'Diplomabestand individueel'!$A:$AC,V$1,FALSE)</f>
        <v>9.5</v>
      </c>
      <c r="W15" s="41">
        <f t="shared" si="4"/>
        <v>8</v>
      </c>
      <c r="X15" s="82">
        <f>VLOOKUP($A15,'Diplomabestand individueel'!$A:$AC,X$1,FALSE)</f>
        <v>4</v>
      </c>
      <c r="Y15" s="82">
        <f>VLOOKUP($A15,'Diplomabestand individueel'!$A:$AC,Y$1,FALSE)</f>
        <v>6.9</v>
      </c>
      <c r="Z15" s="82">
        <f>VLOOKUP($A15,'Diplomabestand individueel'!$A:$AC,Z$1,FALSE)</f>
        <v>0</v>
      </c>
      <c r="AA15" s="82">
        <f>VLOOKUP($A15,'Diplomabestand individueel'!$A:$AC,AA$1,FALSE)</f>
        <v>10.9</v>
      </c>
      <c r="AB15" s="41">
        <f t="shared" si="5"/>
        <v>7</v>
      </c>
    </row>
    <row r="16" spans="1:30" x14ac:dyDescent="0.3">
      <c r="A16" s="29">
        <v>710</v>
      </c>
      <c r="B16" t="str">
        <f>VLOOKUP($A16,'Diplomabestand individueel'!$A:$AC,B$1,FALSE)</f>
        <v>W5-B1</v>
      </c>
      <c r="C16" t="str">
        <f>VLOOKUP($A16,'Diplomabestand individueel'!$A:$AC,C$1,FALSE)</f>
        <v xml:space="preserve">Jalou van Langelaar </v>
      </c>
      <c r="D16" t="str">
        <f>VLOOKUP($A16,'Diplomabestand individueel'!$A:$AC,D$1,FALSE)</f>
        <v>Instap 6</v>
      </c>
      <c r="E16" t="str">
        <f>VLOOKUP($A16,'Diplomabestand individueel'!$A:$AC,E$1,FALSE)</f>
        <v>LH</v>
      </c>
      <c r="F16" s="44">
        <f>VLOOKUP($A16,'Diplomabestand individueel'!$A:$AC,F$1,FALSE)</f>
        <v>43.5</v>
      </c>
      <c r="G16" s="41">
        <f t="shared" si="1"/>
        <v>6</v>
      </c>
      <c r="H16" s="82">
        <f>VLOOKUP($A16,'Diplomabestand individueel'!$A:$AC,H$1,FALSE)</f>
        <v>4</v>
      </c>
      <c r="I16" s="82">
        <f>VLOOKUP($A16,'Diplomabestand individueel'!$A:$AC,I$1,FALSE)</f>
        <v>8.9499999999999993</v>
      </c>
      <c r="J16" s="83">
        <f>VLOOKUP($A16,'Diplomabestand individueel'!$A:$AC,J$1,FALSE)</f>
        <v>0</v>
      </c>
      <c r="K16" s="82">
        <f>VLOOKUP($A16,'Diplomabestand individueel'!$A:$AC,K$1,FALSE)</f>
        <v>0.3</v>
      </c>
      <c r="L16" s="82">
        <f>VLOOKUP($A16,'Diplomabestand individueel'!$A:$AC,L$1,FALSE)</f>
        <v>13.25</v>
      </c>
      <c r="M16" s="41">
        <f t="shared" si="2"/>
        <v>1</v>
      </c>
      <c r="N16" s="82">
        <f>VLOOKUP($A16,'Diplomabestand individueel'!$A:$AC,N$1,FALSE)</f>
        <v>2.7</v>
      </c>
      <c r="O16" s="82">
        <f>VLOOKUP($A16,'Diplomabestand individueel'!$A:$AC,O$1,FALSE)</f>
        <v>6.25</v>
      </c>
      <c r="P16" s="82">
        <f>VLOOKUP($A16,'Diplomabestand individueel'!$A:$AC,P$1,FALSE)</f>
        <v>0</v>
      </c>
      <c r="Q16" s="82">
        <f>VLOOKUP($A16,'Diplomabestand individueel'!$A:$AC,Q$1,FALSE)</f>
        <v>8.9499999999999993</v>
      </c>
      <c r="R16" s="41">
        <f t="shared" si="3"/>
        <v>7</v>
      </c>
      <c r="S16" s="82">
        <f>VLOOKUP($A16,'Diplomabestand individueel'!$A:$AC,S$1,FALSE)</f>
        <v>4.3</v>
      </c>
      <c r="T16" s="82">
        <f>VLOOKUP($A16,'Diplomabestand individueel'!$A:$AC,T$1,FALSE)</f>
        <v>5.05</v>
      </c>
      <c r="U16" s="82">
        <f>VLOOKUP($A16,'Diplomabestand individueel'!$A:$AC,U$1,FALSE)</f>
        <v>0</v>
      </c>
      <c r="V16" s="82">
        <f>VLOOKUP($A16,'Diplomabestand individueel'!$A:$AC,V$1,FALSE)</f>
        <v>9.35</v>
      </c>
      <c r="W16" s="41">
        <f t="shared" si="4"/>
        <v>9</v>
      </c>
      <c r="X16" s="82">
        <f>VLOOKUP($A16,'Diplomabestand individueel'!$A:$AC,X$1,FALSE)</f>
        <v>4.3</v>
      </c>
      <c r="Y16" s="82">
        <f>VLOOKUP($A16,'Diplomabestand individueel'!$A:$AC,Y$1,FALSE)</f>
        <v>7.65</v>
      </c>
      <c r="Z16" s="82">
        <f>VLOOKUP($A16,'Diplomabestand individueel'!$A:$AC,Z$1,FALSE)</f>
        <v>0</v>
      </c>
      <c r="AA16" s="82">
        <f>VLOOKUP($A16,'Diplomabestand individueel'!$A:$AC,AA$1,FALSE)</f>
        <v>11.95</v>
      </c>
      <c r="AB16" s="41">
        <f t="shared" si="5"/>
        <v>3</v>
      </c>
    </row>
    <row r="17" spans="1:28" x14ac:dyDescent="0.3">
      <c r="A17" s="29">
        <v>707</v>
      </c>
      <c r="B17" t="str">
        <f>VLOOKUP($A17,'Diplomabestand individueel'!$A:$AC,B$1,FALSE)</f>
        <v>afm</v>
      </c>
      <c r="C17" t="str">
        <f>VLOOKUP($A17,'Diplomabestand individueel'!$A:$AC,C$1,FALSE)</f>
        <v>Lorraine Seedorf</v>
      </c>
      <c r="D17" t="str">
        <f>VLOOKUP($A17,'Diplomabestand individueel'!$A:$AC,D$1,FALSE)</f>
        <v>Instap 5</v>
      </c>
      <c r="E17" t="str">
        <f>VLOOKUP($A17,'Diplomabestand individueel'!$A:$AC,E$1,FALSE)</f>
        <v>K&amp;V</v>
      </c>
      <c r="F17" s="44">
        <f>VLOOKUP($A17,'Diplomabestand individueel'!$A:$AC,F$1,FALSE)</f>
        <v>0</v>
      </c>
      <c r="G17" s="41">
        <f t="shared" si="1"/>
        <v>10</v>
      </c>
      <c r="H17" s="82">
        <f>VLOOKUP($A17,'Diplomabestand individueel'!$A:$AC,H$1,FALSE)</f>
        <v>0</v>
      </c>
      <c r="I17" s="82">
        <f>VLOOKUP($A17,'Diplomabestand individueel'!$A:$AC,I$1,FALSE)</f>
        <v>0</v>
      </c>
      <c r="J17" s="83">
        <f>VLOOKUP($A17,'Diplomabestand individueel'!$A:$AC,J$1,FALSE)</f>
        <v>0</v>
      </c>
      <c r="K17" s="82">
        <f>VLOOKUP($A17,'Diplomabestand individueel'!$A:$AC,K$1,FALSE)</f>
        <v>0</v>
      </c>
      <c r="L17" s="82">
        <f>VLOOKUP($A17,'Diplomabestand individueel'!$A:$AC,L$1,FALSE)</f>
        <v>0</v>
      </c>
      <c r="M17" s="41">
        <f t="shared" si="2"/>
        <v>10</v>
      </c>
      <c r="N17" s="82">
        <f>VLOOKUP($A17,'Diplomabestand individueel'!$A:$AC,N$1,FALSE)</f>
        <v>0</v>
      </c>
      <c r="O17" s="82">
        <f>VLOOKUP($A17,'Diplomabestand individueel'!$A:$AC,O$1,FALSE)</f>
        <v>0</v>
      </c>
      <c r="P17" s="82">
        <f>VLOOKUP($A17,'Diplomabestand individueel'!$A:$AC,P$1,FALSE)</f>
        <v>0</v>
      </c>
      <c r="Q17" s="82">
        <f>VLOOKUP($A17,'Diplomabestand individueel'!$A:$AC,Q$1,FALSE)</f>
        <v>0</v>
      </c>
      <c r="R17" s="41">
        <f t="shared" si="3"/>
        <v>10</v>
      </c>
      <c r="S17" s="82">
        <f>VLOOKUP($A17,'Diplomabestand individueel'!$A:$AC,S$1,FALSE)</f>
        <v>0</v>
      </c>
      <c r="T17" s="82">
        <f>VLOOKUP($A17,'Diplomabestand individueel'!$A:$AC,T$1,FALSE)</f>
        <v>0</v>
      </c>
      <c r="U17" s="82">
        <f>VLOOKUP($A17,'Diplomabestand individueel'!$A:$AC,U$1,FALSE)</f>
        <v>0</v>
      </c>
      <c r="V17" s="82">
        <f>VLOOKUP($A17,'Diplomabestand individueel'!$A:$AC,V$1,FALSE)</f>
        <v>0</v>
      </c>
      <c r="W17" s="41">
        <f t="shared" si="4"/>
        <v>10</v>
      </c>
      <c r="X17" s="82">
        <f>VLOOKUP($A17,'Diplomabestand individueel'!$A:$AC,X$1,FALSE)</f>
        <v>0</v>
      </c>
      <c r="Y17" s="82">
        <f>VLOOKUP($A17,'Diplomabestand individueel'!$A:$AC,Y$1,FALSE)</f>
        <v>0</v>
      </c>
      <c r="Z17" s="82">
        <f>VLOOKUP($A17,'Diplomabestand individueel'!$A:$AC,Z$1,FALSE)</f>
        <v>0</v>
      </c>
      <c r="AA17" s="82">
        <f>VLOOKUP($A17,'Diplomabestand individueel'!$A:$AC,AA$1,FALSE)</f>
        <v>0</v>
      </c>
      <c r="AB17" s="41">
        <f t="shared" si="5"/>
        <v>10</v>
      </c>
    </row>
    <row r="18" spans="1:28" x14ac:dyDescent="0.3">
      <c r="A18" s="29">
        <v>711</v>
      </c>
      <c r="B18" t="str">
        <f>VLOOKUP($A18,'Diplomabestand individueel'!$A:$AC,B$1,FALSE)</f>
        <v>W5-B1</v>
      </c>
      <c r="C18" t="str">
        <f>VLOOKUP($A18,'Diplomabestand individueel'!$A:$AC,C$1,FALSE)</f>
        <v xml:space="preserve">Sabrina van der Moolen </v>
      </c>
      <c r="D18" t="str">
        <f>VLOOKUP($A18,'Diplomabestand individueel'!$A:$AC,D$1,FALSE)</f>
        <v>Instap 6</v>
      </c>
      <c r="E18" t="str">
        <f>VLOOKUP($A18,'Diplomabestand individueel'!$A:$AC,E$1,FALSE)</f>
        <v>LH</v>
      </c>
      <c r="F18" s="44">
        <f>VLOOKUP($A18,'Diplomabestand individueel'!$A:$AC,F$1,FALSE)</f>
        <v>45.85</v>
      </c>
      <c r="G18" s="41">
        <f t="shared" si="1"/>
        <v>3</v>
      </c>
      <c r="H18" s="82">
        <f>VLOOKUP($A18,'Diplomabestand individueel'!$A:$AC,H$1,FALSE)</f>
        <v>3.5</v>
      </c>
      <c r="I18" s="82">
        <f>VLOOKUP($A18,'Diplomabestand individueel'!$A:$AC,I$1,FALSE)</f>
        <v>9.1</v>
      </c>
      <c r="J18" s="83">
        <f>VLOOKUP($A18,'Diplomabestand individueel'!$A:$AC,J$1,FALSE)</f>
        <v>0</v>
      </c>
      <c r="K18" s="82">
        <f>VLOOKUP($A18,'Diplomabestand individueel'!$A:$AC,K$1,FALSE)</f>
        <v>0.3</v>
      </c>
      <c r="L18" s="82">
        <f>VLOOKUP($A18,'Diplomabestand individueel'!$A:$AC,L$1,FALSE)</f>
        <v>12.9</v>
      </c>
      <c r="M18" s="41">
        <f t="shared" si="2"/>
        <v>3</v>
      </c>
      <c r="N18" s="82">
        <f>VLOOKUP($A18,'Diplomabestand individueel'!$A:$AC,N$1,FALSE)</f>
        <v>3.5</v>
      </c>
      <c r="O18" s="82">
        <f>VLOOKUP($A18,'Diplomabestand individueel'!$A:$AC,O$1,FALSE)</f>
        <v>6.2</v>
      </c>
      <c r="P18" s="82">
        <f>VLOOKUP($A18,'Diplomabestand individueel'!$A:$AC,P$1,FALSE)</f>
        <v>0</v>
      </c>
      <c r="Q18" s="82">
        <f>VLOOKUP($A18,'Diplomabestand individueel'!$A:$AC,Q$1,FALSE)</f>
        <v>9.6999999999999993</v>
      </c>
      <c r="R18" s="41">
        <f t="shared" si="3"/>
        <v>5</v>
      </c>
      <c r="S18" s="82">
        <f>VLOOKUP($A18,'Diplomabestand individueel'!$A:$AC,S$1,FALSE)</f>
        <v>4</v>
      </c>
      <c r="T18" s="82">
        <f>VLOOKUP($A18,'Diplomabestand individueel'!$A:$AC,T$1,FALSE)</f>
        <v>7.45</v>
      </c>
      <c r="U18" s="82">
        <f>VLOOKUP($A18,'Diplomabestand individueel'!$A:$AC,U$1,FALSE)</f>
        <v>0</v>
      </c>
      <c r="V18" s="82">
        <f>VLOOKUP($A18,'Diplomabestand individueel'!$A:$AC,V$1,FALSE)</f>
        <v>11.45</v>
      </c>
      <c r="W18" s="41">
        <f t="shared" si="4"/>
        <v>2</v>
      </c>
      <c r="X18" s="82">
        <f>VLOOKUP($A18,'Diplomabestand individueel'!$A:$AC,X$1,FALSE)</f>
        <v>4</v>
      </c>
      <c r="Y18" s="82">
        <f>VLOOKUP($A18,'Diplomabestand individueel'!$A:$AC,Y$1,FALSE)</f>
        <v>7.8</v>
      </c>
      <c r="Z18" s="82">
        <f>VLOOKUP($A18,'Diplomabestand individueel'!$A:$AC,Z$1,FALSE)</f>
        <v>0</v>
      </c>
      <c r="AA18" s="82">
        <f>VLOOKUP($A18,'Diplomabestand individueel'!$A:$AC,AA$1,FALSE)</f>
        <v>11.8</v>
      </c>
      <c r="AB18" s="41">
        <f t="shared" si="5"/>
        <v>4</v>
      </c>
    </row>
    <row r="19" spans="1:28" x14ac:dyDescent="0.3">
      <c r="A19" s="29">
        <v>712</v>
      </c>
      <c r="B19" t="str">
        <f>VLOOKUP($A19,'Diplomabestand individueel'!$A:$AC,B$1,FALSE)</f>
        <v>W5-B1</v>
      </c>
      <c r="C19" t="str">
        <f>VLOOKUP($A19,'Diplomabestand individueel'!$A:$AC,C$1,FALSE)</f>
        <v xml:space="preserve">Yara van Oostveen </v>
      </c>
      <c r="D19" t="str">
        <f>VLOOKUP($A19,'Diplomabestand individueel'!$A:$AC,D$1,FALSE)</f>
        <v>Instap 6</v>
      </c>
      <c r="E19" t="str">
        <f>VLOOKUP($A19,'Diplomabestand individueel'!$A:$AC,E$1,FALSE)</f>
        <v>LH</v>
      </c>
      <c r="F19" s="44">
        <f>VLOOKUP($A19,'Diplomabestand individueel'!$A:$AC,F$1,FALSE)</f>
        <v>42.625</v>
      </c>
      <c r="G19" s="41">
        <f t="shared" si="1"/>
        <v>8</v>
      </c>
      <c r="H19" s="82">
        <f>VLOOKUP($A19,'Diplomabestand individueel'!$A:$AC,H$1,FALSE)</f>
        <v>3.5</v>
      </c>
      <c r="I19" s="82">
        <f>VLOOKUP($A19,'Diplomabestand individueel'!$A:$AC,I$1,FALSE)</f>
        <v>8.7750000000000004</v>
      </c>
      <c r="J19" s="83">
        <f>VLOOKUP($A19,'Diplomabestand individueel'!$A:$AC,J$1,FALSE)</f>
        <v>0.15</v>
      </c>
      <c r="K19" s="82">
        <f>VLOOKUP($A19,'Diplomabestand individueel'!$A:$AC,K$1,FALSE)</f>
        <v>0.3</v>
      </c>
      <c r="L19" s="82">
        <f>VLOOKUP($A19,'Diplomabestand individueel'!$A:$AC,L$1,FALSE)</f>
        <v>12.425000000000001</v>
      </c>
      <c r="M19" s="41">
        <f t="shared" si="2"/>
        <v>5</v>
      </c>
      <c r="N19" s="82">
        <f>VLOOKUP($A19,'Diplomabestand individueel'!$A:$AC,N$1,FALSE)</f>
        <v>3.2</v>
      </c>
      <c r="O19" s="82">
        <f>VLOOKUP($A19,'Diplomabestand individueel'!$A:$AC,O$1,FALSE)</f>
        <v>5.05</v>
      </c>
      <c r="P19" s="82">
        <f>VLOOKUP($A19,'Diplomabestand individueel'!$A:$AC,P$1,FALSE)</f>
        <v>0</v>
      </c>
      <c r="Q19" s="82">
        <f>VLOOKUP($A19,'Diplomabestand individueel'!$A:$AC,Q$1,FALSE)</f>
        <v>8.25</v>
      </c>
      <c r="R19" s="41">
        <f t="shared" si="3"/>
        <v>9</v>
      </c>
      <c r="S19" s="82">
        <f>VLOOKUP($A19,'Diplomabestand individueel'!$A:$AC,S$1,FALSE)</f>
        <v>4.3</v>
      </c>
      <c r="T19" s="82">
        <f>VLOOKUP($A19,'Diplomabestand individueel'!$A:$AC,T$1,FALSE)</f>
        <v>6.8</v>
      </c>
      <c r="U19" s="82">
        <f>VLOOKUP($A19,'Diplomabestand individueel'!$A:$AC,U$1,FALSE)</f>
        <v>0</v>
      </c>
      <c r="V19" s="82">
        <f>VLOOKUP($A19,'Diplomabestand individueel'!$A:$AC,V$1,FALSE)</f>
        <v>11.1</v>
      </c>
      <c r="W19" s="41">
        <f t="shared" si="4"/>
        <v>4</v>
      </c>
      <c r="X19" s="82">
        <f>VLOOKUP($A19,'Diplomabestand individueel'!$A:$AC,X$1,FALSE)</f>
        <v>4</v>
      </c>
      <c r="Y19" s="82">
        <f>VLOOKUP($A19,'Diplomabestand individueel'!$A:$AC,Y$1,FALSE)</f>
        <v>6.85</v>
      </c>
      <c r="Z19" s="82">
        <f>VLOOKUP($A19,'Diplomabestand individueel'!$A:$AC,Z$1,FALSE)</f>
        <v>0</v>
      </c>
      <c r="AA19" s="82">
        <f>VLOOKUP($A19,'Diplomabestand individueel'!$A:$AC,AA$1,FALSE)</f>
        <v>10.85</v>
      </c>
      <c r="AB19" s="41">
        <f t="shared" si="5"/>
        <v>8</v>
      </c>
    </row>
    <row r="20" spans="1:28" x14ac:dyDescent="0.3">
      <c r="A20" s="29">
        <v>705</v>
      </c>
      <c r="B20" t="str">
        <f>VLOOKUP($A20,'Diplomabestand individueel'!$A:$AC,B$1,FALSE)</f>
        <v>W5-B1</v>
      </c>
      <c r="C20" t="str">
        <f>VLOOKUP($A20,'Diplomabestand individueel'!$A:$AC,C$1,FALSE)</f>
        <v>Chloë Slootmaekers</v>
      </c>
      <c r="D20" t="str">
        <f>VLOOKUP($A20,'Diplomabestand individueel'!$A:$AC,D$1,FALSE)</f>
        <v>Instap 5</v>
      </c>
      <c r="E20" t="str">
        <f>VLOOKUP($A20,'Diplomabestand individueel'!$A:$AC,E$1,FALSE)</f>
        <v>Jahn</v>
      </c>
      <c r="F20" s="44">
        <f>VLOOKUP($A20,'Diplomabestand individueel'!$A:$AC,F$1,FALSE)</f>
        <v>47.325000000000003</v>
      </c>
      <c r="G20" s="41">
        <f t="shared" si="1"/>
        <v>1</v>
      </c>
      <c r="H20" s="82">
        <f>VLOOKUP($A20,'Diplomabestand individueel'!$A:$AC,H$1,FALSE)</f>
        <v>3</v>
      </c>
      <c r="I20" s="82">
        <f>VLOOKUP($A20,'Diplomabestand individueel'!$A:$AC,I$1,FALSE)</f>
        <v>9.125</v>
      </c>
      <c r="J20" s="83">
        <f>VLOOKUP($A20,'Diplomabestand individueel'!$A:$AC,J$1,FALSE)</f>
        <v>0</v>
      </c>
      <c r="K20" s="82">
        <f>VLOOKUP($A20,'Diplomabestand individueel'!$A:$AC,K$1,FALSE)</f>
        <v>0.3</v>
      </c>
      <c r="L20" s="82">
        <f>VLOOKUP($A20,'Diplomabestand individueel'!$A:$AC,L$1,FALSE)</f>
        <v>12.425000000000001</v>
      </c>
      <c r="M20" s="41">
        <f t="shared" si="2"/>
        <v>5</v>
      </c>
      <c r="N20" s="82">
        <f>VLOOKUP($A20,'Diplomabestand individueel'!$A:$AC,N$1,FALSE)</f>
        <v>3.2</v>
      </c>
      <c r="O20" s="82">
        <f>VLOOKUP($A20,'Diplomabestand individueel'!$A:$AC,O$1,FALSE)</f>
        <v>8.15</v>
      </c>
      <c r="P20" s="82">
        <f>VLOOKUP($A20,'Diplomabestand individueel'!$A:$AC,P$1,FALSE)</f>
        <v>0</v>
      </c>
      <c r="Q20" s="82">
        <f>VLOOKUP($A20,'Diplomabestand individueel'!$A:$AC,Q$1,FALSE)</f>
        <v>11.35</v>
      </c>
      <c r="R20" s="41">
        <f t="shared" si="3"/>
        <v>1</v>
      </c>
      <c r="S20" s="82">
        <f>VLOOKUP($A20,'Diplomabestand individueel'!$A:$AC,S$1,FALSE)</f>
        <v>3.2</v>
      </c>
      <c r="T20" s="82">
        <f>VLOOKUP($A20,'Diplomabestand individueel'!$A:$AC,T$1,FALSE)</f>
        <v>7.95</v>
      </c>
      <c r="U20" s="82">
        <f>VLOOKUP($A20,'Diplomabestand individueel'!$A:$AC,U$1,FALSE)</f>
        <v>0</v>
      </c>
      <c r="V20" s="82">
        <f>VLOOKUP($A20,'Diplomabestand individueel'!$A:$AC,V$1,FALSE)</f>
        <v>11.15</v>
      </c>
      <c r="W20" s="41">
        <f t="shared" si="4"/>
        <v>3</v>
      </c>
      <c r="X20" s="82">
        <f>VLOOKUP($A20,'Diplomabestand individueel'!$A:$AC,X$1,FALSE)</f>
        <v>4</v>
      </c>
      <c r="Y20" s="82">
        <f>VLOOKUP($A20,'Diplomabestand individueel'!$A:$AC,Y$1,FALSE)</f>
        <v>8.4</v>
      </c>
      <c r="Z20" s="82">
        <f>VLOOKUP($A20,'Diplomabestand individueel'!$A:$AC,Z$1,FALSE)</f>
        <v>0</v>
      </c>
      <c r="AA20" s="82">
        <f>VLOOKUP($A20,'Diplomabestand individueel'!$A:$AC,AA$1,FALSE)</f>
        <v>12.4</v>
      </c>
      <c r="AB20" s="41">
        <f t="shared" si="5"/>
        <v>1</v>
      </c>
    </row>
    <row r="21" spans="1:28" x14ac:dyDescent="0.3">
      <c r="A21" s="29">
        <v>706</v>
      </c>
      <c r="B21" t="str">
        <f>VLOOKUP($A21,'Diplomabestand individueel'!$A:$AC,B$1,FALSE)</f>
        <v>W5-B1</v>
      </c>
      <c r="C21" t="str">
        <f>VLOOKUP($A21,'Diplomabestand individueel'!$A:$AC,C$1,FALSE)</f>
        <v>Celine Zijlmans</v>
      </c>
      <c r="D21" t="str">
        <f>VLOOKUP($A21,'Diplomabestand individueel'!$A:$AC,D$1,FALSE)</f>
        <v>Instap 5</v>
      </c>
      <c r="E21" t="str">
        <f>VLOOKUP($A21,'Diplomabestand individueel'!$A:$AC,E$1,FALSE)</f>
        <v>Turncademy</v>
      </c>
      <c r="F21" s="44">
        <f>VLOOKUP($A21,'Diplomabestand individueel'!$A:$AC,F$1,FALSE)</f>
        <v>46.524999999999999</v>
      </c>
      <c r="G21" s="41">
        <f t="shared" si="1"/>
        <v>2</v>
      </c>
      <c r="H21" s="82">
        <f>VLOOKUP($A21,'Diplomabestand individueel'!$A:$AC,H$1,FALSE)</f>
        <v>3.25</v>
      </c>
      <c r="I21" s="82">
        <f>VLOOKUP($A21,'Diplomabestand individueel'!$A:$AC,I$1,FALSE)</f>
        <v>9.2749999999999986</v>
      </c>
      <c r="J21" s="83">
        <f>VLOOKUP($A21,'Diplomabestand individueel'!$A:$AC,J$1,FALSE)</f>
        <v>0</v>
      </c>
      <c r="K21" s="82">
        <f>VLOOKUP($A21,'Diplomabestand individueel'!$A:$AC,K$1,FALSE)</f>
        <v>0.3</v>
      </c>
      <c r="L21" s="82">
        <f>VLOOKUP($A21,'Diplomabestand individueel'!$A:$AC,L$1,FALSE)</f>
        <v>12.824999999999999</v>
      </c>
      <c r="M21" s="41">
        <f t="shared" si="2"/>
        <v>4</v>
      </c>
      <c r="N21" s="82">
        <f>VLOOKUP($A21,'Diplomabestand individueel'!$A:$AC,N$1,FALSE)</f>
        <v>3.2</v>
      </c>
      <c r="O21" s="82">
        <f>VLOOKUP($A21,'Diplomabestand individueel'!$A:$AC,O$1,FALSE)</f>
        <v>7.25</v>
      </c>
      <c r="P21" s="82">
        <f>VLOOKUP($A21,'Diplomabestand individueel'!$A:$AC,P$1,FALSE)</f>
        <v>0</v>
      </c>
      <c r="Q21" s="82">
        <f>VLOOKUP($A21,'Diplomabestand individueel'!$A:$AC,Q$1,FALSE)</f>
        <v>10.45</v>
      </c>
      <c r="R21" s="41">
        <f t="shared" si="3"/>
        <v>2</v>
      </c>
      <c r="S21" s="82">
        <f>VLOOKUP($A21,'Diplomabestand individueel'!$A:$AC,S$1,FALSE)</f>
        <v>3.2</v>
      </c>
      <c r="T21" s="82">
        <f>VLOOKUP($A21,'Diplomabestand individueel'!$A:$AC,T$1,FALSE)</f>
        <v>7.85</v>
      </c>
      <c r="U21" s="82">
        <f>VLOOKUP($A21,'Diplomabestand individueel'!$A:$AC,U$1,FALSE)</f>
        <v>0</v>
      </c>
      <c r="V21" s="82">
        <f>VLOOKUP($A21,'Diplomabestand individueel'!$A:$AC,V$1,FALSE)</f>
        <v>11.05</v>
      </c>
      <c r="W21" s="41">
        <f t="shared" si="4"/>
        <v>5</v>
      </c>
      <c r="X21" s="82">
        <f>VLOOKUP($A21,'Diplomabestand individueel'!$A:$AC,X$1,FALSE)</f>
        <v>4</v>
      </c>
      <c r="Y21" s="82">
        <f>VLOOKUP($A21,'Diplomabestand individueel'!$A:$AC,Y$1,FALSE)</f>
        <v>8.1999999999999993</v>
      </c>
      <c r="Z21" s="82">
        <f>VLOOKUP($A21,'Diplomabestand individueel'!$A:$AC,Z$1,FALSE)</f>
        <v>0</v>
      </c>
      <c r="AA21" s="82">
        <f>VLOOKUP($A21,'Diplomabestand individueel'!$A:$AC,AA$1,FALSE)</f>
        <v>12.2</v>
      </c>
      <c r="AB21" s="41">
        <f t="shared" si="5"/>
        <v>2</v>
      </c>
    </row>
    <row r="22" spans="1:28" x14ac:dyDescent="0.3">
      <c r="A22" s="33"/>
      <c r="F22" s="42"/>
      <c r="G22" s="39"/>
      <c r="H22" s="84"/>
      <c r="I22" s="84"/>
      <c r="J22" s="85"/>
      <c r="K22" s="84"/>
      <c r="L22" s="86"/>
      <c r="M22" s="96"/>
      <c r="N22" s="84"/>
      <c r="O22" s="84"/>
      <c r="P22" s="84"/>
      <c r="Q22" s="86"/>
      <c r="R22" s="96"/>
      <c r="S22" s="84"/>
      <c r="T22" s="84"/>
      <c r="U22" s="84"/>
      <c r="V22" s="86"/>
      <c r="W22" s="96"/>
      <c r="X22" s="84"/>
      <c r="Y22" s="84"/>
      <c r="Z22" s="87"/>
      <c r="AA22" s="86"/>
      <c r="AB22" s="29"/>
    </row>
    <row r="23" spans="1:28" x14ac:dyDescent="0.3">
      <c r="F23" s="42"/>
      <c r="G23" s="39"/>
      <c r="H23" s="84"/>
      <c r="I23" s="84"/>
      <c r="J23" s="85"/>
      <c r="K23" s="84"/>
      <c r="L23" s="86"/>
      <c r="M23" s="96"/>
      <c r="N23" s="84"/>
      <c r="O23" s="84"/>
      <c r="P23" s="84"/>
      <c r="Q23" s="86"/>
      <c r="R23" s="96"/>
      <c r="S23" s="84"/>
      <c r="T23" s="84"/>
      <c r="U23" s="84"/>
      <c r="V23" s="86"/>
      <c r="W23" s="96"/>
      <c r="X23" s="84"/>
      <c r="Y23" s="84"/>
      <c r="Z23" s="87"/>
      <c r="AA23" s="86"/>
      <c r="AB23" s="29"/>
    </row>
    <row r="24" spans="1:28" x14ac:dyDescent="0.3">
      <c r="F24" s="42"/>
      <c r="G24" s="39"/>
      <c r="H24" s="84"/>
      <c r="I24" s="84"/>
      <c r="J24" s="85"/>
      <c r="K24" s="84"/>
      <c r="L24" s="86"/>
      <c r="M24" s="96"/>
      <c r="N24" s="84"/>
      <c r="O24" s="84"/>
      <c r="P24" s="84"/>
      <c r="Q24" s="86"/>
      <c r="R24" s="96"/>
      <c r="S24" s="84"/>
      <c r="T24" s="84"/>
      <c r="U24" s="84"/>
      <c r="V24" s="86"/>
      <c r="W24" s="96"/>
      <c r="X24" s="84"/>
      <c r="Y24" s="84"/>
      <c r="Z24" s="87"/>
      <c r="AA24" s="86"/>
      <c r="AB24" s="29"/>
    </row>
    <row r="25" spans="1:28" x14ac:dyDescent="0.3">
      <c r="F25" s="42"/>
      <c r="G25" s="39"/>
      <c r="H25" s="84"/>
      <c r="I25" s="84"/>
      <c r="J25" s="85"/>
      <c r="K25" s="84"/>
      <c r="L25" s="86"/>
      <c r="M25" s="96"/>
      <c r="N25" s="84"/>
      <c r="O25" s="84"/>
      <c r="P25" s="84"/>
      <c r="Q25" s="86"/>
      <c r="R25" s="96"/>
      <c r="S25" s="84"/>
      <c r="T25" s="84"/>
      <c r="U25" s="84"/>
      <c r="V25" s="86"/>
      <c r="W25" s="96"/>
      <c r="X25" s="84"/>
      <c r="Y25" s="84"/>
      <c r="Z25" s="87"/>
      <c r="AA25" s="86"/>
      <c r="AB25" s="29"/>
    </row>
    <row r="26" spans="1:28" x14ac:dyDescent="0.3">
      <c r="A26" s="33"/>
      <c r="F26" s="42"/>
      <c r="G26" s="39"/>
      <c r="H26" s="84"/>
      <c r="I26" s="84"/>
      <c r="J26" s="85"/>
      <c r="K26" s="84"/>
      <c r="L26" s="86"/>
      <c r="M26" s="96"/>
      <c r="N26" s="84"/>
      <c r="O26" s="84"/>
      <c r="P26" s="84"/>
      <c r="Q26" s="86"/>
      <c r="R26" s="96"/>
      <c r="S26" s="84"/>
      <c r="T26" s="84"/>
      <c r="U26" s="84"/>
      <c r="V26" s="86"/>
      <c r="W26" s="96"/>
      <c r="X26" s="84"/>
      <c r="Y26" s="84"/>
      <c r="Z26" s="87"/>
      <c r="AA26" s="86"/>
      <c r="AB26" s="29"/>
    </row>
    <row r="27" spans="1:28" x14ac:dyDescent="0.3">
      <c r="A27" s="33"/>
      <c r="F27" s="42"/>
      <c r="G27" s="39"/>
      <c r="H27" s="84"/>
      <c r="I27" s="84"/>
      <c r="J27" s="85"/>
      <c r="K27" s="84"/>
      <c r="L27" s="86"/>
      <c r="M27" s="96"/>
      <c r="N27" s="84"/>
      <c r="O27" s="84"/>
      <c r="P27" s="84"/>
      <c r="Q27" s="86"/>
      <c r="R27" s="96"/>
      <c r="S27" s="84"/>
      <c r="T27" s="84"/>
      <c r="U27" s="84"/>
      <c r="V27" s="86"/>
      <c r="W27" s="96"/>
      <c r="X27" s="84"/>
      <c r="Y27" s="84"/>
      <c r="Z27" s="87"/>
      <c r="AA27" s="86"/>
      <c r="AB27" s="29"/>
    </row>
    <row r="28" spans="1:28" x14ac:dyDescent="0.3">
      <c r="F28" s="42"/>
      <c r="G28" s="39"/>
      <c r="H28" s="84"/>
      <c r="I28" s="84"/>
      <c r="J28" s="85"/>
      <c r="K28" s="84"/>
      <c r="L28" s="86"/>
      <c r="M28" s="96"/>
      <c r="N28" s="84"/>
      <c r="O28" s="84"/>
      <c r="P28" s="84"/>
      <c r="Q28" s="86"/>
      <c r="R28" s="96"/>
      <c r="S28" s="84"/>
      <c r="T28" s="84"/>
      <c r="U28" s="84"/>
      <c r="V28" s="86"/>
      <c r="W28" s="96"/>
      <c r="X28" s="84"/>
      <c r="Y28" s="84"/>
      <c r="Z28" s="87"/>
      <c r="AA28" s="86"/>
      <c r="AB28" s="29"/>
    </row>
    <row r="29" spans="1:28" x14ac:dyDescent="0.3">
      <c r="A29" s="33"/>
      <c r="F29" s="42"/>
      <c r="G29" s="39"/>
      <c r="H29" s="84"/>
      <c r="I29" s="84"/>
      <c r="J29" s="85"/>
      <c r="K29" s="84"/>
      <c r="L29" s="86"/>
      <c r="M29" s="96"/>
      <c r="N29" s="84"/>
      <c r="O29" s="84"/>
      <c r="P29" s="84"/>
      <c r="Q29" s="86"/>
      <c r="R29" s="96"/>
      <c r="S29" s="84"/>
      <c r="T29" s="84"/>
      <c r="U29" s="84"/>
      <c r="V29" s="86"/>
      <c r="W29" s="96"/>
      <c r="X29" s="84"/>
      <c r="Y29" s="84"/>
      <c r="Z29" s="87"/>
      <c r="AA29" s="86"/>
      <c r="AB29" s="33"/>
    </row>
    <row r="30" spans="1:28" x14ac:dyDescent="0.3">
      <c r="F30" s="42"/>
      <c r="G30" s="39"/>
      <c r="H30" s="84"/>
      <c r="I30" s="84"/>
      <c r="J30" s="85"/>
      <c r="K30" s="84"/>
      <c r="L30" s="86"/>
      <c r="M30" s="96"/>
      <c r="N30" s="84"/>
      <c r="O30" s="84"/>
      <c r="P30" s="84"/>
      <c r="Q30" s="86"/>
      <c r="R30" s="96"/>
      <c r="S30" s="84"/>
      <c r="T30" s="84"/>
      <c r="U30" s="84"/>
      <c r="V30" s="86"/>
      <c r="W30" s="96"/>
      <c r="X30" s="84"/>
      <c r="Y30" s="84"/>
      <c r="Z30" s="87"/>
      <c r="AA30" s="86"/>
      <c r="AB30" s="33"/>
    </row>
    <row r="31" spans="1:28" x14ac:dyDescent="0.3">
      <c r="F31" s="42"/>
      <c r="G31" s="39"/>
      <c r="H31" s="84"/>
      <c r="I31" s="84"/>
      <c r="J31" s="85"/>
      <c r="K31" s="84"/>
      <c r="L31" s="86"/>
      <c r="M31" s="96"/>
      <c r="N31" s="84"/>
      <c r="O31" s="84"/>
      <c r="P31" s="84"/>
      <c r="Q31" s="86"/>
      <c r="R31" s="96"/>
      <c r="S31" s="84"/>
      <c r="T31" s="84"/>
      <c r="U31" s="84"/>
      <c r="V31" s="86"/>
      <c r="W31" s="96"/>
      <c r="X31" s="84"/>
      <c r="Y31" s="84"/>
      <c r="Z31" s="87"/>
      <c r="AA31" s="86"/>
      <c r="AB31" s="33"/>
    </row>
    <row r="32" spans="1:28" x14ac:dyDescent="0.3">
      <c r="F32" s="42"/>
      <c r="G32" s="39"/>
      <c r="H32" s="84"/>
      <c r="I32" s="84"/>
      <c r="J32" s="85"/>
      <c r="K32" s="84"/>
      <c r="L32" s="86"/>
      <c r="M32" s="96"/>
      <c r="N32" s="84"/>
      <c r="O32" s="84"/>
      <c r="P32" s="84"/>
      <c r="Q32" s="86"/>
      <c r="R32" s="96"/>
      <c r="S32" s="84"/>
      <c r="T32" s="84"/>
      <c r="U32" s="84"/>
      <c r="V32" s="86"/>
      <c r="W32" s="96"/>
      <c r="X32" s="84"/>
      <c r="Y32" s="84"/>
      <c r="Z32" s="87"/>
      <c r="AA32" s="86"/>
      <c r="AB32" s="33"/>
    </row>
    <row r="33" spans="1:28" x14ac:dyDescent="0.3">
      <c r="A33" s="33"/>
      <c r="B33" s="33"/>
      <c r="C33" s="32"/>
      <c r="D33" s="32"/>
      <c r="E33" s="32"/>
      <c r="F33" s="34"/>
      <c r="G33" s="35"/>
      <c r="H33" s="88"/>
      <c r="I33" s="88"/>
      <c r="J33" s="89"/>
      <c r="K33" s="88"/>
      <c r="L33" s="90"/>
      <c r="M33" s="33"/>
      <c r="N33" s="88"/>
      <c r="O33" s="88"/>
      <c r="P33" s="88"/>
      <c r="Q33" s="90"/>
      <c r="R33" s="33"/>
      <c r="S33" s="88"/>
      <c r="T33" s="88"/>
      <c r="U33" s="88"/>
      <c r="V33" s="90"/>
      <c r="W33" s="33"/>
      <c r="X33" s="88"/>
      <c r="Y33" s="88"/>
      <c r="Z33" s="91"/>
      <c r="AA33" s="90"/>
      <c r="AB33" s="33"/>
    </row>
    <row r="34" spans="1:28" x14ac:dyDescent="0.3">
      <c r="A34" s="33"/>
      <c r="B34" s="33"/>
      <c r="C34" s="32"/>
      <c r="D34" s="32"/>
      <c r="E34" s="32"/>
      <c r="F34" s="34"/>
      <c r="G34" s="35"/>
      <c r="H34" s="88"/>
      <c r="I34" s="88"/>
      <c r="J34" s="89"/>
      <c r="K34" s="88"/>
      <c r="L34" s="90"/>
      <c r="M34" s="33"/>
      <c r="N34" s="88"/>
      <c r="O34" s="88"/>
      <c r="P34" s="88"/>
      <c r="Q34" s="90"/>
      <c r="R34" s="33"/>
      <c r="S34" s="88"/>
      <c r="T34" s="88"/>
      <c r="U34" s="88"/>
      <c r="V34" s="90"/>
      <c r="W34" s="33"/>
      <c r="X34" s="88"/>
      <c r="Y34" s="88"/>
      <c r="Z34" s="91"/>
      <c r="AA34" s="90"/>
      <c r="AB34" s="33"/>
    </row>
    <row r="35" spans="1:28" x14ac:dyDescent="0.3">
      <c r="A35" s="33"/>
      <c r="B35" s="33"/>
      <c r="C35" s="32"/>
      <c r="D35" s="32"/>
      <c r="E35" s="32"/>
      <c r="F35" s="34"/>
      <c r="G35" s="35"/>
      <c r="H35" s="88"/>
      <c r="I35" s="88"/>
      <c r="J35" s="89"/>
      <c r="K35" s="88"/>
      <c r="L35" s="90"/>
      <c r="M35" s="33"/>
      <c r="N35" s="88"/>
      <c r="O35" s="88"/>
      <c r="P35" s="88"/>
      <c r="Q35" s="90"/>
      <c r="R35" s="33"/>
      <c r="S35" s="88"/>
      <c r="T35" s="88"/>
      <c r="U35" s="88"/>
      <c r="V35" s="90"/>
      <c r="W35" s="33"/>
      <c r="X35" s="88"/>
      <c r="Y35" s="88"/>
      <c r="Z35" s="91"/>
      <c r="AA35" s="90"/>
      <c r="AB35" s="33"/>
    </row>
    <row r="36" spans="1:28" x14ac:dyDescent="0.3">
      <c r="A36" s="33"/>
      <c r="B36" s="33"/>
      <c r="C36" s="32"/>
      <c r="D36" s="32"/>
      <c r="E36" s="32"/>
      <c r="F36" s="34"/>
      <c r="G36" s="35"/>
      <c r="H36" s="88"/>
      <c r="I36" s="88"/>
      <c r="J36" s="89"/>
      <c r="K36" s="88"/>
      <c r="L36" s="90"/>
      <c r="M36" s="33"/>
      <c r="N36" s="88"/>
      <c r="O36" s="88"/>
      <c r="P36" s="88"/>
      <c r="Q36" s="90"/>
      <c r="R36" s="33"/>
      <c r="S36" s="88"/>
      <c r="T36" s="88"/>
      <c r="U36" s="88"/>
      <c r="V36" s="90"/>
      <c r="W36" s="33"/>
      <c r="X36" s="88"/>
      <c r="Y36" s="88"/>
      <c r="Z36" s="91"/>
      <c r="AA36" s="90"/>
      <c r="AB36" s="33"/>
    </row>
    <row r="37" spans="1:28" x14ac:dyDescent="0.3">
      <c r="A37" s="33"/>
      <c r="B37" s="33"/>
      <c r="C37" s="32"/>
      <c r="D37" s="32"/>
      <c r="E37" s="32"/>
      <c r="F37" s="34"/>
      <c r="G37" s="35"/>
      <c r="H37" s="88"/>
      <c r="I37" s="88"/>
      <c r="J37" s="89"/>
      <c r="K37" s="88"/>
      <c r="L37" s="90"/>
      <c r="M37" s="33"/>
      <c r="N37" s="88"/>
      <c r="O37" s="88"/>
      <c r="P37" s="88"/>
      <c r="Q37" s="90"/>
      <c r="R37" s="33"/>
      <c r="S37" s="88"/>
      <c r="T37" s="88"/>
      <c r="U37" s="88"/>
      <c r="V37" s="90"/>
      <c r="W37" s="33"/>
      <c r="X37" s="88"/>
      <c r="Y37" s="88"/>
      <c r="Z37" s="91"/>
      <c r="AA37" s="90"/>
      <c r="AB37" s="33"/>
    </row>
    <row r="38" spans="1:28" x14ac:dyDescent="0.3">
      <c r="A38" s="33"/>
      <c r="B38" s="33"/>
      <c r="C38" s="32"/>
      <c r="D38" s="32"/>
      <c r="E38" s="32"/>
      <c r="F38" s="34"/>
      <c r="G38" s="35"/>
      <c r="H38" s="88"/>
      <c r="I38" s="88"/>
      <c r="J38" s="89"/>
      <c r="K38" s="88"/>
      <c r="L38" s="90"/>
      <c r="M38" s="33"/>
      <c r="N38" s="88"/>
      <c r="O38" s="88"/>
      <c r="P38" s="88"/>
      <c r="Q38" s="90"/>
      <c r="R38" s="33"/>
      <c r="S38" s="88"/>
      <c r="T38" s="88"/>
      <c r="U38" s="88"/>
      <c r="V38" s="90"/>
      <c r="W38" s="33"/>
      <c r="X38" s="88"/>
      <c r="Y38" s="88"/>
      <c r="Z38" s="91"/>
      <c r="AA38" s="90"/>
      <c r="AB38" s="33"/>
    </row>
    <row r="39" spans="1:28" x14ac:dyDescent="0.3">
      <c r="A39" s="33"/>
      <c r="B39" s="33"/>
      <c r="C39" s="32"/>
      <c r="D39" s="32"/>
      <c r="E39" s="32"/>
      <c r="F39" s="34"/>
      <c r="G39" s="35"/>
      <c r="H39" s="88"/>
      <c r="I39" s="88"/>
      <c r="J39" s="89"/>
      <c r="K39" s="88"/>
      <c r="L39" s="90"/>
      <c r="M39" s="33"/>
      <c r="N39" s="88"/>
      <c r="O39" s="88"/>
      <c r="P39" s="88"/>
      <c r="Q39" s="90"/>
      <c r="R39" s="33"/>
      <c r="S39" s="88"/>
      <c r="T39" s="88"/>
      <c r="U39" s="88"/>
      <c r="V39" s="90"/>
      <c r="W39" s="33"/>
      <c r="X39" s="88"/>
      <c r="Y39" s="88"/>
      <c r="Z39" s="91"/>
      <c r="AA39" s="90"/>
      <c r="AB39" s="33"/>
    </row>
    <row r="40" spans="1:28" x14ac:dyDescent="0.3">
      <c r="A40" s="33"/>
      <c r="B40" s="33"/>
      <c r="C40" s="32"/>
      <c r="D40" s="32"/>
      <c r="E40" s="32"/>
      <c r="F40" s="34"/>
      <c r="G40" s="35"/>
      <c r="H40" s="88"/>
      <c r="I40" s="88"/>
      <c r="J40" s="89"/>
      <c r="K40" s="88"/>
      <c r="L40" s="90"/>
      <c r="M40" s="33"/>
      <c r="N40" s="88"/>
      <c r="O40" s="88"/>
      <c r="P40" s="88"/>
      <c r="Q40" s="90"/>
      <c r="R40" s="33"/>
      <c r="S40" s="88"/>
      <c r="T40" s="88"/>
      <c r="U40" s="88"/>
      <c r="V40" s="90"/>
      <c r="W40" s="33"/>
      <c r="X40" s="88"/>
      <c r="Y40" s="88"/>
      <c r="Z40" s="91"/>
      <c r="AA40" s="90"/>
      <c r="AB40" s="33"/>
    </row>
    <row r="41" spans="1:28" x14ac:dyDescent="0.3">
      <c r="A41" s="33"/>
      <c r="B41" s="33"/>
      <c r="C41" s="32"/>
      <c r="D41" s="32"/>
      <c r="E41" s="32"/>
      <c r="F41" s="34"/>
      <c r="G41" s="35"/>
      <c r="H41" s="88"/>
      <c r="I41" s="88"/>
      <c r="J41" s="89"/>
      <c r="K41" s="88"/>
      <c r="L41" s="90"/>
      <c r="M41" s="33"/>
      <c r="N41" s="88"/>
      <c r="O41" s="88"/>
      <c r="P41" s="88"/>
      <c r="Q41" s="90"/>
      <c r="R41" s="33"/>
      <c r="S41" s="88"/>
      <c r="T41" s="88"/>
      <c r="U41" s="88"/>
      <c r="V41" s="90"/>
      <c r="W41" s="33"/>
      <c r="X41" s="88"/>
      <c r="Y41" s="88"/>
      <c r="Z41" s="91"/>
      <c r="AA41" s="90"/>
      <c r="AB41" s="33"/>
    </row>
    <row r="42" spans="1:28" x14ac:dyDescent="0.3">
      <c r="A42" s="33"/>
      <c r="B42" s="33"/>
      <c r="C42" s="32"/>
      <c r="D42" s="32"/>
      <c r="E42" s="32"/>
      <c r="F42" s="34"/>
      <c r="G42" s="35"/>
      <c r="H42" s="88"/>
      <c r="I42" s="88"/>
      <c r="J42" s="89"/>
      <c r="K42" s="88"/>
      <c r="L42" s="90"/>
      <c r="M42" s="33"/>
      <c r="N42" s="88"/>
      <c r="O42" s="88"/>
      <c r="P42" s="88"/>
      <c r="Q42" s="90"/>
      <c r="R42" s="33"/>
      <c r="S42" s="88"/>
      <c r="T42" s="88"/>
      <c r="U42" s="88"/>
      <c r="V42" s="90"/>
      <c r="W42" s="33"/>
      <c r="X42" s="88"/>
      <c r="Y42" s="88"/>
      <c r="Z42" s="91"/>
      <c r="AA42" s="90"/>
      <c r="AB42" s="33"/>
    </row>
    <row r="43" spans="1:28" x14ac:dyDescent="0.3">
      <c r="A43" s="33"/>
      <c r="B43" s="33"/>
      <c r="C43" s="32"/>
      <c r="D43" s="32"/>
      <c r="E43" s="32"/>
      <c r="F43" s="34"/>
      <c r="G43" s="35"/>
      <c r="H43" s="88"/>
      <c r="I43" s="88"/>
      <c r="J43" s="89"/>
      <c r="K43" s="88"/>
      <c r="L43" s="90"/>
      <c r="M43" s="33"/>
      <c r="N43" s="88"/>
      <c r="O43" s="88"/>
      <c r="P43" s="88"/>
      <c r="Q43" s="90"/>
      <c r="R43" s="33"/>
      <c r="S43" s="88"/>
      <c r="T43" s="88"/>
      <c r="U43" s="88"/>
      <c r="V43" s="90"/>
      <c r="W43" s="33"/>
      <c r="X43" s="88"/>
      <c r="Y43" s="88"/>
      <c r="Z43" s="91"/>
      <c r="AA43" s="90"/>
      <c r="AB43" s="33"/>
    </row>
    <row r="44" spans="1:28" x14ac:dyDescent="0.3">
      <c r="A44" s="33"/>
      <c r="B44" s="33"/>
      <c r="C44" s="32"/>
      <c r="D44" s="32"/>
      <c r="E44" s="32"/>
      <c r="F44" s="34"/>
      <c r="G44" s="35"/>
      <c r="H44" s="88"/>
      <c r="I44" s="88"/>
      <c r="J44" s="89"/>
      <c r="K44" s="88"/>
      <c r="L44" s="90"/>
      <c r="M44" s="33"/>
      <c r="N44" s="88"/>
      <c r="O44" s="88"/>
      <c r="P44" s="88"/>
      <c r="Q44" s="90"/>
      <c r="R44" s="33"/>
      <c r="S44" s="88"/>
      <c r="T44" s="88"/>
      <c r="U44" s="88"/>
      <c r="V44" s="90"/>
      <c r="W44" s="33"/>
      <c r="X44" s="88"/>
      <c r="Y44" s="88"/>
      <c r="Z44" s="91"/>
      <c r="AA44" s="90"/>
      <c r="AB44" s="33"/>
    </row>
    <row r="45" spans="1:28" x14ac:dyDescent="0.3">
      <c r="A45" s="33"/>
      <c r="B45" s="33"/>
      <c r="C45" s="32"/>
      <c r="D45" s="32"/>
      <c r="E45" s="32"/>
      <c r="F45" s="34"/>
      <c r="G45" s="35"/>
      <c r="H45" s="88"/>
      <c r="I45" s="88"/>
      <c r="J45" s="89"/>
      <c r="K45" s="88"/>
      <c r="L45" s="90"/>
      <c r="M45" s="33"/>
      <c r="N45" s="88"/>
      <c r="O45" s="88"/>
      <c r="P45" s="88"/>
      <c r="Q45" s="90"/>
      <c r="R45" s="33"/>
      <c r="S45" s="88"/>
      <c r="T45" s="88"/>
      <c r="U45" s="88"/>
      <c r="V45" s="90"/>
      <c r="W45" s="33"/>
      <c r="X45" s="88"/>
      <c r="Y45" s="88"/>
      <c r="Z45" s="91"/>
      <c r="AA45" s="90"/>
      <c r="AB45" s="33"/>
    </row>
    <row r="46" spans="1:28" x14ac:dyDescent="0.3">
      <c r="A46" s="33"/>
      <c r="B46" s="33"/>
      <c r="C46" s="32"/>
      <c r="D46" s="32"/>
      <c r="E46" s="32"/>
      <c r="F46" s="34"/>
      <c r="G46" s="35"/>
      <c r="H46" s="88"/>
      <c r="I46" s="88"/>
      <c r="J46" s="89"/>
      <c r="K46" s="88"/>
      <c r="L46" s="90"/>
      <c r="M46" s="33"/>
      <c r="N46" s="88"/>
      <c r="O46" s="88"/>
      <c r="P46" s="88"/>
      <c r="Q46" s="90"/>
      <c r="R46" s="33"/>
      <c r="S46" s="88"/>
      <c r="T46" s="88"/>
      <c r="U46" s="88"/>
      <c r="V46" s="90"/>
      <c r="W46" s="33"/>
      <c r="X46" s="88"/>
      <c r="Y46" s="88"/>
      <c r="Z46" s="91"/>
      <c r="AA46" s="90"/>
      <c r="AB46" s="33"/>
    </row>
    <row r="47" spans="1:28" x14ac:dyDescent="0.3">
      <c r="A47" s="33"/>
      <c r="B47" s="33"/>
      <c r="C47" s="32"/>
      <c r="D47" s="32"/>
      <c r="E47" s="32"/>
      <c r="F47" s="34"/>
      <c r="G47" s="35"/>
      <c r="H47" s="88"/>
      <c r="I47" s="88"/>
      <c r="J47" s="89"/>
      <c r="K47" s="88"/>
      <c r="L47" s="90"/>
      <c r="M47" s="33"/>
      <c r="N47" s="88"/>
      <c r="O47" s="88"/>
      <c r="P47" s="88"/>
      <c r="Q47" s="90"/>
      <c r="R47" s="33"/>
      <c r="S47" s="88"/>
      <c r="T47" s="88"/>
      <c r="U47" s="88"/>
      <c r="V47" s="90"/>
      <c r="W47" s="33"/>
      <c r="X47" s="88"/>
      <c r="Y47" s="88"/>
      <c r="Z47" s="91"/>
      <c r="AA47" s="90"/>
      <c r="AB47" s="33"/>
    </row>
    <row r="48" spans="1:28" x14ac:dyDescent="0.3">
      <c r="A48" s="33"/>
      <c r="B48" s="33"/>
      <c r="C48" s="32"/>
      <c r="D48" s="32"/>
      <c r="E48" s="32"/>
      <c r="F48" s="34"/>
      <c r="G48" s="35"/>
      <c r="H48" s="88"/>
      <c r="I48" s="88"/>
      <c r="J48" s="89"/>
      <c r="K48" s="88"/>
      <c r="L48" s="90"/>
      <c r="M48" s="33"/>
      <c r="N48" s="88"/>
      <c r="O48" s="88"/>
      <c r="P48" s="88"/>
      <c r="Q48" s="90"/>
      <c r="R48" s="33"/>
      <c r="S48" s="88"/>
      <c r="T48" s="88"/>
      <c r="U48" s="88"/>
      <c r="V48" s="90"/>
      <c r="W48" s="33"/>
      <c r="X48" s="88"/>
      <c r="Y48" s="88"/>
      <c r="Z48" s="91"/>
      <c r="AA48" s="90"/>
      <c r="AB48" s="33"/>
    </row>
    <row r="49" spans="1:28" x14ac:dyDescent="0.3">
      <c r="A49" s="33"/>
      <c r="B49" s="33"/>
      <c r="C49" s="32"/>
      <c r="D49" s="32"/>
      <c r="E49" s="32"/>
      <c r="F49" s="34"/>
      <c r="G49" s="35"/>
      <c r="H49" s="88"/>
      <c r="I49" s="88"/>
      <c r="J49" s="89"/>
      <c r="K49" s="88"/>
      <c r="L49" s="90"/>
      <c r="M49" s="33"/>
      <c r="N49" s="88"/>
      <c r="O49" s="88"/>
      <c r="P49" s="88"/>
      <c r="Q49" s="90"/>
      <c r="R49" s="33"/>
      <c r="S49" s="88"/>
      <c r="T49" s="88"/>
      <c r="U49" s="88"/>
      <c r="V49" s="90"/>
      <c r="W49" s="33"/>
      <c r="X49" s="88"/>
      <c r="Y49" s="88"/>
      <c r="Z49" s="91"/>
      <c r="AA49" s="90"/>
      <c r="AB49" s="33"/>
    </row>
    <row r="50" spans="1:28" x14ac:dyDescent="0.3">
      <c r="A50" s="33"/>
      <c r="B50" s="33"/>
      <c r="C50" s="32"/>
      <c r="D50" s="32"/>
      <c r="E50" s="32"/>
      <c r="F50" s="34"/>
      <c r="G50" s="35"/>
      <c r="H50" s="88"/>
      <c r="I50" s="88"/>
      <c r="J50" s="89"/>
      <c r="K50" s="88"/>
      <c r="L50" s="90"/>
      <c r="M50" s="33"/>
      <c r="N50" s="88"/>
      <c r="O50" s="88"/>
      <c r="P50" s="88"/>
      <c r="Q50" s="90"/>
      <c r="R50" s="33"/>
      <c r="S50" s="88"/>
      <c r="T50" s="88"/>
      <c r="U50" s="88"/>
      <c r="V50" s="90"/>
      <c r="W50" s="33"/>
      <c r="X50" s="88"/>
      <c r="Y50" s="88"/>
      <c r="Z50" s="91"/>
      <c r="AA50" s="90"/>
      <c r="AB50" s="33"/>
    </row>
    <row r="51" spans="1:28" x14ac:dyDescent="0.3">
      <c r="A51" s="33"/>
      <c r="B51" s="33"/>
      <c r="C51" s="32"/>
      <c r="D51" s="32"/>
      <c r="E51" s="32"/>
      <c r="F51" s="34"/>
      <c r="G51" s="35"/>
      <c r="H51" s="88"/>
      <c r="I51" s="88"/>
      <c r="J51" s="89"/>
      <c r="K51" s="88"/>
      <c r="L51" s="90"/>
      <c r="M51" s="33"/>
      <c r="N51" s="88"/>
      <c r="O51" s="88"/>
      <c r="P51" s="88"/>
      <c r="Q51" s="90"/>
      <c r="R51" s="33"/>
      <c r="S51" s="88"/>
      <c r="T51" s="88"/>
      <c r="U51" s="88"/>
      <c r="V51" s="90"/>
      <c r="W51" s="33"/>
      <c r="X51" s="88"/>
      <c r="Y51" s="88"/>
      <c r="Z51" s="91"/>
      <c r="AA51" s="90"/>
      <c r="AB51" s="33"/>
    </row>
    <row r="52" spans="1:28" x14ac:dyDescent="0.3">
      <c r="A52" s="33"/>
      <c r="B52" s="33"/>
      <c r="C52" s="32"/>
      <c r="D52" s="32"/>
      <c r="E52" s="32"/>
      <c r="F52" s="34"/>
      <c r="G52" s="35"/>
      <c r="H52" s="88"/>
      <c r="I52" s="88"/>
      <c r="J52" s="89"/>
      <c r="K52" s="88"/>
      <c r="L52" s="90"/>
      <c r="M52" s="33"/>
      <c r="N52" s="88"/>
      <c r="O52" s="88"/>
      <c r="P52" s="88"/>
      <c r="Q52" s="90"/>
      <c r="R52" s="33"/>
      <c r="S52" s="88"/>
      <c r="T52" s="88"/>
      <c r="U52" s="88"/>
      <c r="V52" s="90"/>
      <c r="W52" s="33"/>
      <c r="X52" s="88"/>
      <c r="Y52" s="88"/>
      <c r="Z52" s="91"/>
      <c r="AA52" s="90"/>
      <c r="AB52" s="33"/>
    </row>
    <row r="53" spans="1:28" x14ac:dyDescent="0.3">
      <c r="A53" s="33"/>
      <c r="B53" s="33"/>
      <c r="C53" s="32"/>
      <c r="D53" s="32"/>
      <c r="E53" s="32"/>
      <c r="F53" s="34"/>
      <c r="G53" s="35"/>
      <c r="H53" s="88"/>
      <c r="I53" s="88"/>
      <c r="J53" s="89"/>
      <c r="K53" s="88"/>
      <c r="L53" s="90"/>
      <c r="M53" s="33"/>
      <c r="N53" s="88"/>
      <c r="O53" s="88"/>
      <c r="P53" s="88"/>
      <c r="Q53" s="90"/>
      <c r="R53" s="33"/>
      <c r="S53" s="88"/>
      <c r="T53" s="88"/>
      <c r="U53" s="88"/>
      <c r="V53" s="90"/>
      <c r="W53" s="33"/>
      <c r="X53" s="88"/>
      <c r="Y53" s="88"/>
      <c r="Z53" s="91"/>
      <c r="AA53" s="90"/>
      <c r="AB53" s="33"/>
    </row>
    <row r="54" spans="1:28" x14ac:dyDescent="0.3">
      <c r="A54" s="33"/>
      <c r="B54" s="33"/>
      <c r="C54" s="32"/>
      <c r="D54" s="32"/>
      <c r="E54" s="32"/>
      <c r="F54" s="34"/>
      <c r="G54" s="35"/>
      <c r="H54" s="88"/>
      <c r="I54" s="88"/>
      <c r="J54" s="89"/>
      <c r="K54" s="88"/>
      <c r="L54" s="90"/>
      <c r="M54" s="33"/>
      <c r="N54" s="88"/>
      <c r="O54" s="88"/>
      <c r="P54" s="88"/>
      <c r="Q54" s="90"/>
      <c r="R54" s="33"/>
      <c r="S54" s="88"/>
      <c r="T54" s="88"/>
      <c r="U54" s="88"/>
      <c r="V54" s="90"/>
      <c r="W54" s="33"/>
      <c r="X54" s="88"/>
      <c r="Y54" s="88"/>
      <c r="Z54" s="91"/>
      <c r="AA54" s="90"/>
      <c r="AB54" s="33"/>
    </row>
    <row r="55" spans="1:28" x14ac:dyDescent="0.3">
      <c r="A55" s="33"/>
      <c r="B55" s="33"/>
      <c r="C55" s="32"/>
      <c r="D55" s="32"/>
      <c r="E55" s="32"/>
      <c r="F55" s="34"/>
      <c r="G55" s="35"/>
      <c r="H55" s="88"/>
      <c r="I55" s="88"/>
      <c r="J55" s="89"/>
      <c r="K55" s="88"/>
      <c r="L55" s="90"/>
      <c r="M55" s="33"/>
      <c r="N55" s="88"/>
      <c r="O55" s="88"/>
      <c r="P55" s="88"/>
      <c r="Q55" s="90"/>
      <c r="R55" s="33"/>
      <c r="S55" s="88"/>
      <c r="T55" s="88"/>
      <c r="U55" s="88"/>
      <c r="V55" s="90"/>
      <c r="W55" s="33"/>
      <c r="X55" s="88"/>
      <c r="Y55" s="88"/>
      <c r="Z55" s="91"/>
      <c r="AA55" s="90"/>
      <c r="AB55" s="33"/>
    </row>
    <row r="56" spans="1:28" x14ac:dyDescent="0.3">
      <c r="A56" s="33"/>
      <c r="B56" s="33"/>
      <c r="C56" s="32"/>
      <c r="D56" s="32"/>
      <c r="E56" s="32"/>
      <c r="F56" s="34"/>
      <c r="G56" s="35"/>
      <c r="H56" s="88"/>
      <c r="I56" s="88"/>
      <c r="J56" s="89"/>
      <c r="K56" s="88"/>
      <c r="L56" s="90"/>
      <c r="M56" s="33"/>
      <c r="N56" s="88"/>
      <c r="O56" s="88"/>
      <c r="P56" s="88"/>
      <c r="Q56" s="90"/>
      <c r="R56" s="33"/>
      <c r="S56" s="88"/>
      <c r="T56" s="88"/>
      <c r="U56" s="88"/>
      <c r="V56" s="90"/>
      <c r="W56" s="33"/>
      <c r="X56" s="88"/>
      <c r="Y56" s="88"/>
      <c r="Z56" s="91"/>
      <c r="AA56" s="90"/>
      <c r="AB56" s="33"/>
    </row>
    <row r="57" spans="1:28" x14ac:dyDescent="0.3">
      <c r="A57" s="33"/>
      <c r="B57" s="33"/>
      <c r="C57" s="32"/>
      <c r="D57" s="32"/>
      <c r="E57" s="32"/>
      <c r="F57" s="34"/>
      <c r="G57" s="35"/>
      <c r="H57" s="88"/>
      <c r="I57" s="88"/>
      <c r="J57" s="89"/>
      <c r="K57" s="88"/>
      <c r="L57" s="90"/>
      <c r="M57" s="33"/>
      <c r="N57" s="88"/>
      <c r="O57" s="88"/>
      <c r="P57" s="88"/>
      <c r="Q57" s="90"/>
      <c r="R57" s="33"/>
      <c r="S57" s="88"/>
      <c r="T57" s="88"/>
      <c r="U57" s="88"/>
      <c r="V57" s="90"/>
      <c r="W57" s="33"/>
      <c r="X57" s="88"/>
      <c r="Y57" s="88"/>
      <c r="Z57" s="91"/>
      <c r="AA57" s="90"/>
      <c r="AB57" s="33"/>
    </row>
    <row r="58" spans="1:28" x14ac:dyDescent="0.3">
      <c r="A58" s="33"/>
      <c r="B58" s="33"/>
      <c r="C58" s="32"/>
      <c r="D58" s="32"/>
      <c r="E58" s="32"/>
      <c r="F58" s="34"/>
      <c r="G58" s="35"/>
      <c r="H58" s="88"/>
      <c r="I58" s="88"/>
      <c r="J58" s="89"/>
      <c r="K58" s="88"/>
      <c r="L58" s="90"/>
      <c r="M58" s="33"/>
      <c r="N58" s="88"/>
      <c r="O58" s="88"/>
      <c r="P58" s="88"/>
      <c r="Q58" s="90"/>
      <c r="R58" s="33"/>
      <c r="S58" s="88"/>
      <c r="T58" s="88"/>
      <c r="U58" s="88"/>
      <c r="V58" s="90"/>
      <c r="W58" s="33"/>
      <c r="X58" s="88"/>
      <c r="Y58" s="88"/>
      <c r="Z58" s="91"/>
      <c r="AA58" s="90"/>
      <c r="AB58" s="33"/>
    </row>
    <row r="59" spans="1:28" x14ac:dyDescent="0.3">
      <c r="A59" s="33"/>
      <c r="B59" s="33"/>
      <c r="C59" s="32"/>
      <c r="D59" s="32"/>
      <c r="E59" s="32"/>
      <c r="F59" s="34"/>
      <c r="G59" s="35"/>
      <c r="H59" s="88"/>
      <c r="I59" s="88"/>
      <c r="J59" s="89"/>
      <c r="K59" s="88"/>
      <c r="L59" s="90"/>
      <c r="M59" s="33"/>
      <c r="N59" s="88"/>
      <c r="O59" s="88"/>
      <c r="P59" s="88"/>
      <c r="Q59" s="90"/>
      <c r="R59" s="33"/>
      <c r="S59" s="88"/>
      <c r="T59" s="88"/>
      <c r="U59" s="88"/>
      <c r="V59" s="90"/>
      <c r="W59" s="33"/>
      <c r="X59" s="88"/>
      <c r="Y59" s="88"/>
      <c r="Z59" s="91"/>
      <c r="AA59" s="90"/>
      <c r="AB59" s="33"/>
    </row>
    <row r="60" spans="1:28" x14ac:dyDescent="0.3">
      <c r="A60" s="33"/>
      <c r="B60" s="33"/>
      <c r="C60" s="32"/>
      <c r="D60" s="32"/>
      <c r="E60" s="32"/>
      <c r="F60" s="34"/>
      <c r="G60" s="35"/>
      <c r="H60" s="88"/>
      <c r="I60" s="88"/>
      <c r="J60" s="89"/>
      <c r="K60" s="88"/>
      <c r="L60" s="90"/>
      <c r="M60" s="33"/>
      <c r="N60" s="88"/>
      <c r="O60" s="88"/>
      <c r="P60" s="88"/>
      <c r="Q60" s="90"/>
      <c r="R60" s="33"/>
      <c r="S60" s="88"/>
      <c r="T60" s="88"/>
      <c r="U60" s="88"/>
      <c r="V60" s="90"/>
      <c r="W60" s="33"/>
      <c r="X60" s="88"/>
      <c r="Y60" s="88"/>
      <c r="Z60" s="91"/>
      <c r="AA60" s="90"/>
      <c r="AB60" s="33"/>
    </row>
    <row r="61" spans="1:28" x14ac:dyDescent="0.3">
      <c r="A61" s="33"/>
      <c r="B61" s="33"/>
      <c r="C61" s="32"/>
      <c r="D61" s="32"/>
      <c r="E61" s="32"/>
      <c r="F61" s="34"/>
      <c r="G61" s="35"/>
      <c r="H61" s="88"/>
      <c r="I61" s="88"/>
      <c r="J61" s="89"/>
      <c r="K61" s="88"/>
      <c r="L61" s="90"/>
      <c r="M61" s="33"/>
      <c r="N61" s="88"/>
      <c r="O61" s="88"/>
      <c r="P61" s="88"/>
      <c r="Q61" s="90"/>
      <c r="R61" s="33"/>
      <c r="S61" s="88"/>
      <c r="T61" s="88"/>
      <c r="U61" s="88"/>
      <c r="V61" s="90"/>
      <c r="W61" s="33"/>
      <c r="X61" s="88"/>
      <c r="Y61" s="88"/>
      <c r="Z61" s="91"/>
      <c r="AA61" s="90"/>
      <c r="AB61" s="33"/>
    </row>
    <row r="62" spans="1:28" x14ac:dyDescent="0.3">
      <c r="A62" s="33"/>
      <c r="B62" s="33"/>
      <c r="C62" s="32"/>
      <c r="D62" s="32"/>
      <c r="E62" s="32"/>
      <c r="F62" s="34"/>
      <c r="G62" s="35"/>
      <c r="H62" s="88"/>
      <c r="I62" s="88"/>
      <c r="J62" s="89"/>
      <c r="K62" s="88"/>
      <c r="L62" s="90"/>
      <c r="M62" s="33"/>
      <c r="N62" s="88"/>
      <c r="O62" s="88"/>
      <c r="P62" s="88"/>
      <c r="Q62" s="90"/>
      <c r="R62" s="33"/>
      <c r="S62" s="88"/>
      <c r="T62" s="88"/>
      <c r="U62" s="88"/>
      <c r="V62" s="90"/>
      <c r="W62" s="33"/>
      <c r="X62" s="88"/>
      <c r="Y62" s="88"/>
      <c r="Z62" s="91"/>
      <c r="AA62" s="90"/>
      <c r="AB62" s="33"/>
    </row>
    <row r="63" spans="1:28" x14ac:dyDescent="0.3">
      <c r="A63" s="33"/>
      <c r="B63" s="33"/>
      <c r="C63" s="32"/>
      <c r="D63" s="32"/>
      <c r="E63" s="32"/>
      <c r="F63" s="34"/>
      <c r="G63" s="35"/>
      <c r="H63" s="88"/>
      <c r="I63" s="88"/>
      <c r="J63" s="89"/>
      <c r="K63" s="88"/>
      <c r="L63" s="90"/>
      <c r="M63" s="33"/>
      <c r="N63" s="88"/>
      <c r="O63" s="88"/>
      <c r="P63" s="88"/>
      <c r="Q63" s="90"/>
      <c r="R63" s="33"/>
      <c r="S63" s="88"/>
      <c r="T63" s="88"/>
      <c r="U63" s="88"/>
      <c r="V63" s="90"/>
      <c r="W63" s="33"/>
      <c r="X63" s="88"/>
      <c r="Y63" s="88"/>
      <c r="Z63" s="91"/>
      <c r="AA63" s="90"/>
      <c r="AB63" s="33"/>
    </row>
    <row r="64" spans="1:28" x14ac:dyDescent="0.3">
      <c r="A64" s="33"/>
      <c r="B64" s="33"/>
      <c r="C64" s="32"/>
      <c r="D64" s="32"/>
      <c r="E64" s="32"/>
      <c r="F64" s="34"/>
      <c r="G64" s="35"/>
      <c r="H64" s="88"/>
      <c r="I64" s="88"/>
      <c r="J64" s="89"/>
      <c r="K64" s="88"/>
      <c r="L64" s="90"/>
      <c r="M64" s="33"/>
      <c r="N64" s="88"/>
      <c r="O64" s="88"/>
      <c r="P64" s="88"/>
      <c r="Q64" s="90"/>
      <c r="R64" s="33"/>
      <c r="S64" s="88"/>
      <c r="T64" s="88"/>
      <c r="U64" s="88"/>
      <c r="V64" s="90"/>
      <c r="W64" s="33"/>
      <c r="X64" s="88"/>
      <c r="Y64" s="88"/>
      <c r="Z64" s="91"/>
      <c r="AA64" s="90"/>
      <c r="AB64" s="33"/>
    </row>
    <row r="65" spans="1:28" x14ac:dyDescent="0.3">
      <c r="A65" s="33"/>
      <c r="B65" s="33"/>
      <c r="C65" s="32"/>
      <c r="D65" s="32"/>
      <c r="E65" s="32"/>
      <c r="F65" s="34"/>
      <c r="G65" s="35"/>
      <c r="H65" s="88"/>
      <c r="I65" s="88"/>
      <c r="J65" s="89"/>
      <c r="K65" s="88"/>
      <c r="L65" s="90"/>
      <c r="M65" s="33"/>
      <c r="N65" s="88"/>
      <c r="O65" s="88"/>
      <c r="P65" s="88"/>
      <c r="Q65" s="90"/>
      <c r="R65" s="33"/>
      <c r="S65" s="88"/>
      <c r="T65" s="88"/>
      <c r="U65" s="88"/>
      <c r="V65" s="90"/>
      <c r="W65" s="33"/>
      <c r="X65" s="88"/>
      <c r="Y65" s="88"/>
      <c r="Z65" s="91"/>
      <c r="AA65" s="90"/>
      <c r="AB65" s="33"/>
    </row>
    <row r="66" spans="1:28" x14ac:dyDescent="0.3">
      <c r="A66" s="33"/>
      <c r="B66" s="33"/>
      <c r="C66" s="32"/>
      <c r="D66" s="32"/>
      <c r="E66" s="32"/>
      <c r="F66" s="34"/>
      <c r="G66" s="35"/>
      <c r="H66" s="88"/>
      <c r="I66" s="88"/>
      <c r="J66" s="89"/>
      <c r="K66" s="88"/>
      <c r="L66" s="90"/>
      <c r="M66" s="33"/>
      <c r="N66" s="88"/>
      <c r="O66" s="88"/>
      <c r="P66" s="88"/>
      <c r="Q66" s="90"/>
      <c r="R66" s="33"/>
      <c r="S66" s="88"/>
      <c r="T66" s="88"/>
      <c r="U66" s="88"/>
      <c r="V66" s="90"/>
      <c r="W66" s="33"/>
      <c r="X66" s="88"/>
      <c r="Y66" s="88"/>
      <c r="Z66" s="91"/>
      <c r="AA66" s="90"/>
      <c r="AB66" s="33"/>
    </row>
    <row r="67" spans="1:28" x14ac:dyDescent="0.3">
      <c r="A67" s="33"/>
      <c r="B67" s="33"/>
      <c r="C67" s="32"/>
      <c r="D67" s="32"/>
      <c r="E67" s="32"/>
      <c r="F67" s="34"/>
      <c r="G67" s="35"/>
      <c r="H67" s="88"/>
      <c r="I67" s="88"/>
      <c r="J67" s="89"/>
      <c r="K67" s="88"/>
      <c r="L67" s="90"/>
      <c r="M67" s="33"/>
      <c r="N67" s="88"/>
      <c r="O67" s="88"/>
      <c r="P67" s="88"/>
      <c r="Q67" s="90"/>
      <c r="R67" s="33"/>
      <c r="S67" s="88"/>
      <c r="T67" s="88"/>
      <c r="U67" s="88"/>
      <c r="V67" s="90"/>
      <c r="W67" s="33"/>
      <c r="X67" s="88"/>
      <c r="Y67" s="88"/>
      <c r="Z67" s="91"/>
      <c r="AA67" s="90"/>
      <c r="AB67" s="33"/>
    </row>
    <row r="68" spans="1:28" x14ac:dyDescent="0.3">
      <c r="A68" s="33"/>
      <c r="B68" s="33"/>
      <c r="C68" s="32"/>
      <c r="D68" s="32"/>
      <c r="E68" s="32"/>
      <c r="F68" s="34"/>
      <c r="G68" s="35"/>
      <c r="H68" s="88"/>
      <c r="I68" s="88"/>
      <c r="J68" s="89"/>
      <c r="K68" s="88"/>
      <c r="L68" s="90"/>
      <c r="M68" s="33"/>
      <c r="N68" s="88"/>
      <c r="O68" s="88"/>
      <c r="P68" s="88"/>
      <c r="Q68" s="90"/>
      <c r="R68" s="33"/>
      <c r="S68" s="88"/>
      <c r="T68" s="88"/>
      <c r="U68" s="88"/>
      <c r="V68" s="90"/>
      <c r="W68" s="33"/>
      <c r="X68" s="88"/>
      <c r="Y68" s="88"/>
      <c r="Z68" s="91"/>
      <c r="AA68" s="90"/>
      <c r="AB68" s="33"/>
    </row>
    <row r="69" spans="1:28" x14ac:dyDescent="0.3">
      <c r="A69" s="33"/>
      <c r="B69" s="33"/>
      <c r="C69" s="32"/>
      <c r="D69" s="32"/>
      <c r="E69" s="32"/>
      <c r="F69" s="34"/>
      <c r="G69" s="35"/>
      <c r="H69" s="88"/>
      <c r="I69" s="88"/>
      <c r="J69" s="89"/>
      <c r="K69" s="88"/>
      <c r="L69" s="90"/>
      <c r="M69" s="33"/>
      <c r="N69" s="88"/>
      <c r="O69" s="88"/>
      <c r="P69" s="88"/>
      <c r="Q69" s="90"/>
      <c r="R69" s="33"/>
      <c r="S69" s="88"/>
      <c r="T69" s="88"/>
      <c r="U69" s="88"/>
      <c r="V69" s="90"/>
      <c r="W69" s="33"/>
      <c r="X69" s="88"/>
      <c r="Y69" s="88"/>
      <c r="Z69" s="91"/>
      <c r="AA69" s="90"/>
      <c r="AB69" s="33"/>
    </row>
    <row r="70" spans="1:28" x14ac:dyDescent="0.3">
      <c r="A70" s="33"/>
      <c r="B70" s="33"/>
      <c r="C70" s="32"/>
      <c r="D70" s="32"/>
      <c r="E70" s="32"/>
      <c r="F70" s="34"/>
      <c r="G70" s="35"/>
      <c r="H70" s="88"/>
      <c r="I70" s="88"/>
      <c r="J70" s="89"/>
      <c r="K70" s="88"/>
      <c r="L70" s="90"/>
      <c r="M70" s="33"/>
      <c r="N70" s="88"/>
      <c r="O70" s="88"/>
      <c r="P70" s="88"/>
      <c r="Q70" s="90"/>
      <c r="R70" s="33"/>
      <c r="S70" s="88"/>
      <c r="T70" s="88"/>
      <c r="U70" s="88"/>
      <c r="V70" s="90"/>
      <c r="W70" s="33"/>
      <c r="X70" s="88"/>
      <c r="Y70" s="88"/>
      <c r="Z70" s="91"/>
      <c r="AA70" s="90"/>
      <c r="AB70" s="33"/>
    </row>
    <row r="71" spans="1:28" x14ac:dyDescent="0.3">
      <c r="A71" s="33"/>
      <c r="B71" s="33"/>
      <c r="C71" s="32"/>
      <c r="D71" s="32"/>
      <c r="E71" s="32"/>
      <c r="F71" s="34"/>
      <c r="G71" s="35"/>
      <c r="H71" s="88"/>
      <c r="I71" s="88"/>
      <c r="J71" s="89"/>
      <c r="K71" s="88"/>
      <c r="L71" s="90"/>
      <c r="M71" s="33"/>
      <c r="N71" s="88"/>
      <c r="O71" s="88"/>
      <c r="P71" s="88"/>
      <c r="Q71" s="90"/>
      <c r="R71" s="33"/>
      <c r="S71" s="88"/>
      <c r="T71" s="88"/>
      <c r="U71" s="88"/>
      <c r="V71" s="90"/>
      <c r="W71" s="33"/>
      <c r="X71" s="88"/>
      <c r="Y71" s="88"/>
      <c r="Z71" s="91"/>
      <c r="AA71" s="90"/>
      <c r="AB71" s="33"/>
    </row>
    <row r="72" spans="1:28" x14ac:dyDescent="0.3">
      <c r="A72" s="33"/>
      <c r="B72" s="33"/>
      <c r="C72" s="32"/>
      <c r="D72" s="32"/>
      <c r="E72" s="32"/>
      <c r="F72" s="34"/>
      <c r="G72" s="35"/>
      <c r="H72" s="88"/>
      <c r="I72" s="88"/>
      <c r="J72" s="89"/>
      <c r="K72" s="88"/>
      <c r="L72" s="90"/>
      <c r="M72" s="33"/>
      <c r="N72" s="88"/>
      <c r="O72" s="88"/>
      <c r="P72" s="88"/>
      <c r="Q72" s="90"/>
      <c r="R72" s="33"/>
      <c r="S72" s="88"/>
      <c r="T72" s="88"/>
      <c r="U72" s="88"/>
      <c r="V72" s="90"/>
      <c r="W72" s="33"/>
      <c r="X72" s="88"/>
      <c r="Y72" s="88"/>
      <c r="Z72" s="91"/>
      <c r="AA72" s="90"/>
      <c r="AB72" s="33"/>
    </row>
    <row r="73" spans="1:28" x14ac:dyDescent="0.3">
      <c r="A73" s="33"/>
      <c r="B73" s="33"/>
      <c r="C73" s="32"/>
      <c r="D73" s="32"/>
      <c r="E73" s="32"/>
      <c r="F73" s="34"/>
      <c r="G73" s="35"/>
      <c r="H73" s="88"/>
      <c r="I73" s="88"/>
      <c r="J73" s="89"/>
      <c r="K73" s="88"/>
      <c r="L73" s="90"/>
      <c r="M73" s="33"/>
      <c r="N73" s="88"/>
      <c r="O73" s="88"/>
      <c r="P73" s="88"/>
      <c r="Q73" s="90"/>
      <c r="R73" s="33"/>
      <c r="S73" s="88"/>
      <c r="T73" s="88"/>
      <c r="U73" s="88"/>
      <c r="V73" s="90"/>
      <c r="W73" s="33"/>
      <c r="X73" s="88"/>
      <c r="Y73" s="88"/>
      <c r="Z73" s="91"/>
      <c r="AA73" s="90"/>
      <c r="AB73" s="33"/>
    </row>
    <row r="74" spans="1:28" x14ac:dyDescent="0.3">
      <c r="A74" s="33"/>
      <c r="B74" s="33"/>
      <c r="C74" s="32"/>
      <c r="D74" s="32"/>
      <c r="E74" s="32"/>
      <c r="F74" s="34"/>
      <c r="G74" s="35"/>
      <c r="H74" s="88"/>
      <c r="I74" s="88"/>
      <c r="J74" s="89"/>
      <c r="K74" s="88"/>
      <c r="L74" s="90"/>
      <c r="M74" s="33"/>
      <c r="N74" s="88"/>
      <c r="O74" s="88"/>
      <c r="P74" s="88"/>
      <c r="Q74" s="90"/>
      <c r="R74" s="33"/>
      <c r="S74" s="88"/>
      <c r="T74" s="88"/>
      <c r="U74" s="88"/>
      <c r="V74" s="90"/>
      <c r="W74" s="33"/>
      <c r="X74" s="88"/>
      <c r="Y74" s="88"/>
      <c r="Z74" s="91"/>
      <c r="AA74" s="90"/>
      <c r="AB74" s="33"/>
    </row>
    <row r="75" spans="1:28" x14ac:dyDescent="0.3">
      <c r="A75" s="33"/>
      <c r="B75" s="33"/>
      <c r="C75" s="32"/>
      <c r="D75" s="32"/>
      <c r="E75" s="32"/>
      <c r="F75" s="34"/>
      <c r="G75" s="35"/>
      <c r="H75" s="88"/>
      <c r="I75" s="88"/>
      <c r="J75" s="89"/>
      <c r="K75" s="88"/>
      <c r="L75" s="90"/>
      <c r="M75" s="33"/>
      <c r="N75" s="88"/>
      <c r="O75" s="88"/>
      <c r="P75" s="88"/>
      <c r="Q75" s="90"/>
      <c r="R75" s="33"/>
      <c r="S75" s="88"/>
      <c r="T75" s="88"/>
      <c r="U75" s="88"/>
      <c r="V75" s="90"/>
      <c r="W75" s="33"/>
      <c r="X75" s="88"/>
      <c r="Y75" s="88"/>
      <c r="Z75" s="91"/>
      <c r="AA75" s="90"/>
      <c r="AB75" s="33"/>
    </row>
    <row r="76" spans="1:28" x14ac:dyDescent="0.3">
      <c r="A76" s="33"/>
      <c r="B76" s="33"/>
      <c r="C76" s="32"/>
      <c r="D76" s="32"/>
      <c r="E76" s="32"/>
      <c r="F76" s="34"/>
      <c r="G76" s="35"/>
      <c r="H76" s="88"/>
      <c r="I76" s="88"/>
      <c r="J76" s="89"/>
      <c r="K76" s="88"/>
      <c r="L76" s="90"/>
      <c r="M76" s="33"/>
      <c r="N76" s="88"/>
      <c r="O76" s="88"/>
      <c r="P76" s="88"/>
      <c r="Q76" s="90"/>
      <c r="R76" s="33"/>
      <c r="S76" s="88"/>
      <c r="T76" s="88"/>
      <c r="U76" s="88"/>
      <c r="V76" s="90"/>
      <c r="W76" s="33"/>
      <c r="X76" s="88"/>
      <c r="Y76" s="88"/>
      <c r="Z76" s="91"/>
      <c r="AA76" s="90"/>
      <c r="AB76" s="33"/>
    </row>
    <row r="77" spans="1:28" x14ac:dyDescent="0.3">
      <c r="A77" s="33"/>
      <c r="B77" s="33"/>
      <c r="C77" s="32"/>
      <c r="D77" s="32"/>
      <c r="E77" s="32"/>
      <c r="F77" s="34"/>
      <c r="G77" s="35"/>
      <c r="H77" s="88"/>
      <c r="I77" s="88"/>
      <c r="J77" s="89"/>
      <c r="K77" s="88"/>
      <c r="L77" s="90"/>
      <c r="M77" s="33"/>
      <c r="N77" s="88"/>
      <c r="O77" s="88"/>
      <c r="P77" s="88"/>
      <c r="Q77" s="90"/>
      <c r="R77" s="33"/>
      <c r="S77" s="88"/>
      <c r="T77" s="88"/>
      <c r="U77" s="88"/>
      <c r="V77" s="90"/>
      <c r="W77" s="33"/>
      <c r="X77" s="88"/>
      <c r="Y77" s="88"/>
      <c r="Z77" s="91"/>
      <c r="AA77" s="90"/>
      <c r="AB77" s="33"/>
    </row>
    <row r="78" spans="1:28" x14ac:dyDescent="0.3">
      <c r="A78" s="33"/>
      <c r="B78" s="33"/>
      <c r="C78" s="32"/>
      <c r="D78" s="32"/>
      <c r="E78" s="32"/>
      <c r="F78" s="30"/>
      <c r="G78" s="31"/>
      <c r="H78" s="88"/>
      <c r="I78" s="88"/>
      <c r="J78" s="89"/>
      <c r="K78" s="88"/>
      <c r="L78" s="92"/>
      <c r="M78" s="97"/>
      <c r="N78" s="88"/>
      <c r="O78" s="88"/>
      <c r="P78" s="88"/>
      <c r="Q78" s="92"/>
      <c r="R78" s="97"/>
      <c r="S78" s="88"/>
      <c r="T78" s="88"/>
      <c r="U78" s="88"/>
      <c r="V78" s="92"/>
      <c r="W78" s="97"/>
      <c r="X78" s="88"/>
      <c r="Y78" s="88"/>
      <c r="Z78" s="91"/>
      <c r="AA78" s="92"/>
      <c r="AB78" s="97"/>
    </row>
    <row r="79" spans="1:28" x14ac:dyDescent="0.3">
      <c r="A79" s="33"/>
      <c r="B79" s="33"/>
      <c r="C79" s="32"/>
      <c r="D79" s="32"/>
      <c r="E79" s="32"/>
      <c r="F79" s="30"/>
      <c r="G79" s="31"/>
      <c r="H79" s="88"/>
      <c r="I79" s="88"/>
      <c r="J79" s="89"/>
      <c r="K79" s="88"/>
      <c r="L79" s="92"/>
      <c r="M79" s="97"/>
      <c r="N79" s="88"/>
      <c r="O79" s="88"/>
      <c r="P79" s="88"/>
      <c r="Q79" s="92"/>
      <c r="R79" s="97"/>
      <c r="S79" s="88"/>
      <c r="T79" s="88"/>
      <c r="U79" s="88"/>
      <c r="V79" s="92"/>
      <c r="W79" s="97"/>
      <c r="X79" s="88"/>
      <c r="Y79" s="88"/>
      <c r="Z79" s="91"/>
      <c r="AA79" s="92"/>
      <c r="AB79" s="97"/>
    </row>
    <row r="80" spans="1:28" x14ac:dyDescent="0.3">
      <c r="A80" s="33"/>
      <c r="B80" s="33"/>
      <c r="C80" s="32"/>
      <c r="D80" s="32"/>
      <c r="E80" s="32"/>
      <c r="F80" s="30"/>
      <c r="G80" s="31"/>
      <c r="H80" s="88"/>
      <c r="I80" s="88"/>
      <c r="J80" s="89"/>
      <c r="K80" s="88"/>
      <c r="L80" s="92"/>
      <c r="M80" s="97"/>
      <c r="N80" s="88"/>
      <c r="O80" s="88"/>
      <c r="P80" s="88"/>
      <c r="Q80" s="92"/>
      <c r="R80" s="97"/>
      <c r="S80" s="88"/>
      <c r="T80" s="88"/>
      <c r="U80" s="88"/>
      <c r="V80" s="92"/>
      <c r="W80" s="97"/>
      <c r="X80" s="88"/>
      <c r="Y80" s="88"/>
      <c r="Z80" s="91"/>
      <c r="AA80" s="92"/>
      <c r="AB80" s="97"/>
    </row>
    <row r="81" spans="1:28" x14ac:dyDescent="0.3">
      <c r="A81" s="33"/>
      <c r="B81" s="33"/>
      <c r="C81" s="32"/>
      <c r="D81" s="32"/>
      <c r="E81" s="32"/>
      <c r="F81" s="30"/>
      <c r="G81" s="31"/>
      <c r="H81" s="88"/>
      <c r="I81" s="88"/>
      <c r="J81" s="89"/>
      <c r="K81" s="88"/>
      <c r="L81" s="92"/>
      <c r="M81" s="97"/>
      <c r="N81" s="88"/>
      <c r="O81" s="88"/>
      <c r="P81" s="88"/>
      <c r="Q81" s="92"/>
      <c r="R81" s="97"/>
      <c r="S81" s="88"/>
      <c r="T81" s="88"/>
      <c r="U81" s="88"/>
      <c r="V81" s="92"/>
      <c r="W81" s="97"/>
      <c r="X81" s="88"/>
      <c r="Y81" s="88"/>
      <c r="Z81" s="91"/>
      <c r="AA81" s="92"/>
      <c r="AB81" s="97"/>
    </row>
    <row r="82" spans="1:28" x14ac:dyDescent="0.3">
      <c r="A82" s="33"/>
      <c r="B82" s="33"/>
      <c r="C82" s="32"/>
      <c r="D82" s="32"/>
      <c r="E82" s="32"/>
      <c r="F82" s="30"/>
      <c r="G82" s="31"/>
      <c r="H82" s="88"/>
      <c r="I82" s="88"/>
      <c r="J82" s="89"/>
      <c r="K82" s="88"/>
      <c r="L82" s="92"/>
      <c r="M82" s="97"/>
      <c r="N82" s="88"/>
      <c r="O82" s="88"/>
      <c r="P82" s="88"/>
      <c r="Q82" s="92"/>
      <c r="R82" s="97"/>
      <c r="S82" s="88"/>
      <c r="T82" s="88"/>
      <c r="U82" s="88"/>
      <c r="V82" s="92"/>
      <c r="W82" s="97"/>
      <c r="X82" s="88"/>
      <c r="Y82" s="88"/>
      <c r="Z82" s="91"/>
      <c r="AA82" s="92"/>
      <c r="AB82" s="97"/>
    </row>
    <row r="83" spans="1:28" x14ac:dyDescent="0.3">
      <c r="A83" s="33"/>
      <c r="B83" s="33"/>
      <c r="C83" s="32"/>
      <c r="D83" s="32"/>
      <c r="E83" s="32"/>
      <c r="F83" s="30"/>
      <c r="G83" s="31"/>
      <c r="H83" s="88"/>
      <c r="I83" s="88"/>
      <c r="J83" s="89"/>
      <c r="K83" s="88"/>
      <c r="L83" s="92"/>
      <c r="M83" s="97"/>
      <c r="N83" s="88"/>
      <c r="O83" s="88"/>
      <c r="P83" s="88"/>
      <c r="Q83" s="92"/>
      <c r="R83" s="97"/>
      <c r="S83" s="88"/>
      <c r="T83" s="88"/>
      <c r="U83" s="88"/>
      <c r="V83" s="92"/>
      <c r="W83" s="97"/>
      <c r="X83" s="88"/>
      <c r="Y83" s="88"/>
      <c r="Z83" s="91"/>
      <c r="AA83" s="92"/>
      <c r="AB83" s="97"/>
    </row>
    <row r="84" spans="1:28" x14ac:dyDescent="0.3">
      <c r="A84" s="33"/>
      <c r="B84" s="33"/>
      <c r="C84" s="32"/>
      <c r="D84" s="32"/>
      <c r="E84" s="32"/>
      <c r="F84" s="30"/>
      <c r="G84" s="31"/>
      <c r="H84" s="88"/>
      <c r="I84" s="88"/>
      <c r="J84" s="89"/>
      <c r="K84" s="88"/>
      <c r="L84" s="92"/>
      <c r="M84" s="97"/>
      <c r="N84" s="88"/>
      <c r="O84" s="88"/>
      <c r="P84" s="88"/>
      <c r="Q84" s="92"/>
      <c r="R84" s="97"/>
      <c r="S84" s="88"/>
      <c r="T84" s="88"/>
      <c r="U84" s="88"/>
      <c r="V84" s="92"/>
      <c r="W84" s="97"/>
      <c r="X84" s="88"/>
      <c r="Y84" s="88"/>
      <c r="Z84" s="91"/>
      <c r="AA84" s="92"/>
      <c r="AB84" s="97"/>
    </row>
    <row r="85" spans="1:28" x14ac:dyDescent="0.3">
      <c r="A85" s="33"/>
      <c r="B85" s="33"/>
      <c r="C85" s="32"/>
      <c r="D85" s="32"/>
      <c r="E85" s="32"/>
      <c r="F85" s="30"/>
      <c r="G85" s="31"/>
      <c r="H85" s="88"/>
      <c r="I85" s="88"/>
      <c r="J85" s="89"/>
      <c r="K85" s="88"/>
      <c r="L85" s="92"/>
      <c r="M85" s="97"/>
      <c r="N85" s="88"/>
      <c r="O85" s="88"/>
      <c r="P85" s="88"/>
      <c r="Q85" s="92"/>
      <c r="R85" s="97"/>
      <c r="S85" s="88"/>
      <c r="T85" s="88"/>
      <c r="U85" s="88"/>
      <c r="V85" s="92"/>
      <c r="W85" s="97"/>
      <c r="X85" s="88"/>
      <c r="Y85" s="88"/>
      <c r="Z85" s="91"/>
      <c r="AA85" s="92"/>
      <c r="AB85" s="97"/>
    </row>
    <row r="86" spans="1:28" x14ac:dyDescent="0.3">
      <c r="A86" s="33"/>
      <c r="B86" s="33"/>
      <c r="C86" s="32"/>
      <c r="D86" s="32"/>
      <c r="E86" s="32"/>
      <c r="F86" s="30"/>
      <c r="G86" s="31"/>
      <c r="H86" s="88"/>
      <c r="I86" s="88"/>
      <c r="J86" s="89"/>
      <c r="K86" s="88"/>
      <c r="L86" s="92"/>
      <c r="M86" s="97"/>
      <c r="N86" s="88"/>
      <c r="O86" s="88"/>
      <c r="P86" s="88"/>
      <c r="Q86" s="92"/>
      <c r="R86" s="97"/>
      <c r="S86" s="88"/>
      <c r="T86" s="88"/>
      <c r="U86" s="88"/>
      <c r="V86" s="92"/>
      <c r="W86" s="97"/>
      <c r="X86" s="88"/>
      <c r="Y86" s="88"/>
      <c r="Z86" s="91"/>
      <c r="AA86" s="92"/>
      <c r="AB86" s="97"/>
    </row>
    <row r="87" spans="1:28" x14ac:dyDescent="0.3">
      <c r="A87" s="33"/>
      <c r="B87" s="33"/>
      <c r="C87" s="32"/>
      <c r="D87" s="32"/>
      <c r="E87" s="32"/>
      <c r="F87" s="30"/>
      <c r="G87" s="31"/>
      <c r="H87" s="88"/>
      <c r="I87" s="88"/>
      <c r="J87" s="89"/>
      <c r="K87" s="88"/>
      <c r="L87" s="92"/>
      <c r="M87" s="97"/>
      <c r="N87" s="88"/>
      <c r="O87" s="88"/>
      <c r="P87" s="88"/>
      <c r="Q87" s="92"/>
      <c r="R87" s="97"/>
      <c r="S87" s="88"/>
      <c r="T87" s="88"/>
      <c r="U87" s="88"/>
      <c r="V87" s="92"/>
      <c r="W87" s="97"/>
      <c r="X87" s="88"/>
      <c r="Y87" s="88"/>
      <c r="Z87" s="91"/>
      <c r="AA87" s="92"/>
      <c r="AB87" s="97"/>
    </row>
    <row r="88" spans="1:28" x14ac:dyDescent="0.3">
      <c r="A88" s="33"/>
      <c r="B88" s="33"/>
      <c r="C88" s="32"/>
      <c r="D88" s="32"/>
      <c r="E88" s="32"/>
      <c r="F88" s="30"/>
      <c r="G88" s="31"/>
      <c r="H88" s="88"/>
      <c r="I88" s="88"/>
      <c r="J88" s="89"/>
      <c r="K88" s="88"/>
      <c r="L88" s="92"/>
      <c r="M88" s="97"/>
      <c r="N88" s="88"/>
      <c r="O88" s="88"/>
      <c r="P88" s="88"/>
      <c r="Q88" s="92"/>
      <c r="R88" s="97"/>
      <c r="S88" s="88"/>
      <c r="T88" s="88"/>
      <c r="U88" s="88"/>
      <c r="V88" s="92"/>
      <c r="W88" s="97"/>
      <c r="X88" s="88"/>
      <c r="Y88" s="88"/>
      <c r="Z88" s="91"/>
      <c r="AA88" s="92"/>
      <c r="AB88" s="97"/>
    </row>
  </sheetData>
  <sortState xmlns:xlrd2="http://schemas.microsoft.com/office/spreadsheetml/2017/richdata2" ref="A12:AA21">
    <sortCondition descending="1" ref="F12:F21"/>
  </sortState>
  <mergeCells count="8">
    <mergeCell ref="H2:M2"/>
    <mergeCell ref="N2:R2"/>
    <mergeCell ref="S2:W2"/>
    <mergeCell ref="X2:AB2"/>
    <mergeCell ref="H10:M10"/>
    <mergeCell ref="N10:R10"/>
    <mergeCell ref="S10:W10"/>
    <mergeCell ref="X10:AB10"/>
  </mergeCells>
  <conditionalFormatting sqref="F4:F7">
    <cfRule type="duplicateValues" dxfId="99" priority="2"/>
  </conditionalFormatting>
  <conditionalFormatting sqref="F12:F21">
    <cfRule type="duplicateValues" dxfId="98" priority="1"/>
  </conditionalFormatting>
  <conditionalFormatting sqref="G4:G7">
    <cfRule type="cellIs" dxfId="97" priority="6" operator="between">
      <formula>1</formula>
      <formula>2</formula>
    </cfRule>
  </conditionalFormatting>
  <conditionalFormatting sqref="G12:G21">
    <cfRule type="cellIs" dxfId="96" priority="5" operator="between">
      <formula>1</formula>
      <formula>3</formula>
    </cfRule>
  </conditionalFormatting>
  <conditionalFormatting sqref="L8">
    <cfRule type="duplicateValues" dxfId="95" priority="24"/>
  </conditionalFormatting>
  <conditionalFormatting sqref="M8">
    <cfRule type="cellIs" dxfId="94" priority="22" operator="between">
      <formula>1</formula>
      <formula>2</formula>
    </cfRule>
  </conditionalFormatting>
  <conditionalFormatting sqref="Q8">
    <cfRule type="duplicateValues" dxfId="93" priority="25"/>
  </conditionalFormatting>
  <conditionalFormatting sqref="R8">
    <cfRule type="cellIs" dxfId="92" priority="21" operator="between">
      <formula>1</formula>
      <formula>2</formula>
    </cfRule>
  </conditionalFormatting>
  <conditionalFormatting sqref="V8">
    <cfRule type="duplicateValues" dxfId="91" priority="26"/>
  </conditionalFormatting>
  <conditionalFormatting sqref="W8">
    <cfRule type="cellIs" dxfId="90" priority="20" operator="between">
      <formula>1</formula>
      <formula>2</formula>
    </cfRule>
  </conditionalFormatting>
  <conditionalFormatting sqref="AA8">
    <cfRule type="duplicateValues" dxfId="89" priority="27"/>
  </conditionalFormatting>
  <conditionalFormatting sqref="AB8">
    <cfRule type="cellIs" dxfId="88" priority="19" operator="between">
      <formula>1</formula>
      <formula>2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>
    <oddHeader>&amp;C&amp;"-,Vet en cursief"&amp;14Uitslag 3e rayonwedstrijd&amp;R&amp;"-,Vet en cursief"&amp;14 23 en 24 maart 2024</oddHeader>
    <oddFooter>&amp;R&amp;"-,Vet en cursief"&amp;24&amp;A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48E4A-4BA3-4813-9880-6709B8D54B94}">
  <sheetPr>
    <pageSetUpPr fitToPage="1"/>
  </sheetPr>
  <dimension ref="A1:AA44"/>
  <sheetViews>
    <sheetView topLeftCell="A2" zoomScaleNormal="100" workbookViewId="0">
      <selection activeCell="T31" sqref="T31"/>
    </sheetView>
  </sheetViews>
  <sheetFormatPr defaultRowHeight="14.4" x14ac:dyDescent="0.3"/>
  <cols>
    <col min="1" max="1" width="9.109375" style="29" bestFit="1" customWidth="1"/>
    <col min="2" max="2" width="9.6640625" style="29" hidden="1" customWidth="1"/>
    <col min="3" max="3" width="22.33203125" style="139" bestFit="1" customWidth="1"/>
    <col min="4" max="4" width="20.33203125" style="139" hidden="1" customWidth="1"/>
    <col min="5" max="5" width="19.3320312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303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17">
        <v>604</v>
      </c>
      <c r="B4" s="29" t="str">
        <f>VLOOKUP($A4,'Diplomabestand individueel'!$A:$AC,B$1,FALSE)</f>
        <v>W1-B1</v>
      </c>
      <c r="C4" s="150" t="str">
        <f>VLOOKUP($A4,'Diplomabestand individueel'!$A:$AC,C$1,FALSE)</f>
        <v>Nayeli van Rootzelaar</v>
      </c>
      <c r="D4" s="139" t="str">
        <f>VLOOKUP($A4,'Diplomabestand individueel'!$A:$AC,D$1,FALSE)</f>
        <v>MB 4 Pup 1</v>
      </c>
      <c r="E4" s="139" t="str">
        <f>VLOOKUP($A4,'Diplomabestand individueel'!$A:$AC,E$1,FALSE)</f>
        <v>Swift</v>
      </c>
      <c r="F4" s="15">
        <f>VLOOKUP($A4,'Alle namen en totalen'!B:M,11,FALSE)</f>
        <v>46</v>
      </c>
      <c r="G4" s="105">
        <f>RANK(F4,F$4:F$10)</f>
        <v>3</v>
      </c>
      <c r="H4" s="82">
        <f>VLOOKUP($A4,'Alle namen en totalen'!B:M,9,FALSE)</f>
        <v>45.625</v>
      </c>
      <c r="I4" s="105">
        <f>RANK(H4,H$4:H$10)</f>
        <v>1</v>
      </c>
      <c r="J4" s="83">
        <f>VLOOKUP($A4,'Alle namen en totalen'!B:M,7,FALSE)</f>
        <v>48</v>
      </c>
      <c r="K4" s="105">
        <f>RANK(J4,J$4:J$10)</f>
        <v>1</v>
      </c>
      <c r="L4" s="82"/>
      <c r="M4" s="142">
        <f>F4+H4+J4</f>
        <v>139.625</v>
      </c>
      <c r="N4" s="142"/>
      <c r="O4" s="136">
        <f>RANK(M4,M$4:M$10)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17">
        <v>601</v>
      </c>
      <c r="B5" s="29" t="str">
        <f>VLOOKUP($A5,'Diplomabestand individueel'!$A:$AC,B$1,FALSE)</f>
        <v>W1-B1</v>
      </c>
      <c r="C5" s="139" t="str">
        <f>VLOOKUP($A5,'Diplomabestand individueel'!$A:$AC,C$1,FALSE)</f>
        <v>Scottie van den Berg</v>
      </c>
      <c r="D5" s="139" t="str">
        <f>VLOOKUP($A5,'Diplomabestand individueel'!$A:$AC,D$1,FALSE)</f>
        <v>MB 4 Pup 1</v>
      </c>
      <c r="E5" s="139" t="str">
        <f>VLOOKUP($A5,'Diplomabestand individueel'!$A:$AC,E$1,FALSE)</f>
        <v>Jahn</v>
      </c>
      <c r="F5" s="15">
        <f>VLOOKUP($A5,'Alle namen en totalen'!B:M,11,FALSE)</f>
        <v>47.3</v>
      </c>
      <c r="G5" s="154">
        <f>RANK(F5,F$4:F$10)</f>
        <v>1</v>
      </c>
      <c r="H5" s="82">
        <f>VLOOKUP($A5,'Alle namen en totalen'!B:M,9,FALSE)</f>
        <v>43.6</v>
      </c>
      <c r="I5" s="154">
        <f>RANK(H5,H$4:H$10)</f>
        <v>4</v>
      </c>
      <c r="J5" s="83">
        <f>VLOOKUP($A5,'Alle namen en totalen'!B:M,7,FALSE)</f>
        <v>45.25</v>
      </c>
      <c r="K5" s="105">
        <f>RANK(J5,J$4:J$10)</f>
        <v>2</v>
      </c>
      <c r="L5" s="82"/>
      <c r="M5" s="142">
        <f>F5+H5+J5</f>
        <v>136.15</v>
      </c>
      <c r="N5" s="142"/>
      <c r="O5" s="136">
        <f>RANK(M5,M$4:M$10)</f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17">
        <v>607</v>
      </c>
      <c r="B6" s="29" t="str">
        <f>VLOOKUP($A6,'Diplomabestand individueel'!$A:$AC,B$1,FALSE)</f>
        <v>W1-B1</v>
      </c>
      <c r="C6" s="139" t="str">
        <f>VLOOKUP($A6,'Diplomabestand individueel'!$A:$AC,C$1,FALSE)</f>
        <v>Bo Bruijn</v>
      </c>
      <c r="D6" s="139" t="str">
        <f>VLOOKUP($A6,'Diplomabestand individueel'!$A:$AC,D$1,FALSE)</f>
        <v>MB 4 Pup 1</v>
      </c>
      <c r="E6" s="139" t="str">
        <f>VLOOKUP($A6,'Diplomabestand individueel'!$A:$AC,E$1,FALSE)</f>
        <v>Turncademy</v>
      </c>
      <c r="F6" s="15">
        <f>VLOOKUP($A6,'Alle namen en totalen'!B:M,11,FALSE)</f>
        <v>46.524999999999999</v>
      </c>
      <c r="G6" s="154">
        <f>RANK(F6,F$4:F$10)</f>
        <v>2</v>
      </c>
      <c r="H6" s="82">
        <f>VLOOKUP($A6,'Alle namen en totalen'!B:M,9,FALSE)</f>
        <v>44.05</v>
      </c>
      <c r="I6" s="154">
        <f>RANK(H6,H$4:H$10)</f>
        <v>2</v>
      </c>
      <c r="J6" s="83">
        <f>VLOOKUP($A6,'Alle namen en totalen'!B:M,7,FALSE)</f>
        <v>42.875</v>
      </c>
      <c r="K6" s="105">
        <f>RANK(J6,J$4:J$10)</f>
        <v>4</v>
      </c>
      <c r="L6" s="82"/>
      <c r="M6" s="142">
        <f>F6+H6+J6</f>
        <v>133.44999999999999</v>
      </c>
      <c r="N6" s="142"/>
      <c r="O6" s="136">
        <f>RANK(M6,M$4:M$10)</f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17">
        <v>605</v>
      </c>
      <c r="B7" s="29" t="str">
        <f>VLOOKUP($A7,'Diplomabestand individueel'!$A:$AC,B$1,FALSE)</f>
        <v>W1-B1</v>
      </c>
      <c r="C7" s="139" t="str">
        <f>VLOOKUP($A7,'Diplomabestand individueel'!$A:$AC,C$1,FALSE)</f>
        <v>Jasmijn Simons</v>
      </c>
      <c r="D7" s="139" t="str">
        <f>VLOOKUP($A7,'Diplomabestand individueel'!$A:$AC,D$1,FALSE)</f>
        <v>MB 4 Pup 1</v>
      </c>
      <c r="E7" s="139" t="str">
        <f>VLOOKUP($A7,'Diplomabestand individueel'!$A:$AC,E$1,FALSE)</f>
        <v>Sint Mauritius</v>
      </c>
      <c r="F7" s="15">
        <f>VLOOKUP($A7,'Alle namen en totalen'!B:M,11,FALSE)</f>
        <v>45.6</v>
      </c>
      <c r="G7" s="154">
        <f>RANK(F7,F$4:F$10)</f>
        <v>4</v>
      </c>
      <c r="H7" s="82">
        <f>VLOOKUP($A7,'Alle namen en totalen'!B:M,9,FALSE)</f>
        <v>43.924999999999997</v>
      </c>
      <c r="I7" s="154">
        <f>RANK(H7,H$4:H$10)</f>
        <v>3</v>
      </c>
      <c r="J7" s="83">
        <f>VLOOKUP($A7,'Alle namen en totalen'!B:M,7,FALSE)</f>
        <v>42.975000000000001</v>
      </c>
      <c r="K7" s="105">
        <f>RANK(J7,J$4:J$10)</f>
        <v>3</v>
      </c>
      <c r="L7" s="82"/>
      <c r="M7" s="142">
        <f>F7+H7+J7</f>
        <v>132.5</v>
      </c>
      <c r="N7" s="142"/>
      <c r="O7" s="136">
        <f>RANK(M7,M$4:M$10)</f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17">
        <v>606</v>
      </c>
      <c r="B8" s="29" t="str">
        <f>VLOOKUP($A8,'Diplomabestand individueel'!$A:$AC,B$1,FALSE)</f>
        <v>W1-B1</v>
      </c>
      <c r="C8" s="139" t="str">
        <f>VLOOKUP($A8,'Diplomabestand individueel'!$A:$AC,C$1,FALSE)</f>
        <v>Stacey Mooijer</v>
      </c>
      <c r="D8" s="139" t="str">
        <f>VLOOKUP($A8,'Diplomabestand individueel'!$A:$AC,D$1,FALSE)</f>
        <v>MB 4 Pup 1</v>
      </c>
      <c r="E8" s="139" t="str">
        <f>VLOOKUP($A8,'Diplomabestand individueel'!$A:$AC,E$1,FALSE)</f>
        <v>Sint Mauritius</v>
      </c>
      <c r="F8" s="15">
        <f>VLOOKUP($A8,'Alle namen en totalen'!B:M,11,FALSE)</f>
        <v>44.524999999999999</v>
      </c>
      <c r="G8" s="154">
        <f>RANK(F8,F$4:F$10)</f>
        <v>6</v>
      </c>
      <c r="H8" s="82">
        <f>VLOOKUP($A8,'Alle namen en totalen'!B:M,9,FALSE)</f>
        <v>41.2</v>
      </c>
      <c r="I8" s="154">
        <f>RANK(H8,H$4:H$10)</f>
        <v>6</v>
      </c>
      <c r="J8" s="83">
        <f>VLOOKUP($A8,'Alle namen en totalen'!B:M,7,FALSE)</f>
        <v>40.85</v>
      </c>
      <c r="K8" s="105">
        <f>RANK(J8,J$4:J$10)</f>
        <v>7</v>
      </c>
      <c r="L8" s="82"/>
      <c r="M8" s="142">
        <f>F8+H8+J8</f>
        <v>126.57499999999999</v>
      </c>
      <c r="N8" s="142"/>
      <c r="O8" s="136">
        <f>RANK(M8,M$4:M$10)</f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17">
        <v>602</v>
      </c>
      <c r="B9" s="29" t="str">
        <f>VLOOKUP($A9,'Diplomabestand individueel'!$A:$AC,B$1,FALSE)</f>
        <v>W1-B1</v>
      </c>
      <c r="C9" s="139" t="str">
        <f>VLOOKUP($A9,'Diplomabestand individueel'!$A:$AC,C$1,FALSE)</f>
        <v>Indy Moolhuizen</v>
      </c>
      <c r="D9" s="139" t="str">
        <f>VLOOKUP($A9,'Diplomabestand individueel'!$A:$AC,D$1,FALSE)</f>
        <v>MB 4 Pup 1</v>
      </c>
      <c r="E9" s="139" t="str">
        <f>VLOOKUP($A9,'Diplomabestand individueel'!$A:$AC,E$1,FALSE)</f>
        <v>Jahn</v>
      </c>
      <c r="F9" s="15">
        <f>VLOOKUP($A9,'Alle namen en totalen'!B:M,11,FALSE)</f>
        <v>41.875</v>
      </c>
      <c r="G9" s="154">
        <f>RANK(F9,F$4:F$10)</f>
        <v>7</v>
      </c>
      <c r="H9" s="82">
        <f>VLOOKUP($A9,'Alle namen en totalen'!B:M,9,FALSE)</f>
        <v>42.125</v>
      </c>
      <c r="I9" s="154">
        <f>RANK(H9,H$4:H$10)</f>
        <v>5</v>
      </c>
      <c r="J9" s="83">
        <f>VLOOKUP($A9,'Alle namen en totalen'!B:M,7,FALSE)</f>
        <v>42.55</v>
      </c>
      <c r="K9" s="105">
        <f>RANK(J9,J$4:J$10)</f>
        <v>5</v>
      </c>
      <c r="L9" s="82"/>
      <c r="M9" s="142">
        <f>F9+H9+J9</f>
        <v>126.55</v>
      </c>
      <c r="N9" s="142"/>
      <c r="O9" s="136">
        <f>RANK(M9,M$4:M$10)</f>
        <v>6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33"/>
    </row>
    <row r="10" spans="1:27" x14ac:dyDescent="0.3">
      <c r="A10" s="17">
        <v>603</v>
      </c>
      <c r="B10" s="29" t="str">
        <f>VLOOKUP($A10,'Diplomabestand individueel'!$A:$AC,B$1,FALSE)</f>
        <v>W1-B1</v>
      </c>
      <c r="C10" s="139" t="str">
        <f>VLOOKUP($A10,'Diplomabestand individueel'!$A:$AC,C$1,FALSE)</f>
        <v>Maren Kramer</v>
      </c>
      <c r="D10" s="139" t="str">
        <f>VLOOKUP($A10,'Diplomabestand individueel'!$A:$AC,D$1,FALSE)</f>
        <v>MB 4 Pup 1</v>
      </c>
      <c r="E10" s="139" t="str">
        <f>VLOOKUP($A10,'Diplomabestand individueel'!$A:$AC,E$1,FALSE)</f>
        <v>Swift</v>
      </c>
      <c r="F10" s="15">
        <f>VLOOKUP($A10,'Alle namen en totalen'!B:M,11,FALSE)</f>
        <v>45.225000000000001</v>
      </c>
      <c r="G10" s="154">
        <f>RANK(F10,F$4:F$10)</f>
        <v>5</v>
      </c>
      <c r="H10" s="82">
        <f>VLOOKUP($A10,'Alle namen en totalen'!B:M,9,FALSE)</f>
        <v>38.924999999999997</v>
      </c>
      <c r="I10" s="154">
        <f>RANK(H10,H$4:H$10)</f>
        <v>7</v>
      </c>
      <c r="J10" s="83">
        <f>VLOOKUP($A10,'Alle namen en totalen'!B:M,7,FALSE)</f>
        <v>41.375</v>
      </c>
      <c r="K10" s="105">
        <f>RANK(J10,J$4:J$10)</f>
        <v>6</v>
      </c>
      <c r="L10" s="82"/>
      <c r="M10" s="142">
        <f>F10+H10+J10</f>
        <v>125.52500000000001</v>
      </c>
      <c r="N10" s="142"/>
      <c r="O10" s="136">
        <f>RANK(M10,M$4:M$10)</f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33"/>
    </row>
    <row r="11" spans="1:27" x14ac:dyDescent="0.3">
      <c r="F11" s="42"/>
      <c r="G11" s="39"/>
      <c r="H11" s="84"/>
      <c r="I11" s="84"/>
      <c r="J11" s="85"/>
      <c r="K11" s="84"/>
      <c r="L11" s="86"/>
      <c r="M11" s="84"/>
      <c r="N11" s="84"/>
      <c r="O11" s="84"/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33"/>
    </row>
    <row r="12" spans="1:27" ht="39.9" customHeight="1" x14ac:dyDescent="0.3">
      <c r="A12" s="158" t="s">
        <v>304</v>
      </c>
      <c r="B12" s="159"/>
      <c r="C12" s="159"/>
      <c r="D12" s="159"/>
      <c r="E12" s="159"/>
      <c r="F12" s="160" t="s">
        <v>292</v>
      </c>
      <c r="G12" s="161"/>
      <c r="H12" s="160" t="s">
        <v>293</v>
      </c>
      <c r="I12" s="161"/>
      <c r="J12" s="160" t="s">
        <v>294</v>
      </c>
      <c r="K12" s="161"/>
      <c r="L12" s="130"/>
      <c r="M12" s="162" t="s">
        <v>289</v>
      </c>
      <c r="N12" s="163"/>
      <c r="O12" s="163"/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ht="28.8" x14ac:dyDescent="0.3">
      <c r="A13" s="128" t="s">
        <v>159</v>
      </c>
      <c r="B13" s="105" t="s">
        <v>9</v>
      </c>
      <c r="C13" s="140" t="s">
        <v>10</v>
      </c>
      <c r="D13" s="140" t="s">
        <v>50</v>
      </c>
      <c r="E13" s="140" t="s">
        <v>13</v>
      </c>
      <c r="F13" s="129" t="s">
        <v>295</v>
      </c>
      <c r="G13" s="127" t="s">
        <v>153</v>
      </c>
      <c r="H13" s="129" t="s">
        <v>295</v>
      </c>
      <c r="I13" s="127" t="s">
        <v>153</v>
      </c>
      <c r="J13" s="129" t="s">
        <v>295</v>
      </c>
      <c r="K13" s="127" t="s">
        <v>153</v>
      </c>
      <c r="L13" s="130"/>
      <c r="M13" s="131" t="s">
        <v>296</v>
      </c>
      <c r="N13" s="135"/>
      <c r="O13" s="135" t="s">
        <v>153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17">
        <v>506</v>
      </c>
      <c r="B14" s="29" t="str">
        <f>VLOOKUP($A14,'Diplomabestand individueel'!$A:$AC,B$1,FALSE)</f>
        <v>W1-B1</v>
      </c>
      <c r="C14" s="150" t="str">
        <f>VLOOKUP($A14,'Diplomabestand individueel'!$A:$AC,C$1,FALSE)</f>
        <v>Zena Burghouts</v>
      </c>
      <c r="D14" s="139" t="str">
        <f>VLOOKUP($A14,'Diplomabestand individueel'!$A:$AC,D$1,FALSE)</f>
        <v>MB 4 Pup 2</v>
      </c>
      <c r="E14" s="139" t="str">
        <f>VLOOKUP($A14,'Diplomabestand individueel'!$A:$AC,E$1,FALSE)</f>
        <v>Sint Mauritius</v>
      </c>
      <c r="F14" s="15">
        <f>VLOOKUP($A14,'Alle namen en totalen'!B:M,11,FALSE)</f>
        <v>49.45</v>
      </c>
      <c r="G14" s="105">
        <f>RANK(F14,F$14:F$27)</f>
        <v>1</v>
      </c>
      <c r="H14" s="82">
        <f>VLOOKUP($A14,'Alle namen en totalen'!B:M,9,FALSE)</f>
        <v>47.575000000000003</v>
      </c>
      <c r="I14" s="105">
        <f>RANK(H14,H$14:H$27)</f>
        <v>1</v>
      </c>
      <c r="J14" s="83">
        <f>VLOOKUP($A14,'Alle namen en totalen'!B:M,7,FALSE)</f>
        <v>48.2</v>
      </c>
      <c r="K14" s="105">
        <f>RANK(J14,J$14:J$27)</f>
        <v>2</v>
      </c>
      <c r="L14" s="82"/>
      <c r="M14" s="142">
        <f>F14+H14+J14</f>
        <v>145.22500000000002</v>
      </c>
      <c r="N14" s="142"/>
      <c r="O14" s="136">
        <f>RANK(M14,M$14:M$27)</f>
        <v>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17">
        <v>503</v>
      </c>
      <c r="B15" s="29" t="str">
        <f>VLOOKUP($A15,'Diplomabestand individueel'!$A:$AC,B$1,FALSE)</f>
        <v>W1-B1</v>
      </c>
      <c r="C15" s="139" t="str">
        <f>VLOOKUP($A15,'Diplomabestand individueel'!$A:$AC,C$1,FALSE)</f>
        <v>Kee Zwanziger</v>
      </c>
      <c r="D15" s="139" t="str">
        <f>VLOOKUP($A15,'Diplomabestand individueel'!$A:$AC,D$1,FALSE)</f>
        <v>MB 4 Pup 2</v>
      </c>
      <c r="E15" s="139" t="str">
        <f>VLOOKUP($A15,'Diplomabestand individueel'!$A:$AC,E$1,FALSE)</f>
        <v>Jahn</v>
      </c>
      <c r="F15" s="15">
        <f>VLOOKUP($A15,'Alle namen en totalen'!B:M,11,FALSE)</f>
        <v>45.8</v>
      </c>
      <c r="G15" s="105">
        <f>RANK(F15,F$14:F$27)</f>
        <v>6</v>
      </c>
      <c r="H15" s="82">
        <f>VLOOKUP($A15,'Alle namen en totalen'!B:M,9,FALSE)</f>
        <v>46.65</v>
      </c>
      <c r="I15" s="105">
        <f>RANK(H15,H$14:H$27)</f>
        <v>2</v>
      </c>
      <c r="J15" s="83">
        <f>VLOOKUP($A15,'Alle namen en totalen'!B:M,7,FALSE)</f>
        <v>46.75</v>
      </c>
      <c r="K15" s="105">
        <f>RANK(J15,J$14:J$27)</f>
        <v>4</v>
      </c>
      <c r="L15" s="82"/>
      <c r="M15" s="142">
        <f>F15+H15+J15</f>
        <v>139.19999999999999</v>
      </c>
      <c r="N15" s="142"/>
      <c r="O15" s="136">
        <f>RANK(M15,M$14:M$27)</f>
        <v>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17">
        <v>507</v>
      </c>
      <c r="B16" s="29" t="str">
        <f>VLOOKUP($A16,'Diplomabestand individueel'!$A:$AC,B$1,FALSE)</f>
        <v>W1-B1</v>
      </c>
      <c r="C16" s="139" t="str">
        <f>VLOOKUP($A16,'Diplomabestand individueel'!$A:$AC,C$1,FALSE)</f>
        <v>Lize Tol</v>
      </c>
      <c r="D16" s="139" t="str">
        <f>VLOOKUP($A16,'Diplomabestand individueel'!$A:$AC,D$1,FALSE)</f>
        <v>MB 4 Pup 2</v>
      </c>
      <c r="E16" s="139" t="str">
        <f>VLOOKUP($A16,'Diplomabestand individueel'!$A:$AC,E$1,FALSE)</f>
        <v>Sint Mauritius</v>
      </c>
      <c r="F16" s="15">
        <f>VLOOKUP($A16,'Alle namen en totalen'!B:M,11,FALSE)</f>
        <v>44.625</v>
      </c>
      <c r="G16" s="105">
        <f>RANK(F16,F$14:F$27)</f>
        <v>8</v>
      </c>
      <c r="H16" s="82">
        <f>VLOOKUP($A16,'Alle namen en totalen'!B:M,9,FALSE)</f>
        <v>45.274999999999999</v>
      </c>
      <c r="I16" s="105">
        <f>RANK(H16,H$14:H$27)</f>
        <v>4</v>
      </c>
      <c r="J16" s="83">
        <f>VLOOKUP($A16,'Alle namen en totalen'!B:M,7,FALSE)</f>
        <v>48.424999999999997</v>
      </c>
      <c r="K16" s="105">
        <f>RANK(J16,J$14:J$27)</f>
        <v>1</v>
      </c>
      <c r="L16" s="82"/>
      <c r="M16" s="142">
        <f>F16+H16+J16</f>
        <v>138.32499999999999</v>
      </c>
      <c r="N16" s="142"/>
      <c r="O16" s="136">
        <f>RANK(M16,M$14:M$27)</f>
        <v>3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 s="17">
        <v>504</v>
      </c>
      <c r="B17" s="29" t="str">
        <f>VLOOKUP($A17,'Diplomabestand individueel'!$A:$AC,B$1,FALSE)</f>
        <v>W1-B1</v>
      </c>
      <c r="C17" s="139" t="str">
        <f>VLOOKUP($A17,'Diplomabestand individueel'!$A:$AC,C$1,FALSE)</f>
        <v>Emma Neeft</v>
      </c>
      <c r="D17" s="139" t="str">
        <f>VLOOKUP($A17,'Diplomabestand individueel'!$A:$AC,D$1,FALSE)</f>
        <v>MB 4 Pup 2</v>
      </c>
      <c r="E17" s="139" t="str">
        <f>VLOOKUP($A17,'Diplomabestand individueel'!$A:$AC,E$1,FALSE)</f>
        <v>LH</v>
      </c>
      <c r="F17" s="15">
        <f>VLOOKUP($A17,'Alle namen en totalen'!B:M,11,FALSE)</f>
        <v>46.024999999999999</v>
      </c>
      <c r="G17" s="105">
        <f>RANK(F17,F$14:F$27)</f>
        <v>5</v>
      </c>
      <c r="H17" s="82">
        <f>VLOOKUP($A17,'Alle namen en totalen'!B:M,9,FALSE)</f>
        <v>44.325000000000003</v>
      </c>
      <c r="I17" s="105">
        <f>RANK(H17,H$14:H$27)</f>
        <v>7</v>
      </c>
      <c r="J17" s="83">
        <f>VLOOKUP($A17,'Alle namen en totalen'!B:M,7,FALSE)</f>
        <v>45.15</v>
      </c>
      <c r="K17" s="105">
        <f>RANK(J17,J$14:J$27)</f>
        <v>5</v>
      </c>
      <c r="L17" s="82"/>
      <c r="M17" s="142">
        <f>F17+H17+J17</f>
        <v>135.5</v>
      </c>
      <c r="N17" s="142"/>
      <c r="O17" s="136">
        <f>RANK(M17,M$14:M$27)</f>
        <v>4</v>
      </c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 s="17">
        <v>512</v>
      </c>
      <c r="B18" s="29" t="str">
        <f>VLOOKUP($A18,'Diplomabestand individueel'!$A:$AC,B$1,FALSE)</f>
        <v>W1-B1</v>
      </c>
      <c r="C18" s="139" t="str">
        <f>VLOOKUP($A18,'Diplomabestand individueel'!$A:$AC,C$1,FALSE)</f>
        <v>Elise Roelofsen</v>
      </c>
      <c r="D18" s="139" t="str">
        <f>VLOOKUP($A18,'Diplomabestand individueel'!$A:$AC,D$1,FALSE)</f>
        <v>MB 4 Pup 2</v>
      </c>
      <c r="E18" s="139" t="str">
        <f>VLOOKUP($A18,'Diplomabestand individueel'!$A:$AC,E$1,FALSE)</f>
        <v>Turncentrum Waterland</v>
      </c>
      <c r="F18" s="15">
        <f>VLOOKUP($A18,'Alle namen en totalen'!B:M,11,FALSE)</f>
        <v>45.7</v>
      </c>
      <c r="G18" s="105">
        <f>RANK(F18,F$14:F$27)</f>
        <v>7</v>
      </c>
      <c r="H18" s="82">
        <f>VLOOKUP($A18,'Alle namen en totalen'!B:M,9,FALSE)</f>
        <v>44.825000000000003</v>
      </c>
      <c r="I18" s="105">
        <f>RANK(H18,H$14:H$27)</f>
        <v>5</v>
      </c>
      <c r="J18" s="83">
        <f>VLOOKUP($A18,'Alle namen en totalen'!B:M,7,FALSE)</f>
        <v>44.9</v>
      </c>
      <c r="K18" s="105">
        <f>RANK(J18,J$14:J$27)</f>
        <v>6</v>
      </c>
      <c r="L18" s="82"/>
      <c r="M18" s="142">
        <f>F18+H18+J18</f>
        <v>135.42500000000001</v>
      </c>
      <c r="N18" s="142"/>
      <c r="O18" s="136">
        <f>RANK(M18,M$14:M$27)</f>
        <v>5</v>
      </c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 s="17">
        <v>505</v>
      </c>
      <c r="B19" s="29" t="str">
        <f>VLOOKUP($A19,'Diplomabestand individueel'!$A:$AC,B$1,FALSE)</f>
        <v>W1-B1</v>
      </c>
      <c r="C19" s="139" t="str">
        <f>VLOOKUP($A19,'Diplomabestand individueel'!$A:$AC,C$1,FALSE)</f>
        <v>Ayana Spalburg</v>
      </c>
      <c r="D19" s="139" t="str">
        <f>VLOOKUP($A19,'Diplomabestand individueel'!$A:$AC,D$1,FALSE)</f>
        <v>MB 4 Pup 2</v>
      </c>
      <c r="E19" s="139" t="str">
        <f>VLOOKUP($A19,'Diplomabestand individueel'!$A:$AC,E$1,FALSE)</f>
        <v>LH</v>
      </c>
      <c r="F19" s="15">
        <f>VLOOKUP($A19,'Alle namen en totalen'!B:M,11,FALSE)</f>
        <v>46.8</v>
      </c>
      <c r="G19" s="105">
        <f>RANK(F19,F$14:F$27)</f>
        <v>4</v>
      </c>
      <c r="H19" s="82">
        <f>VLOOKUP($A19,'Alle namen en totalen'!B:M,9,FALSE)</f>
        <v>44.05</v>
      </c>
      <c r="I19" s="105">
        <f>RANK(H19,H$14:H$27)</f>
        <v>8</v>
      </c>
      <c r="J19" s="83">
        <f>VLOOKUP($A19,'Alle namen en totalen'!B:M,7,FALSE)</f>
        <v>44.475000000000001</v>
      </c>
      <c r="K19" s="105">
        <f>RANK(J19,J$14:J$27)</f>
        <v>7</v>
      </c>
      <c r="L19" s="82"/>
      <c r="M19" s="142">
        <f>F19+H19+J19</f>
        <v>135.32499999999999</v>
      </c>
      <c r="N19" s="142"/>
      <c r="O19" s="136">
        <f>RANK(M19,M$14:M$27)</f>
        <v>6</v>
      </c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 s="17">
        <v>501</v>
      </c>
      <c r="B20" s="29" t="str">
        <f>VLOOKUP($A20,'Diplomabestand individueel'!$A:$AC,B$1,FALSE)</f>
        <v>W1-B1</v>
      </c>
      <c r="C20" s="139" t="str">
        <f>VLOOKUP($A20,'Diplomabestand individueel'!$A:$AC,C$1,FALSE)</f>
        <v>Kate Lupetto</v>
      </c>
      <c r="D20" s="139" t="str">
        <f>VLOOKUP($A20,'Diplomabestand individueel'!$A:$AC,D$1,FALSE)</f>
        <v>MB 4 Pup 2</v>
      </c>
      <c r="E20" s="139" t="str">
        <f>VLOOKUP($A20,'Diplomabestand individueel'!$A:$AC,E$1,FALSE)</f>
        <v>Jahn</v>
      </c>
      <c r="F20" s="15">
        <f>VLOOKUP($A20,'Alle namen en totalen'!B:M,11,FALSE)</f>
        <v>47.4</v>
      </c>
      <c r="G20" s="105">
        <f>RANK(F20,F$14:F$27)</f>
        <v>3</v>
      </c>
      <c r="H20" s="82">
        <f>VLOOKUP($A20,'Alle namen en totalen'!B:M,9,FALSE)</f>
        <v>43.475000000000001</v>
      </c>
      <c r="I20" s="105">
        <f>RANK(H20,H$14:H$27)</f>
        <v>9</v>
      </c>
      <c r="J20" s="83">
        <f>VLOOKUP($A20,'Alle namen en totalen'!B:M,7,FALSE)</f>
        <v>43.424999999999997</v>
      </c>
      <c r="K20" s="105">
        <f>RANK(J20,J$14:J$27)</f>
        <v>9</v>
      </c>
      <c r="L20" s="82"/>
      <c r="M20" s="142">
        <f>F20+H20+J20</f>
        <v>134.30000000000001</v>
      </c>
      <c r="N20" s="142"/>
      <c r="O20" s="136">
        <f>RANK(M20,M$14:M$27)</f>
        <v>7</v>
      </c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x14ac:dyDescent="0.3">
      <c r="A21" s="17">
        <v>511</v>
      </c>
      <c r="B21" s="29" t="str">
        <f>VLOOKUP($A21,'Diplomabestand individueel'!$A:$AC,B$1,FALSE)</f>
        <v>W1-B1</v>
      </c>
      <c r="C21" s="139" t="str">
        <f>VLOOKUP($A21,'Diplomabestand individueel'!$A:$AC,C$1,FALSE)</f>
        <v>Sara Mohabier</v>
      </c>
      <c r="D21" s="139" t="str">
        <f>VLOOKUP($A21,'Diplomabestand individueel'!$A:$AC,D$1,FALSE)</f>
        <v>MB 4 Pup 2</v>
      </c>
      <c r="E21" s="139" t="str">
        <f>VLOOKUP($A21,'Diplomabestand individueel'!$A:$AC,E$1,FALSE)</f>
        <v>Turncentrum Waterland</v>
      </c>
      <c r="F21" s="15">
        <f>VLOOKUP($A21,'Alle namen en totalen'!B:M,11,FALSE)</f>
        <v>43.174999999999997</v>
      </c>
      <c r="G21" s="105">
        <f>RANK(F21,F$14:F$27)</f>
        <v>10</v>
      </c>
      <c r="H21" s="82">
        <f>VLOOKUP($A21,'Alle namen en totalen'!B:M,9,FALSE)</f>
        <v>44.524999999999999</v>
      </c>
      <c r="I21" s="105">
        <f>RANK(H21,H$14:H$27)</f>
        <v>6</v>
      </c>
      <c r="J21" s="83">
        <f>VLOOKUP($A21,'Alle namen en totalen'!B:M,7,FALSE)</f>
        <v>44.2</v>
      </c>
      <c r="K21" s="105">
        <f>RANK(J21,J$14:J$27)</f>
        <v>8</v>
      </c>
      <c r="L21" s="82"/>
      <c r="M21" s="142">
        <f>F21+H21+J21</f>
        <v>131.89999999999998</v>
      </c>
      <c r="N21" s="142"/>
      <c r="O21" s="136">
        <f>RANK(M21,M$14:M$27)</f>
        <v>8</v>
      </c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 s="17">
        <v>513</v>
      </c>
      <c r="B22" s="29" t="str">
        <f>VLOOKUP($A22,'Diplomabestand individueel'!$A:$AC,B$1,FALSE)</f>
        <v>W1-B1</v>
      </c>
      <c r="C22" s="139" t="str">
        <f>VLOOKUP($A22,'Diplomabestand individueel'!$A:$AC,C$1,FALSE)</f>
        <v>Keanna Nduwayezu</v>
      </c>
      <c r="D22" s="139" t="str">
        <f>VLOOKUP($A22,'Diplomabestand individueel'!$A:$AC,D$1,FALSE)</f>
        <v>MB 4 Pup 2</v>
      </c>
      <c r="E22" s="139" t="str">
        <f>VLOOKUP($A22,'Diplomabestand individueel'!$A:$AC,E$1,FALSE)</f>
        <v>Turncentrum Waterland</v>
      </c>
      <c r="F22" s="15">
        <f>VLOOKUP($A22,'Alle namen en totalen'!B:M,11,FALSE)</f>
        <v>41.375</v>
      </c>
      <c r="G22" s="105">
        <f>RANK(F22,F$14:F$27)</f>
        <v>12</v>
      </c>
      <c r="H22" s="82">
        <f>VLOOKUP($A22,'Alle namen en totalen'!B:M,9,FALSE)</f>
        <v>41.875</v>
      </c>
      <c r="I22" s="105">
        <f>RANK(H22,H$14:H$27)</f>
        <v>11</v>
      </c>
      <c r="J22" s="83">
        <f>VLOOKUP($A22,'Alle namen en totalen'!B:M,7,FALSE)</f>
        <v>47.357999999999997</v>
      </c>
      <c r="K22" s="105">
        <f>RANK(J22,J$14:J$27)</f>
        <v>3</v>
      </c>
      <c r="L22" s="82"/>
      <c r="M22" s="142">
        <f>F22+H22+J22</f>
        <v>130.608</v>
      </c>
      <c r="N22" s="142"/>
      <c r="O22" s="136">
        <f>RANK(M22,M$14:M$27)</f>
        <v>9</v>
      </c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1:27" x14ac:dyDescent="0.3">
      <c r="A23" s="17">
        <v>510</v>
      </c>
      <c r="B23" s="29" t="str">
        <f>VLOOKUP($A23,'Diplomabestand individueel'!$A:$AC,B$1,FALSE)</f>
        <v>W1-B1</v>
      </c>
      <c r="C23" s="139" t="str">
        <f>VLOOKUP($A23,'Diplomabestand individueel'!$A:$AC,C$1,FALSE)</f>
        <v>Marley Brunt</v>
      </c>
      <c r="D23" s="139" t="str">
        <f>VLOOKUP($A23,'Diplomabestand individueel'!$A:$AC,D$1,FALSE)</f>
        <v>MB 4 Pup 2</v>
      </c>
      <c r="E23" s="139" t="str">
        <f>VLOOKUP($A23,'Diplomabestand individueel'!$A:$AC,E$1,FALSE)</f>
        <v>Turncentrum Waterland</v>
      </c>
      <c r="F23" s="15">
        <f>VLOOKUP($A23,'Alle namen en totalen'!B:M,11,FALSE)</f>
        <v>42.8</v>
      </c>
      <c r="G23" s="105">
        <f>RANK(F23,F$14:F$27)</f>
        <v>11</v>
      </c>
      <c r="H23" s="82">
        <f>VLOOKUP($A23,'Alle namen en totalen'!B:M,9,FALSE)</f>
        <v>40.424999999999997</v>
      </c>
      <c r="I23" s="105">
        <f>RANK(H23,H$14:H$27)</f>
        <v>12</v>
      </c>
      <c r="J23" s="83">
        <f>VLOOKUP($A23,'Alle namen en totalen'!B:M,7,FALSE)</f>
        <v>40.674999999999997</v>
      </c>
      <c r="K23" s="105">
        <f>RANK(J23,J$14:J$27)</f>
        <v>11</v>
      </c>
      <c r="L23" s="82"/>
      <c r="M23" s="142">
        <f>F23+H23+J23</f>
        <v>123.89999999999999</v>
      </c>
      <c r="N23" s="142"/>
      <c r="O23" s="136">
        <f>RANK(M23,M$14:M$27)</f>
        <v>10</v>
      </c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1:27" x14ac:dyDescent="0.3">
      <c r="A24" s="17">
        <v>508</v>
      </c>
      <c r="B24" s="29" t="str">
        <f>VLOOKUP($A24,'Diplomabestand individueel'!$A:$AC,B$1,FALSE)</f>
        <v>W1-B1</v>
      </c>
      <c r="C24" s="139" t="str">
        <f>VLOOKUP($A24,'Diplomabestand individueel'!$A:$AC,C$1,FALSE)</f>
        <v>Lizzy Wildschut</v>
      </c>
      <c r="D24" s="139" t="str">
        <f>VLOOKUP($A24,'Diplomabestand individueel'!$A:$AC,D$1,FALSE)</f>
        <v>MB 4 Pup 2</v>
      </c>
      <c r="E24" s="139" t="str">
        <f>VLOOKUP($A24,'Diplomabestand individueel'!$A:$AC,E$1,FALSE)</f>
        <v>Turncademy</v>
      </c>
      <c r="F24" s="15">
        <f>VLOOKUP($A24,'Alle namen en totalen'!B:M,11,FALSE)</f>
        <v>48.325000000000003</v>
      </c>
      <c r="G24" s="105">
        <f>RANK(F24,F$14:F$27)</f>
        <v>2</v>
      </c>
      <c r="H24" s="82">
        <f>VLOOKUP($A24,'Alle namen en totalen'!B:M,9,FALSE)</f>
        <v>45.65</v>
      </c>
      <c r="I24" s="105">
        <f>RANK(H24,H$14:H$27)</f>
        <v>3</v>
      </c>
      <c r="J24" s="83">
        <f>VLOOKUP($A24,'Alle namen en totalen'!B:M,7,FALSE)</f>
        <v>29.4</v>
      </c>
      <c r="K24" s="105">
        <f>RANK(J24,J$14:J$27)</f>
        <v>12</v>
      </c>
      <c r="L24" s="82"/>
      <c r="M24" s="142">
        <f>F24+H24+J24</f>
        <v>123.375</v>
      </c>
      <c r="N24" s="142"/>
      <c r="O24" s="136">
        <f>RANK(M24,M$14:M$27)</f>
        <v>11</v>
      </c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29"/>
    </row>
    <row r="25" spans="1:27" x14ac:dyDescent="0.3">
      <c r="A25" s="17">
        <v>502</v>
      </c>
      <c r="B25" s="29" t="str">
        <f>VLOOKUP($A25,'Diplomabestand individueel'!$A:$AC,B$1,FALSE)</f>
        <v>afm</v>
      </c>
      <c r="C25" s="139" t="str">
        <f>VLOOKUP($A25,'Diplomabestand individueel'!$A:$AC,C$1,FALSE)</f>
        <v>Lara Szostak</v>
      </c>
      <c r="D25" s="139" t="str">
        <f>VLOOKUP($A25,'Diplomabestand individueel'!$A:$AC,D$1,FALSE)</f>
        <v>MB 4 Pup 2</v>
      </c>
      <c r="E25" s="139" t="str">
        <f>VLOOKUP($A25,'Diplomabestand individueel'!$A:$AC,E$1,FALSE)</f>
        <v>Jahn</v>
      </c>
      <c r="F25" s="15">
        <f>VLOOKUP($A25,'Alle namen en totalen'!B:M,11,FALSE)</f>
        <v>43.975000000000001</v>
      </c>
      <c r="G25" s="105">
        <f>RANK(F25,F$14:F$27)</f>
        <v>9</v>
      </c>
      <c r="H25" s="82">
        <f>VLOOKUP($A25,'Alle namen en totalen'!B:M,9,FALSE)</f>
        <v>42.2</v>
      </c>
      <c r="I25" s="105">
        <f>RANK(H25,H$14:H$27)</f>
        <v>10</v>
      </c>
      <c r="J25" s="83">
        <f>VLOOKUP($A25,'Alle namen en totalen'!B:M,7,FALSE)</f>
        <v>0</v>
      </c>
      <c r="K25" s="105">
        <f>RANK(J25,J$14:J$27)</f>
        <v>13</v>
      </c>
      <c r="L25" s="82"/>
      <c r="M25" s="142">
        <f>F25+H25+J25</f>
        <v>86.175000000000011</v>
      </c>
      <c r="N25" s="142"/>
      <c r="O25" s="136">
        <f>RANK(M25,M$14:M$27)</f>
        <v>12</v>
      </c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29"/>
    </row>
    <row r="26" spans="1:27" x14ac:dyDescent="0.3">
      <c r="A26" s="17">
        <v>509</v>
      </c>
      <c r="B26" s="29" t="str">
        <f>VLOOKUP($A26,'Diplomabestand individueel'!$A:$AC,B$1,FALSE)</f>
        <v>W1-B1</v>
      </c>
      <c r="C26" s="139" t="str">
        <f>VLOOKUP($A26,'Diplomabestand individueel'!$A:$AC,C$1,FALSE)</f>
        <v>Chloé Willms</v>
      </c>
      <c r="D26" s="139" t="str">
        <f>VLOOKUP($A26,'Diplomabestand individueel'!$A:$AC,D$1,FALSE)</f>
        <v>MB 4 Pup 2</v>
      </c>
      <c r="E26" s="139" t="str">
        <f>VLOOKUP($A26,'Diplomabestand individueel'!$A:$AC,E$1,FALSE)</f>
        <v>Turncentrum Waterland</v>
      </c>
      <c r="F26" s="15">
        <f>VLOOKUP($A26,'Alle namen en totalen'!B:M,11,FALSE)</f>
        <v>0</v>
      </c>
      <c r="G26" s="105">
        <f>RANK(F26,F$14:F$27)</f>
        <v>13</v>
      </c>
      <c r="H26" s="82">
        <f>VLOOKUP($A26,'Alle namen en totalen'!B:M,9,FALSE)</f>
        <v>38.950000000000003</v>
      </c>
      <c r="I26" s="105">
        <f>RANK(H26,H$14:H$27)</f>
        <v>13</v>
      </c>
      <c r="J26" s="83">
        <f>VLOOKUP($A26,'Alle namen en totalen'!B:M,7,FALSE)</f>
        <v>41.674999999999997</v>
      </c>
      <c r="K26" s="105">
        <f>RANK(J26,J$14:J$27)</f>
        <v>10</v>
      </c>
      <c r="L26" s="82"/>
      <c r="M26" s="142">
        <f>F26+H26+J26</f>
        <v>80.625</v>
      </c>
      <c r="N26" s="142"/>
      <c r="O26" s="136">
        <f>RANK(M26,M$14:M$27)</f>
        <v>13</v>
      </c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29"/>
    </row>
    <row r="27" spans="1:27" x14ac:dyDescent="0.3">
      <c r="A27" s="17"/>
      <c r="F27" s="15"/>
      <c r="G27" s="105"/>
      <c r="H27" s="82"/>
      <c r="I27" s="105"/>
      <c r="J27" s="83"/>
      <c r="K27" s="105"/>
      <c r="L27" s="82"/>
      <c r="M27" s="142"/>
      <c r="N27" s="142"/>
      <c r="O27" s="136"/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33"/>
    </row>
    <row r="28" spans="1:27" x14ac:dyDescent="0.3">
      <c r="F28" s="42"/>
      <c r="G28" s="39"/>
      <c r="H28" s="84"/>
      <c r="I28" s="84"/>
      <c r="J28" s="85"/>
      <c r="K28" s="84"/>
      <c r="L28" s="86"/>
      <c r="M28" s="84"/>
      <c r="N28" s="84"/>
      <c r="O28" s="84"/>
      <c r="P28" s="86"/>
      <c r="Q28" s="96"/>
      <c r="R28" s="84"/>
      <c r="S28" s="84"/>
      <c r="T28" s="84"/>
      <c r="U28" s="86"/>
      <c r="V28" s="96"/>
      <c r="W28" s="84"/>
      <c r="X28" s="84"/>
      <c r="Y28" s="87"/>
      <c r="Z28" s="86"/>
      <c r="AA28" s="33"/>
    </row>
    <row r="29" spans="1:27" ht="39.9" customHeight="1" x14ac:dyDescent="0.3">
      <c r="A29" s="158" t="s">
        <v>305</v>
      </c>
      <c r="B29" s="159"/>
      <c r="C29" s="159"/>
      <c r="D29" s="159"/>
      <c r="E29" s="159"/>
      <c r="F29" s="160" t="s">
        <v>292</v>
      </c>
      <c r="G29" s="161"/>
      <c r="H29" s="160" t="s">
        <v>293</v>
      </c>
      <c r="I29" s="161"/>
      <c r="J29" s="160" t="s">
        <v>294</v>
      </c>
      <c r="K29" s="161"/>
      <c r="L29" s="130"/>
      <c r="M29" s="162" t="s">
        <v>289</v>
      </c>
      <c r="N29" s="163"/>
      <c r="O29" s="163"/>
      <c r="P29" s="86"/>
      <c r="Q29" s="96"/>
      <c r="R29" s="84"/>
      <c r="S29" s="84"/>
      <c r="T29" s="84"/>
      <c r="U29" s="86"/>
      <c r="V29" s="96"/>
      <c r="W29" s="84"/>
      <c r="X29" s="84"/>
      <c r="Y29" s="87"/>
      <c r="Z29" s="86"/>
      <c r="AA29" s="29"/>
    </row>
    <row r="30" spans="1:27" ht="28.8" x14ac:dyDescent="0.3">
      <c r="A30" s="128" t="s">
        <v>159</v>
      </c>
      <c r="B30" s="105" t="s">
        <v>9</v>
      </c>
      <c r="C30" s="140" t="s">
        <v>10</v>
      </c>
      <c r="D30" s="140" t="s">
        <v>50</v>
      </c>
      <c r="E30" s="140" t="s">
        <v>13</v>
      </c>
      <c r="F30" s="129" t="s">
        <v>295</v>
      </c>
      <c r="G30" s="127" t="s">
        <v>153</v>
      </c>
      <c r="H30" s="129" t="s">
        <v>295</v>
      </c>
      <c r="I30" s="127" t="s">
        <v>153</v>
      </c>
      <c r="J30" s="129" t="s">
        <v>295</v>
      </c>
      <c r="K30" s="127" t="s">
        <v>153</v>
      </c>
      <c r="L30" s="130"/>
      <c r="M30" s="131" t="s">
        <v>296</v>
      </c>
      <c r="N30" s="135"/>
      <c r="O30" s="135" t="s">
        <v>153</v>
      </c>
      <c r="P30" s="86"/>
      <c r="Q30" s="96"/>
      <c r="R30" s="84"/>
      <c r="S30" s="84"/>
      <c r="T30" s="84"/>
      <c r="U30" s="86"/>
      <c r="V30" s="96"/>
      <c r="W30" s="84"/>
      <c r="X30" s="84"/>
      <c r="Y30" s="87"/>
      <c r="Z30" s="86"/>
      <c r="AA30" s="29"/>
    </row>
    <row r="31" spans="1:27" x14ac:dyDescent="0.3">
      <c r="A31" s="17">
        <v>402</v>
      </c>
      <c r="B31" s="29" t="str">
        <f>VLOOKUP($A31,'Diplomabestand individueel'!$A:$AC,B$1,FALSE)</f>
        <v>W1-B1</v>
      </c>
      <c r="C31" s="150" t="str">
        <f>VLOOKUP($A31,'Diplomabestand individueel'!$A:$AC,C$1,FALSE)</f>
        <v>Lara Snoek</v>
      </c>
      <c r="D31" s="139" t="str">
        <f>VLOOKUP($A31,'Diplomabestand individueel'!$A:$AC,D$1,FALSE)</f>
        <v>MB 4 Pup 3</v>
      </c>
      <c r="E31" s="139" t="str">
        <f>VLOOKUP($A31,'Diplomabestand individueel'!$A:$AC,E$1,FALSE)</f>
        <v>Sint Mauritius</v>
      </c>
      <c r="F31" s="15">
        <f>VLOOKUP($A31,'Alle namen en totalen'!B:M,11,FALSE)</f>
        <v>45.15</v>
      </c>
      <c r="G31" s="105">
        <f>RANK(F31,F$31:F$44)</f>
        <v>3</v>
      </c>
      <c r="H31" s="82">
        <f>VLOOKUP($A31,'Alle namen en totalen'!B:M,9,FALSE)</f>
        <v>44.975000000000001</v>
      </c>
      <c r="I31" s="105">
        <f>RANK(H31,H$31:H$44)</f>
        <v>1</v>
      </c>
      <c r="J31" s="83">
        <f>VLOOKUP($A31,'Alle namen en totalen'!B:M,7,FALSE)</f>
        <v>43.9</v>
      </c>
      <c r="K31" s="105">
        <f>RANK(J31,J$31:J$44)</f>
        <v>2</v>
      </c>
      <c r="L31" s="82"/>
      <c r="M31" s="142">
        <f>F31+H31+J31</f>
        <v>134.02500000000001</v>
      </c>
      <c r="N31" s="142"/>
      <c r="O31" s="136">
        <f>RANK(M31,M$31:M$44)</f>
        <v>1</v>
      </c>
      <c r="P31" s="86"/>
      <c r="Q31" s="96"/>
      <c r="R31" s="84"/>
      <c r="S31" s="84"/>
      <c r="T31" s="84"/>
      <c r="U31" s="86"/>
      <c r="V31" s="96"/>
      <c r="W31" s="84"/>
      <c r="X31" s="84"/>
      <c r="Y31" s="87"/>
      <c r="Z31" s="86"/>
      <c r="AA31" s="29"/>
    </row>
    <row r="32" spans="1:27" x14ac:dyDescent="0.3">
      <c r="A32" s="17">
        <v>406</v>
      </c>
      <c r="B32" s="29" t="str">
        <f>VLOOKUP($A32,'Diplomabestand individueel'!$A:$AC,B$1,FALSE)</f>
        <v>W1-B1</v>
      </c>
      <c r="C32" s="139" t="str">
        <f>VLOOKUP($A32,'Diplomabestand individueel'!$A:$AC,C$1,FALSE)</f>
        <v>Isa van Loon</v>
      </c>
      <c r="D32" s="139" t="str">
        <f>VLOOKUP($A32,'Diplomabestand individueel'!$A:$AC,D$1,FALSE)</f>
        <v>MB 4 Pup 3</v>
      </c>
      <c r="E32" s="139" t="str">
        <f>VLOOKUP($A32,'Diplomabestand individueel'!$A:$AC,E$1,FALSE)</f>
        <v>Turncentrum Waterland</v>
      </c>
      <c r="F32" s="15">
        <f>VLOOKUP($A32,'Alle namen en totalen'!B:M,11,FALSE)</f>
        <v>45.475000000000001</v>
      </c>
      <c r="G32" s="105">
        <f>RANK(F32,F$31:F$44)</f>
        <v>2</v>
      </c>
      <c r="H32" s="82">
        <f>VLOOKUP($A32,'Alle namen en totalen'!B:M,9,FALSE)</f>
        <v>43.674999999999997</v>
      </c>
      <c r="I32" s="105">
        <f>RANK(H32,H$31:H$44)</f>
        <v>2</v>
      </c>
      <c r="J32" s="83">
        <f>VLOOKUP($A32,'Alle namen en totalen'!B:M,7,FALSE)</f>
        <v>42.825000000000003</v>
      </c>
      <c r="K32" s="105">
        <f>RANK(J32,J$31:J$44)</f>
        <v>5</v>
      </c>
      <c r="L32" s="82"/>
      <c r="M32" s="142">
        <f>F32+H32+J32</f>
        <v>131.97500000000002</v>
      </c>
      <c r="N32" s="142"/>
      <c r="O32" s="136">
        <f>RANK(M32,M$31:M$44)</f>
        <v>2</v>
      </c>
      <c r="P32" s="86"/>
      <c r="Q32" s="96"/>
      <c r="R32" s="84"/>
      <c r="S32" s="84"/>
      <c r="T32" s="84"/>
      <c r="U32" s="86"/>
      <c r="V32" s="96"/>
      <c r="W32" s="84"/>
      <c r="X32" s="84"/>
      <c r="Y32" s="87"/>
      <c r="Z32" s="86"/>
      <c r="AA32" s="29"/>
    </row>
    <row r="33" spans="1:27" x14ac:dyDescent="0.3">
      <c r="A33" s="12">
        <v>405</v>
      </c>
      <c r="B33" s="29" t="str">
        <f>VLOOKUP($A33,'Diplomabestand individueel'!$A:$AC,B$1,FALSE)</f>
        <v>W1-B1</v>
      </c>
      <c r="C33" s="139" t="str">
        <f>VLOOKUP($A33,'Diplomabestand individueel'!$A:$AC,C$1,FALSE)</f>
        <v>Anna-Keet Strijk</v>
      </c>
      <c r="D33" s="139" t="str">
        <f>VLOOKUP($A33,'Diplomabestand individueel'!$A:$AC,D$1,FALSE)</f>
        <v>MB 4 Pup 3</v>
      </c>
      <c r="E33" s="139" t="str">
        <f>VLOOKUP($A33,'Diplomabestand individueel'!$A:$AC,E$1,FALSE)</f>
        <v>Turncentrum Waterland</v>
      </c>
      <c r="F33" s="15">
        <f>VLOOKUP($A33,'Alle namen en totalen'!B:M,11,FALSE)</f>
        <v>43.15</v>
      </c>
      <c r="G33" s="105">
        <f>RANK(F33,F$31:F$44)</f>
        <v>4</v>
      </c>
      <c r="H33" s="82">
        <f>VLOOKUP($A33,'Alle namen en totalen'!B:M,9,FALSE)</f>
        <v>43.125</v>
      </c>
      <c r="I33" s="105">
        <f>RANK(H33,H$31:H$44)</f>
        <v>3</v>
      </c>
      <c r="J33" s="83">
        <f>VLOOKUP($A33,'Alle namen en totalen'!B:M,7,FALSE)</f>
        <v>43.55</v>
      </c>
      <c r="K33" s="105">
        <f>RANK(J33,J$31:J$44)</f>
        <v>3</v>
      </c>
      <c r="L33" s="82"/>
      <c r="M33" s="142">
        <f>F33+H33+J33</f>
        <v>129.82499999999999</v>
      </c>
      <c r="N33" s="142"/>
      <c r="O33" s="136">
        <f>RANK(M33,M$31:M$44)</f>
        <v>3</v>
      </c>
      <c r="P33" s="86"/>
      <c r="Q33" s="96"/>
      <c r="R33" s="84"/>
      <c r="S33" s="84"/>
      <c r="T33" s="84"/>
      <c r="U33" s="86"/>
      <c r="V33" s="96"/>
      <c r="W33" s="84"/>
      <c r="X33" s="84"/>
      <c r="Y33" s="87"/>
      <c r="Z33" s="86"/>
      <c r="AA33" s="29"/>
    </row>
    <row r="34" spans="1:27" x14ac:dyDescent="0.3">
      <c r="A34" s="17">
        <v>403</v>
      </c>
      <c r="B34" s="29" t="str">
        <f>VLOOKUP($A34,'Diplomabestand individueel'!$A:$AC,B$1,FALSE)</f>
        <v>W1-B1</v>
      </c>
      <c r="C34" s="139" t="str">
        <f>VLOOKUP($A34,'Diplomabestand individueel'!$A:$AC,C$1,FALSE)</f>
        <v>Maud Everaars</v>
      </c>
      <c r="D34" s="139" t="str">
        <f>VLOOKUP($A34,'Diplomabestand individueel'!$A:$AC,D$1,FALSE)</f>
        <v>MB 4 Pup 3</v>
      </c>
      <c r="E34" s="139" t="str">
        <f>VLOOKUP($A34,'Diplomabestand individueel'!$A:$AC,E$1,FALSE)</f>
        <v>Sint Mauritius</v>
      </c>
      <c r="F34" s="15">
        <f>VLOOKUP($A34,'Alle namen en totalen'!B:M,11,FALSE)</f>
        <v>40.450000000000003</v>
      </c>
      <c r="G34" s="105">
        <f>RANK(F34,F$31:F$44)</f>
        <v>6</v>
      </c>
      <c r="H34" s="82">
        <f>VLOOKUP($A34,'Alle namen en totalen'!B:M,9,FALSE)</f>
        <v>39.700000000000003</v>
      </c>
      <c r="I34" s="105">
        <f>RANK(H34,H$31:H$44)</f>
        <v>4</v>
      </c>
      <c r="J34" s="83">
        <f>VLOOKUP($A34,'Alle namen en totalen'!B:M,7,FALSE)</f>
        <v>43.024999999999999</v>
      </c>
      <c r="K34" s="105">
        <f>RANK(J34,J$31:J$44)</f>
        <v>4</v>
      </c>
      <c r="L34" s="82"/>
      <c r="M34" s="142">
        <f>F34+H34+J34</f>
        <v>123.17500000000001</v>
      </c>
      <c r="N34" s="142"/>
      <c r="O34" s="136">
        <f>RANK(M34,M$31:M$44)</f>
        <v>4</v>
      </c>
      <c r="P34" s="86"/>
      <c r="Q34" s="96"/>
      <c r="R34" s="84"/>
      <c r="S34" s="84"/>
      <c r="T34" s="84"/>
      <c r="U34" s="86"/>
      <c r="V34" s="96"/>
      <c r="W34" s="84"/>
      <c r="X34" s="84"/>
      <c r="Y34" s="87"/>
      <c r="Z34" s="86"/>
      <c r="AA34" s="29"/>
    </row>
    <row r="35" spans="1:27" x14ac:dyDescent="0.3">
      <c r="A35" s="17">
        <v>404</v>
      </c>
      <c r="B35" s="29" t="str">
        <f>VLOOKUP($A35,'Diplomabestand individueel'!$A:$AC,B$1,FALSE)</f>
        <v>W1-B1</v>
      </c>
      <c r="C35" s="139" t="str">
        <f>VLOOKUP($A35,'Diplomabestand individueel'!$A:$AC,C$1,FALSE)</f>
        <v>Ivy Bakker</v>
      </c>
      <c r="D35" s="139" t="str">
        <f>VLOOKUP($A35,'Diplomabestand individueel'!$A:$AC,D$1,FALSE)</f>
        <v>MB 4 Pup 3</v>
      </c>
      <c r="E35" s="139" t="str">
        <f>VLOOKUP($A35,'Diplomabestand individueel'!$A:$AC,E$1,FALSE)</f>
        <v>Turncademy</v>
      </c>
      <c r="F35" s="15">
        <f>VLOOKUP($A35,'Alle namen en totalen'!B:M,11,FALSE)</f>
        <v>49.274999999999999</v>
      </c>
      <c r="G35" s="105">
        <f>RANK(F35,F$31:F$44)</f>
        <v>1</v>
      </c>
      <c r="H35" s="82">
        <f>VLOOKUP($A35,'Alle namen en totalen'!B:M,9,FALSE)</f>
        <v>0</v>
      </c>
      <c r="I35" s="105">
        <f>RANK(H35,H$31:H$44)</f>
        <v>5</v>
      </c>
      <c r="J35" s="83">
        <f>VLOOKUP($A35,'Alle namen en totalen'!B:M,7,FALSE)</f>
        <v>46.05</v>
      </c>
      <c r="K35" s="105">
        <f>RANK(J35,J$31:J$44)</f>
        <v>1</v>
      </c>
      <c r="L35" s="82"/>
      <c r="M35" s="142">
        <f>F35+H35+J35</f>
        <v>95.324999999999989</v>
      </c>
      <c r="N35" s="142"/>
      <c r="O35" s="136">
        <f>RANK(M35,M$31:M$44)</f>
        <v>5</v>
      </c>
      <c r="P35" s="86"/>
      <c r="Q35" s="96"/>
      <c r="R35" s="84"/>
      <c r="S35" s="84"/>
      <c r="T35" s="84"/>
      <c r="U35" s="86"/>
      <c r="V35" s="96"/>
      <c r="W35" s="84"/>
      <c r="X35" s="84"/>
      <c r="Y35" s="87"/>
      <c r="Z35" s="86"/>
      <c r="AA35" s="29"/>
    </row>
    <row r="36" spans="1:27" x14ac:dyDescent="0.3">
      <c r="A36" s="17">
        <v>401</v>
      </c>
      <c r="B36" s="29" t="str">
        <f>VLOOKUP($A36,'Diplomabestand individueel'!$A:$AC,B$1,FALSE)</f>
        <v>W1-B1</v>
      </c>
      <c r="C36" s="139" t="str">
        <f>VLOOKUP($A36,'Diplomabestand individueel'!$A:$AC,C$1,FALSE)</f>
        <v>Juliet Keizer</v>
      </c>
      <c r="D36" s="139" t="str">
        <f>VLOOKUP($A36,'Diplomabestand individueel'!$A:$AC,D$1,FALSE)</f>
        <v>MB 4 Pup 3</v>
      </c>
      <c r="E36" s="139" t="str">
        <f>VLOOKUP($A36,'Diplomabestand individueel'!$A:$AC,E$1,FALSE)</f>
        <v>Sint Mauritius</v>
      </c>
      <c r="F36" s="15">
        <f>VLOOKUP($A36,'Alle namen en totalen'!B:M,11,FALSE)</f>
        <v>42.125</v>
      </c>
      <c r="G36" s="105">
        <f>RANK(F36,F$31:F$44)</f>
        <v>5</v>
      </c>
      <c r="H36" s="82">
        <f>VLOOKUP($A36,'Alle namen en totalen'!B:M,9,FALSE)</f>
        <v>0</v>
      </c>
      <c r="I36" s="105">
        <f>RANK(H36,H$31:H$44)</f>
        <v>5</v>
      </c>
      <c r="J36" s="83">
        <f>VLOOKUP($A36,'Alle namen en totalen'!B:M,7,FALSE)</f>
        <v>42.024999999999999</v>
      </c>
      <c r="K36" s="105">
        <f>RANK(J36,J$31:J$44)</f>
        <v>6</v>
      </c>
      <c r="L36" s="82"/>
      <c r="M36" s="142">
        <f>F36+H36+J36</f>
        <v>84.15</v>
      </c>
      <c r="N36" s="142"/>
      <c r="O36" s="136">
        <f>RANK(M36,M$31:M$44)</f>
        <v>6</v>
      </c>
      <c r="P36" s="86"/>
      <c r="Q36" s="96"/>
      <c r="R36" s="84"/>
      <c r="S36" s="84"/>
      <c r="T36" s="84"/>
      <c r="U36" s="86"/>
      <c r="V36" s="96"/>
      <c r="W36" s="84"/>
      <c r="X36" s="84"/>
      <c r="Y36" s="87"/>
      <c r="Z36" s="86"/>
      <c r="AA36" s="29"/>
    </row>
    <row r="37" spans="1:27" x14ac:dyDescent="0.3">
      <c r="A37" s="20"/>
      <c r="F37" s="15"/>
      <c r="G37" s="105"/>
      <c r="H37" s="82"/>
      <c r="I37" s="105"/>
      <c r="J37" s="83"/>
      <c r="K37" s="105"/>
      <c r="L37" s="82"/>
      <c r="M37" s="142"/>
      <c r="N37" s="142"/>
      <c r="O37" s="136"/>
      <c r="P37" s="86"/>
      <c r="Q37" s="96"/>
      <c r="R37" s="84"/>
      <c r="S37" s="84"/>
      <c r="T37" s="84"/>
      <c r="U37" s="86"/>
      <c r="V37" s="96"/>
      <c r="W37" s="84"/>
      <c r="X37" s="84"/>
      <c r="Y37" s="87"/>
      <c r="Z37" s="86"/>
      <c r="AA37" s="29"/>
    </row>
    <row r="38" spans="1:27" x14ac:dyDescent="0.3">
      <c r="A38" s="17"/>
      <c r="F38" s="15"/>
      <c r="G38" s="105"/>
      <c r="H38" s="82"/>
      <c r="I38" s="105"/>
      <c r="J38" s="83"/>
      <c r="K38" s="105"/>
      <c r="L38" s="82"/>
      <c r="M38" s="142"/>
      <c r="N38" s="142"/>
      <c r="O38" s="136"/>
      <c r="P38" s="86"/>
      <c r="Q38" s="96"/>
      <c r="R38" s="84"/>
      <c r="S38" s="84"/>
      <c r="T38" s="84"/>
      <c r="U38" s="86"/>
      <c r="V38" s="96"/>
      <c r="W38" s="84"/>
      <c r="X38" s="84"/>
      <c r="Y38" s="87"/>
      <c r="Z38" s="86"/>
      <c r="AA38" s="29"/>
    </row>
    <row r="39" spans="1:27" x14ac:dyDescent="0.3">
      <c r="A39" s="12"/>
      <c r="F39" s="15"/>
      <c r="G39" s="105"/>
      <c r="H39" s="82"/>
      <c r="I39" s="105"/>
      <c r="J39" s="83"/>
      <c r="K39" s="105"/>
      <c r="L39" s="82"/>
      <c r="M39" s="142"/>
      <c r="N39" s="142"/>
      <c r="O39" s="136"/>
      <c r="P39" s="86"/>
      <c r="Q39" s="96"/>
      <c r="R39" s="84"/>
      <c r="S39" s="84"/>
      <c r="T39" s="84"/>
      <c r="U39" s="86"/>
      <c r="V39" s="96"/>
      <c r="W39" s="84"/>
      <c r="X39" s="84"/>
      <c r="Y39" s="87"/>
      <c r="Z39" s="86"/>
      <c r="AA39" s="29"/>
    </row>
    <row r="40" spans="1:27" x14ac:dyDescent="0.3">
      <c r="A40" s="17"/>
      <c r="F40" s="15"/>
      <c r="G40" s="105"/>
      <c r="H40" s="82"/>
      <c r="I40" s="105"/>
      <c r="J40" s="83"/>
      <c r="K40" s="105"/>
      <c r="L40" s="82"/>
      <c r="M40" s="142"/>
      <c r="N40" s="142"/>
      <c r="O40" s="136"/>
      <c r="P40" s="86"/>
      <c r="Q40" s="96"/>
      <c r="R40" s="84"/>
      <c r="S40" s="84"/>
      <c r="T40" s="84"/>
      <c r="U40" s="86"/>
      <c r="V40" s="96"/>
      <c r="W40" s="84"/>
      <c r="X40" s="84"/>
      <c r="Y40" s="87"/>
      <c r="Z40" s="86"/>
      <c r="AA40" s="29"/>
    </row>
    <row r="41" spans="1:27" x14ac:dyDescent="0.3">
      <c r="A41" s="17"/>
      <c r="F41" s="15"/>
      <c r="G41" s="105"/>
      <c r="H41" s="82"/>
      <c r="I41" s="105"/>
      <c r="J41" s="83"/>
      <c r="K41" s="105"/>
      <c r="L41" s="82"/>
      <c r="M41" s="142"/>
      <c r="N41" s="142"/>
      <c r="O41" s="136"/>
      <c r="P41" s="86"/>
      <c r="Q41" s="96"/>
      <c r="R41" s="84"/>
      <c r="S41" s="84"/>
      <c r="T41" s="84"/>
      <c r="U41" s="86"/>
      <c r="V41" s="96"/>
      <c r="W41" s="84"/>
      <c r="X41" s="84"/>
      <c r="Y41" s="87"/>
      <c r="Z41" s="86"/>
      <c r="AA41" s="29"/>
    </row>
    <row r="42" spans="1:27" x14ac:dyDescent="0.3">
      <c r="A42" s="17"/>
      <c r="F42" s="15"/>
      <c r="G42" s="105"/>
      <c r="H42" s="82"/>
      <c r="I42" s="105"/>
      <c r="J42" s="83"/>
      <c r="K42" s="105"/>
      <c r="L42" s="82"/>
      <c r="M42" s="142"/>
      <c r="N42" s="142"/>
      <c r="O42" s="136"/>
      <c r="P42" s="86"/>
      <c r="Q42" s="96"/>
      <c r="R42" s="84"/>
      <c r="S42" s="84"/>
      <c r="T42" s="84"/>
      <c r="U42" s="86"/>
      <c r="V42" s="96"/>
      <c r="W42" s="84"/>
      <c r="X42" s="84"/>
      <c r="Y42" s="87"/>
      <c r="Z42" s="86"/>
      <c r="AA42" s="29"/>
    </row>
    <row r="43" spans="1:27" x14ac:dyDescent="0.3">
      <c r="A43" s="12"/>
      <c r="F43" s="15"/>
      <c r="G43" s="105"/>
      <c r="H43" s="82"/>
      <c r="I43" s="105"/>
      <c r="J43" s="83"/>
      <c r="K43" s="105"/>
      <c r="L43" s="82"/>
      <c r="M43" s="142"/>
      <c r="N43" s="142"/>
      <c r="O43" s="136"/>
      <c r="P43" s="86"/>
      <c r="Q43" s="96"/>
      <c r="R43" s="84"/>
      <c r="S43" s="84"/>
      <c r="T43" s="84"/>
      <c r="U43" s="86"/>
      <c r="V43" s="96"/>
      <c r="W43" s="84"/>
      <c r="X43" s="84"/>
      <c r="Y43" s="87"/>
      <c r="Z43" s="86"/>
      <c r="AA43" s="29"/>
    </row>
    <row r="44" spans="1:27" x14ac:dyDescent="0.3">
      <c r="A44" s="17"/>
      <c r="F44" s="15"/>
      <c r="G44" s="105"/>
      <c r="H44" s="82"/>
      <c r="I44" s="105"/>
      <c r="J44" s="83"/>
      <c r="K44" s="105"/>
      <c r="L44" s="82"/>
      <c r="M44" s="142"/>
      <c r="N44" s="142"/>
      <c r="O44" s="136"/>
      <c r="P44" s="86"/>
      <c r="Q44" s="96"/>
      <c r="R44" s="84"/>
      <c r="S44" s="84"/>
      <c r="T44" s="84"/>
      <c r="U44" s="86"/>
      <c r="V44" s="96"/>
      <c r="W44" s="84"/>
      <c r="X44" s="84"/>
      <c r="Y44" s="87"/>
      <c r="Z44" s="86"/>
      <c r="AA44" s="33"/>
    </row>
  </sheetData>
  <sortState xmlns:xlrd2="http://schemas.microsoft.com/office/spreadsheetml/2017/richdata2" ref="A31:O36">
    <sortCondition ref="O31:O36"/>
  </sortState>
  <mergeCells count="15">
    <mergeCell ref="A29:E29"/>
    <mergeCell ref="F29:G29"/>
    <mergeCell ref="H29:I29"/>
    <mergeCell ref="J29:K29"/>
    <mergeCell ref="M29:O29"/>
    <mergeCell ref="A12:E12"/>
    <mergeCell ref="F12:G12"/>
    <mergeCell ref="H12:I12"/>
    <mergeCell ref="J12:K12"/>
    <mergeCell ref="M12:O12"/>
    <mergeCell ref="A2:E2"/>
    <mergeCell ref="F2:G2"/>
    <mergeCell ref="H2:I2"/>
    <mergeCell ref="J2:K2"/>
    <mergeCell ref="M2:O2"/>
  </mergeCells>
  <conditionalFormatting sqref="A4:A10">
    <cfRule type="duplicateValues" dxfId="87" priority="11"/>
  </conditionalFormatting>
  <conditionalFormatting sqref="A14:A27">
    <cfRule type="duplicateValues" dxfId="86" priority="7"/>
  </conditionalFormatting>
  <conditionalFormatting sqref="A31:A44">
    <cfRule type="duplicateValues" dxfId="85" priority="4"/>
  </conditionalFormatting>
  <conditionalFormatting sqref="L28">
    <cfRule type="duplicateValues" dxfId="84" priority="10"/>
  </conditionalFormatting>
  <conditionalFormatting sqref="M4:M10">
    <cfRule type="duplicateValues" dxfId="83" priority="3"/>
  </conditionalFormatting>
  <conditionalFormatting sqref="M14:M27">
    <cfRule type="duplicateValues" dxfId="82" priority="2"/>
  </conditionalFormatting>
  <conditionalFormatting sqref="M31:M44">
    <cfRule type="duplicateValues" dxfId="81" priority="1"/>
  </conditionalFormatting>
  <conditionalFormatting sqref="O4:O10">
    <cfRule type="cellIs" dxfId="80" priority="14" operator="equal">
      <formula>1</formula>
    </cfRule>
  </conditionalFormatting>
  <conditionalFormatting sqref="O14:O27">
    <cfRule type="cellIs" dxfId="79" priority="9" operator="equal">
      <formula>1</formula>
    </cfRule>
  </conditionalFormatting>
  <conditionalFormatting sqref="O31:O44">
    <cfRule type="cellIs" dxfId="78" priority="6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7EE7-6C08-4735-BC22-97ED8EBA6A87}">
  <sheetPr>
    <pageSetUpPr fitToPage="1"/>
  </sheetPr>
  <dimension ref="A1:AA83"/>
  <sheetViews>
    <sheetView topLeftCell="A2" zoomScaleNormal="100" workbookViewId="0">
      <selection activeCell="U16" sqref="U16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19.33203125" style="139" bestFit="1" customWidth="1"/>
    <col min="4" max="4" width="19.5546875" style="139" customWidth="1"/>
    <col min="5" max="5" width="19.3320312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299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105">
        <v>634</v>
      </c>
      <c r="B4" s="29" t="str">
        <f>VLOOKUP($A4,'Diplomabestand individueel'!$A:$AC,B$1,FALSE)</f>
        <v>W4-B1</v>
      </c>
      <c r="C4" s="150" t="str">
        <f>VLOOKUP($A4,'Diplomabestand individueel'!$A:$AC,C$1,FALSE)</f>
        <v>Lilly Jennekens</v>
      </c>
      <c r="D4" s="139" t="str">
        <f>VLOOKUP($A4,'Diplomabestand individueel'!$A:$AC,D$1,FALSE)</f>
        <v>MB 5 Pup 1</v>
      </c>
      <c r="E4" s="139" t="str">
        <f>VLOOKUP($A4,'Diplomabestand individueel'!$A:$AC,E$1,FALSE)</f>
        <v>Turncademy</v>
      </c>
      <c r="F4" s="15">
        <f>VLOOKUP($A4,'Alle namen en totalen'!B:M,11,FALSE)</f>
        <v>48.475000000000001</v>
      </c>
      <c r="G4" s="105">
        <f>RANK(F4,F$4:F$24)</f>
        <v>1</v>
      </c>
      <c r="H4" s="82">
        <f>VLOOKUP($A4,'Alle namen en totalen'!B:M,9,FALSE)</f>
        <v>48.95</v>
      </c>
      <c r="I4" s="105">
        <f>RANK(H4,H$4:H$24)</f>
        <v>1</v>
      </c>
      <c r="J4" s="83">
        <f>VLOOKUP($A4,'Alle namen en totalen'!B:M,7,FALSE)</f>
        <v>49.125</v>
      </c>
      <c r="K4" s="105">
        <f>RANK(J4,J$4:J$24)</f>
        <v>1</v>
      </c>
      <c r="L4" s="82"/>
      <c r="M4" s="142">
        <f>F4+H4+J4</f>
        <v>146.55000000000001</v>
      </c>
      <c r="N4" s="142"/>
      <c r="O4" s="136">
        <f>RANK(M4,M$4:M$24)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105">
        <v>632</v>
      </c>
      <c r="B5" s="29" t="str">
        <f>VLOOKUP($A5,'Diplomabestand individueel'!$A:$AC,B$1,FALSE)</f>
        <v>W4-B1</v>
      </c>
      <c r="C5" s="139" t="str">
        <f>VLOOKUP($A5,'Diplomabestand individueel'!$A:$AC,C$1,FALSE)</f>
        <v>Jaylani Gulraj</v>
      </c>
      <c r="D5" s="139" t="str">
        <f>VLOOKUP($A5,'Diplomabestand individueel'!$A:$AC,D$1,FALSE)</f>
        <v>MB 5 Pup 1</v>
      </c>
      <c r="E5" s="139" t="str">
        <f>VLOOKUP($A5,'Diplomabestand individueel'!$A:$AC,E$1,FALSE)</f>
        <v>Turncademy</v>
      </c>
      <c r="F5" s="15">
        <f>VLOOKUP($A5,'Alle namen en totalen'!B:M,11,FALSE)</f>
        <v>47.5</v>
      </c>
      <c r="G5" s="105">
        <f>RANK(F5,F$4:F$24)</f>
        <v>3</v>
      </c>
      <c r="H5" s="82">
        <f>VLOOKUP($A5,'Alle namen en totalen'!B:M,9,FALSE)</f>
        <v>48.024999999999999</v>
      </c>
      <c r="I5" s="105">
        <f>RANK(H5,H$4:H$24)</f>
        <v>2</v>
      </c>
      <c r="J5" s="83">
        <f>VLOOKUP($A5,'Alle namen en totalen'!B:M,7,FALSE)</f>
        <v>48.35</v>
      </c>
      <c r="K5" s="105">
        <f>RANK(J5,J$4:J$24)</f>
        <v>2</v>
      </c>
      <c r="L5" s="82"/>
      <c r="M5" s="142">
        <f>F5+H5+J5</f>
        <v>143.875</v>
      </c>
      <c r="N5" s="142"/>
      <c r="O5" s="136">
        <f>RANK(M5,M$4:M$24)</f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105">
        <v>626</v>
      </c>
      <c r="B6" s="29" t="str">
        <f>VLOOKUP($A6,'Diplomabestand individueel'!$A:$AC,B$1,FALSE)</f>
        <v>W3-B1</v>
      </c>
      <c r="C6" s="139" t="str">
        <f>VLOOKUP($A6,'Diplomabestand individueel'!$A:$AC,C$1,FALSE)</f>
        <v>Eva Klein</v>
      </c>
      <c r="D6" s="139" t="str">
        <f>VLOOKUP($A6,'Diplomabestand individueel'!$A:$AC,D$1,FALSE)</f>
        <v>MB 5 Pup 1</v>
      </c>
      <c r="E6" s="139" t="str">
        <f>VLOOKUP($A6,'Diplomabestand individueel'!$A:$AC,E$1,FALSE)</f>
        <v>LH</v>
      </c>
      <c r="F6" s="15">
        <f>VLOOKUP($A6,'Alle namen en totalen'!B:M,11,FALSE)</f>
        <v>45.95</v>
      </c>
      <c r="G6" s="105">
        <f>RANK(F6,F$4:F$24)</f>
        <v>7</v>
      </c>
      <c r="H6" s="82">
        <f>VLOOKUP($A6,'Alle namen en totalen'!B:M,9,FALSE)</f>
        <v>47.75</v>
      </c>
      <c r="I6" s="105">
        <f>RANK(H6,H$4:H$24)</f>
        <v>3</v>
      </c>
      <c r="J6" s="83">
        <f>VLOOKUP($A6,'Alle namen en totalen'!B:M,7,FALSE)</f>
        <v>48.125</v>
      </c>
      <c r="K6" s="105">
        <f>RANK(J6,J$4:J$24)</f>
        <v>3</v>
      </c>
      <c r="L6" s="82"/>
      <c r="M6" s="142">
        <f>F6+H6+J6</f>
        <v>141.82499999999999</v>
      </c>
      <c r="N6" s="142"/>
      <c r="O6" s="136">
        <f>RANK(M6,M$4:M$24)</f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105">
        <v>620</v>
      </c>
      <c r="B7" s="29" t="str">
        <f>VLOOKUP($A7,'Diplomabestand individueel'!$A:$AC,B$1,FALSE)</f>
        <v>W3-B1</v>
      </c>
      <c r="C7" s="139" t="str">
        <f>VLOOKUP($A7,'Diplomabestand individueel'!$A:$AC,C$1,FALSE)</f>
        <v>Noe Brondenstein</v>
      </c>
      <c r="D7" s="139" t="str">
        <f>VLOOKUP($A7,'Diplomabestand individueel'!$A:$AC,D$1,FALSE)</f>
        <v>MB 5 Pup 1</v>
      </c>
      <c r="E7" s="139" t="str">
        <f>VLOOKUP($A7,'Diplomabestand individueel'!$A:$AC,E$1,FALSE)</f>
        <v>K&amp;V</v>
      </c>
      <c r="F7" s="15">
        <f>VLOOKUP($A7,'Alle namen en totalen'!B:M,11,FALSE)</f>
        <v>47.3</v>
      </c>
      <c r="G7" s="105">
        <f>RANK(F7,F$4:F$24)</f>
        <v>4</v>
      </c>
      <c r="H7" s="82">
        <f>VLOOKUP($A7,'Alle namen en totalen'!B:M,9,FALSE)</f>
        <v>45.95</v>
      </c>
      <c r="I7" s="105">
        <f>RANK(H7,H$4:H$24)</f>
        <v>5</v>
      </c>
      <c r="J7" s="83">
        <f>VLOOKUP($A7,'Alle namen en totalen'!B:M,7,FALSE)</f>
        <v>47.45</v>
      </c>
      <c r="K7" s="105">
        <f>RANK(J7,J$4:J$24)</f>
        <v>4</v>
      </c>
      <c r="L7" s="82"/>
      <c r="M7" s="142">
        <f>F7+H7+J7</f>
        <v>140.69999999999999</v>
      </c>
      <c r="N7" s="142"/>
      <c r="O7" s="136">
        <f>RANK(M7,M$4:M$24)</f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105">
        <v>622</v>
      </c>
      <c r="B8" s="29" t="str">
        <f>VLOOKUP($A8,'Diplomabestand individueel'!$A:$AC,B$1,FALSE)</f>
        <v>W4-B1</v>
      </c>
      <c r="C8" s="139" t="str">
        <f>VLOOKUP($A8,'Diplomabestand individueel'!$A:$AC,C$1,FALSE)</f>
        <v>Aleya van Broekhoven Delgado</v>
      </c>
      <c r="D8" s="139" t="str">
        <f>VLOOKUP($A8,'Diplomabestand individueel'!$A:$AC,D$1,FALSE)</f>
        <v>MB 5 Pup 1</v>
      </c>
      <c r="E8" s="139" t="str">
        <f>VLOOKUP($A8,'Diplomabestand individueel'!$A:$AC,E$1,FALSE)</f>
        <v>DEV</v>
      </c>
      <c r="F8" s="15">
        <f>VLOOKUP($A8,'Alle namen en totalen'!B:M,11,FALSE)</f>
        <v>47.975000000000001</v>
      </c>
      <c r="G8" s="105">
        <f>RANK(F8,F$4:F$24)</f>
        <v>2</v>
      </c>
      <c r="H8" s="82">
        <f>VLOOKUP($A8,'Alle namen en totalen'!B:M,9,FALSE)</f>
        <v>44.1</v>
      </c>
      <c r="I8" s="105">
        <f>RANK(H8,H$4:H$24)</f>
        <v>8</v>
      </c>
      <c r="J8" s="83">
        <f>VLOOKUP($A8,'Alle namen en totalen'!B:M,7,FALSE)</f>
        <v>46.45</v>
      </c>
      <c r="K8" s="105">
        <f>RANK(J8,J$4:J$24)</f>
        <v>6</v>
      </c>
      <c r="L8" s="82"/>
      <c r="M8" s="142">
        <f>F8+H8+J8</f>
        <v>138.52500000000001</v>
      </c>
      <c r="N8" s="142"/>
      <c r="O8" s="136">
        <f>RANK(M8,M$4:M$24)</f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105">
        <v>627</v>
      </c>
      <c r="B9" s="29" t="str">
        <f>VLOOKUP($A9,'Diplomabestand individueel'!$A:$AC,B$1,FALSE)</f>
        <v>W3-B1</v>
      </c>
      <c r="C9" s="139" t="str">
        <f>VLOOKUP($A9,'Diplomabestand individueel'!$A:$AC,C$1,FALSE)</f>
        <v>Pip van Gestel</v>
      </c>
      <c r="D9" s="139" t="str">
        <f>VLOOKUP($A9,'Diplomabestand individueel'!$A:$AC,D$1,FALSE)</f>
        <v>MB 5 Pup 1</v>
      </c>
      <c r="E9" s="139" t="str">
        <f>VLOOKUP($A9,'Diplomabestand individueel'!$A:$AC,E$1,FALSE)</f>
        <v>LH</v>
      </c>
      <c r="F9" s="15">
        <f>VLOOKUP($A9,'Alle namen en totalen'!B:M,11,FALSE)</f>
        <v>46.174999999999997</v>
      </c>
      <c r="G9" s="105">
        <f>RANK(F9,F$4:F$24)</f>
        <v>5</v>
      </c>
      <c r="H9" s="82">
        <f>VLOOKUP($A9,'Alle namen en totalen'!B:M,9,FALSE)</f>
        <v>44.975000000000001</v>
      </c>
      <c r="I9" s="105">
        <f>RANK(H9,H$4:H$24)</f>
        <v>6</v>
      </c>
      <c r="J9" s="83">
        <f>VLOOKUP($A9,'Alle namen en totalen'!B:M,7,FALSE)</f>
        <v>45.2</v>
      </c>
      <c r="K9" s="105">
        <f>RANK(J9,J$4:J$24)</f>
        <v>10</v>
      </c>
      <c r="L9" s="82"/>
      <c r="M9" s="142">
        <f>F9+H9+J9</f>
        <v>136.35000000000002</v>
      </c>
      <c r="N9" s="142"/>
      <c r="O9" s="136">
        <f>RANK(M9,M$4:M$24)</f>
        <v>6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 s="105">
        <v>621</v>
      </c>
      <c r="B10" s="29" t="str">
        <f>VLOOKUP($A10,'Diplomabestand individueel'!$A:$AC,B$1,FALSE)</f>
        <v>W3-B1</v>
      </c>
      <c r="C10" s="139" t="str">
        <f>VLOOKUP($A10,'Diplomabestand individueel'!$A:$AC,C$1,FALSE)</f>
        <v>Amirah Deekman</v>
      </c>
      <c r="D10" s="139" t="str">
        <f>VLOOKUP($A10,'Diplomabestand individueel'!$A:$AC,D$1,FALSE)</f>
        <v>MB 5 Pup 1</v>
      </c>
      <c r="E10" s="139" t="str">
        <f>VLOOKUP($A10,'Diplomabestand individueel'!$A:$AC,E$1,FALSE)</f>
        <v>K&amp;V</v>
      </c>
      <c r="F10" s="15">
        <f>VLOOKUP($A10,'Alle namen en totalen'!B:M,11,FALSE)</f>
        <v>46</v>
      </c>
      <c r="G10" s="105">
        <f>RANK(F10,F$4:F$24)</f>
        <v>6</v>
      </c>
      <c r="H10" s="82">
        <f>VLOOKUP($A10,'Alle namen en totalen'!B:M,9,FALSE)</f>
        <v>42.85</v>
      </c>
      <c r="I10" s="105">
        <f>RANK(H10,H$4:H$24)</f>
        <v>11</v>
      </c>
      <c r="J10" s="83">
        <f>VLOOKUP($A10,'Alle namen en totalen'!B:M,7,FALSE)</f>
        <v>45.924999999999997</v>
      </c>
      <c r="K10" s="105">
        <f>RANK(J10,J$4:J$24)</f>
        <v>8</v>
      </c>
      <c r="L10" s="82"/>
      <c r="M10" s="142">
        <f>F10+H10+J10</f>
        <v>134.77499999999998</v>
      </c>
      <c r="N10" s="142"/>
      <c r="O10" s="136">
        <f>RANK(M10,M$4:M$24)</f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 s="105">
        <v>624</v>
      </c>
      <c r="B11" s="29" t="str">
        <f>VLOOKUP($A11,'Diplomabestand individueel'!$A:$AC,B$1,FALSE)</f>
        <v>W3-B1</v>
      </c>
      <c r="C11" s="139" t="str">
        <f>VLOOKUP($A11,'Diplomabestand individueel'!$A:$AC,C$1,FALSE)</f>
        <v>Isa Baarda</v>
      </c>
      <c r="D11" s="139" t="str">
        <f>VLOOKUP($A11,'Diplomabestand individueel'!$A:$AC,D$1,FALSE)</f>
        <v>MB 5 Pup 1</v>
      </c>
      <c r="E11" s="139" t="str">
        <f>VLOOKUP($A11,'Diplomabestand individueel'!$A:$AC,E$1,FALSE)</f>
        <v>LH</v>
      </c>
      <c r="F11" s="15">
        <f>VLOOKUP($A11,'Alle namen en totalen'!B:M,11,FALSE)</f>
        <v>44.075000000000003</v>
      </c>
      <c r="G11" s="105">
        <f>RANK(F11,F$4:F$24)</f>
        <v>11</v>
      </c>
      <c r="H11" s="82">
        <f>VLOOKUP($A11,'Alle namen en totalen'!B:M,9,FALSE)</f>
        <v>43.15</v>
      </c>
      <c r="I11" s="105">
        <f>RANK(H11,H$4:H$24)</f>
        <v>10</v>
      </c>
      <c r="J11" s="83">
        <f>VLOOKUP($A11,'Alle namen en totalen'!B:M,7,FALSE)</f>
        <v>47.325000000000003</v>
      </c>
      <c r="K11" s="105">
        <f>RANK(J11,J$4:J$24)</f>
        <v>5</v>
      </c>
      <c r="L11" s="82"/>
      <c r="M11" s="142">
        <f>F11+H11+J11</f>
        <v>134.55000000000001</v>
      </c>
      <c r="N11" s="142"/>
      <c r="O11" s="136">
        <f>RANK(M11,M$4:M$24)</f>
        <v>8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 s="105">
        <v>623</v>
      </c>
      <c r="B12" s="29" t="str">
        <f>VLOOKUP($A12,'Diplomabestand individueel'!$A:$AC,B$1,FALSE)</f>
        <v>W4-B1</v>
      </c>
      <c r="C12" s="139" t="str">
        <f>VLOOKUP($A12,'Diplomabestand individueel'!$A:$AC,C$1,FALSE)</f>
        <v>Ize van Welie</v>
      </c>
      <c r="D12" s="139" t="str">
        <f>VLOOKUP($A12,'Diplomabestand individueel'!$A:$AC,D$1,FALSE)</f>
        <v>MB 5 Pup 1</v>
      </c>
      <c r="E12" s="139" t="str">
        <f>VLOOKUP($A12,'Diplomabestand individueel'!$A:$AC,E$1,FALSE)</f>
        <v>Jahn</v>
      </c>
      <c r="F12" s="15">
        <f>VLOOKUP($A12,'Alle namen en totalen'!B:M,11,FALSE)</f>
        <v>43.875</v>
      </c>
      <c r="G12" s="105">
        <f>RANK(F12,F$4:F$24)</f>
        <v>13</v>
      </c>
      <c r="H12" s="82">
        <f>VLOOKUP($A12,'Alle namen en totalen'!B:M,9,FALSE)</f>
        <v>43.9</v>
      </c>
      <c r="I12" s="105">
        <f>RANK(H12,H$4:H$24)</f>
        <v>9</v>
      </c>
      <c r="J12" s="83">
        <f>VLOOKUP($A12,'Alle namen en totalen'!B:M,7,FALSE)</f>
        <v>45.55</v>
      </c>
      <c r="K12" s="105">
        <f>RANK(J12,J$4:J$24)</f>
        <v>9</v>
      </c>
      <c r="L12" s="82"/>
      <c r="M12" s="142">
        <f>F12+H12+J12</f>
        <v>133.32499999999999</v>
      </c>
      <c r="N12" s="142"/>
      <c r="O12" s="136">
        <f>RANK(M12,M$4:M$24)</f>
        <v>9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 s="105">
        <v>625</v>
      </c>
      <c r="B13" s="29" t="str">
        <f>VLOOKUP($A13,'Diplomabestand individueel'!$A:$AC,B$1,FALSE)</f>
        <v>W3-B1</v>
      </c>
      <c r="C13" s="139" t="str">
        <f>VLOOKUP($A13,'Diplomabestand individueel'!$A:$AC,C$1,FALSE)</f>
        <v>Keet Van Til</v>
      </c>
      <c r="D13" s="139" t="str">
        <f>VLOOKUP($A13,'Diplomabestand individueel'!$A:$AC,D$1,FALSE)</f>
        <v>MB 5 Pup 1</v>
      </c>
      <c r="E13" s="139" t="str">
        <f>VLOOKUP($A13,'Diplomabestand individueel'!$A:$AC,E$1,FALSE)</f>
        <v>LH</v>
      </c>
      <c r="F13" s="15">
        <f>VLOOKUP($A13,'Alle namen en totalen'!B:M,11,FALSE)</f>
        <v>45.35</v>
      </c>
      <c r="G13" s="105">
        <f>RANK(F13,F$4:F$24)</f>
        <v>8</v>
      </c>
      <c r="H13" s="82">
        <f>VLOOKUP($A13,'Alle namen en totalen'!B:M,9,FALSE)</f>
        <v>44.6</v>
      </c>
      <c r="I13" s="105">
        <f>RANK(H13,H$4:H$24)</f>
        <v>7</v>
      </c>
      <c r="J13" s="83">
        <f>VLOOKUP($A13,'Alle namen en totalen'!B:M,7,FALSE)</f>
        <v>42.75</v>
      </c>
      <c r="K13" s="105">
        <f>RANK(J13,J$4:J$24)</f>
        <v>12</v>
      </c>
      <c r="L13" s="82"/>
      <c r="M13" s="142">
        <f>F13+H13+J13</f>
        <v>132.69999999999999</v>
      </c>
      <c r="N13" s="142"/>
      <c r="O13" s="136">
        <f>RANK(M13,M$4:M$24)</f>
        <v>10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105">
        <v>633</v>
      </c>
      <c r="B14" s="29" t="str">
        <f>VLOOKUP($A14,'Diplomabestand individueel'!$A:$AC,B$1,FALSE)</f>
        <v>W4-B1</v>
      </c>
      <c r="C14" s="139" t="str">
        <f>VLOOKUP($A14,'Diplomabestand individueel'!$A:$AC,C$1,FALSE)</f>
        <v>Benthe Stolker</v>
      </c>
      <c r="D14" s="139" t="str">
        <f>VLOOKUP($A14,'Diplomabestand individueel'!$A:$AC,D$1,FALSE)</f>
        <v>MB 5 Pup 1</v>
      </c>
      <c r="E14" s="139" t="str">
        <f>VLOOKUP($A14,'Diplomabestand individueel'!$A:$AC,E$1,FALSE)</f>
        <v>Turncademy</v>
      </c>
      <c r="F14" s="15">
        <f>VLOOKUP($A14,'Alle namen en totalen'!B:M,11,FALSE)</f>
        <v>44.575000000000003</v>
      </c>
      <c r="G14" s="105">
        <f>RANK(F14,F$4:F$24)</f>
        <v>10</v>
      </c>
      <c r="H14" s="82">
        <f>VLOOKUP($A14,'Alle namen en totalen'!B:M,9,FALSE)</f>
        <v>38.75</v>
      </c>
      <c r="I14" s="105">
        <f>RANK(H14,H$4:H$24)</f>
        <v>14</v>
      </c>
      <c r="J14" s="83">
        <f>VLOOKUP($A14,'Alle namen en totalen'!B:M,7,FALSE)</f>
        <v>46.174999999999997</v>
      </c>
      <c r="K14" s="105">
        <f>RANK(J14,J$4:J$24)</f>
        <v>7</v>
      </c>
      <c r="L14" s="82"/>
      <c r="M14" s="142">
        <f>F14+H14+J14</f>
        <v>129.5</v>
      </c>
      <c r="N14" s="142"/>
      <c r="O14" s="136">
        <f>RANK(M14,M$4:M$24)</f>
        <v>11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105">
        <v>635</v>
      </c>
      <c r="B15" s="29" t="str">
        <f>VLOOKUP($A15,'Diplomabestand individueel'!$A:$AC,B$1,FALSE)</f>
        <v>W4-B1</v>
      </c>
      <c r="C15" s="139" t="str">
        <f>VLOOKUP($A15,'Diplomabestand individueel'!$A:$AC,C$1,FALSE)</f>
        <v>Tess Conijn</v>
      </c>
      <c r="D15" s="139" t="str">
        <f>VLOOKUP($A15,'Diplomabestand individueel'!$A:$AC,D$1,FALSE)</f>
        <v>MB 5 Pup 1</v>
      </c>
      <c r="E15" s="139" t="str">
        <f>VLOOKUP($A15,'Diplomabestand individueel'!$A:$AC,E$1,FALSE)</f>
        <v>Turncademy</v>
      </c>
      <c r="F15" s="15">
        <f>VLOOKUP($A15,'Alle namen en totalen'!B:M,11,FALSE)</f>
        <v>42.55</v>
      </c>
      <c r="G15" s="105">
        <f>RANK(F15,F$4:F$24)</f>
        <v>14</v>
      </c>
      <c r="H15" s="82">
        <f>VLOOKUP($A15,'Alle namen en totalen'!B:M,9,FALSE)</f>
        <v>41.35</v>
      </c>
      <c r="I15" s="105">
        <f>RANK(H15,H$4:H$24)</f>
        <v>12</v>
      </c>
      <c r="J15" s="83">
        <f>VLOOKUP($A15,'Alle namen en totalen'!B:M,7,FALSE)</f>
        <v>41.524999999999999</v>
      </c>
      <c r="K15" s="105">
        <f>RANK(J15,J$4:J$24)</f>
        <v>14</v>
      </c>
      <c r="L15" s="82"/>
      <c r="M15" s="142">
        <f>F15+H15+J15</f>
        <v>125.42500000000001</v>
      </c>
      <c r="N15" s="142"/>
      <c r="O15" s="136">
        <f>RANK(M15,M$4:M$24)</f>
        <v>12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105">
        <v>631</v>
      </c>
      <c r="B16" s="29" t="str">
        <f>VLOOKUP($A16,'Diplomabestand individueel'!$A:$AC,B$1,FALSE)</f>
        <v>W4-B1</v>
      </c>
      <c r="C16" s="139" t="str">
        <f>VLOOKUP($A16,'Diplomabestand individueel'!$A:$AC,C$1,FALSE)</f>
        <v>Lynn Wijk</v>
      </c>
      <c r="D16" s="139" t="str">
        <f>VLOOKUP($A16,'Diplomabestand individueel'!$A:$AC,D$1,FALSE)</f>
        <v>MB 5 Pup 1</v>
      </c>
      <c r="E16" s="139" t="str">
        <f>VLOOKUP($A16,'Diplomabestand individueel'!$A:$AC,E$1,FALSE)</f>
        <v>Turncademy</v>
      </c>
      <c r="F16" s="15">
        <f>VLOOKUP($A16,'Alle namen en totalen'!B:M,11,FALSE)</f>
        <v>43.975000000000001</v>
      </c>
      <c r="G16" s="105">
        <f>RANK(F16,F$4:F$24)</f>
        <v>12</v>
      </c>
      <c r="H16" s="82">
        <f>VLOOKUP($A16,'Alle namen en totalen'!B:M,9,FALSE)</f>
        <v>37.35</v>
      </c>
      <c r="I16" s="105">
        <f>RANK(H16,H$4:H$24)</f>
        <v>15</v>
      </c>
      <c r="J16" s="83">
        <f>VLOOKUP($A16,'Alle namen en totalen'!B:M,7,FALSE)</f>
        <v>42.7</v>
      </c>
      <c r="K16" s="105">
        <f>RANK(J16,J$4:J$24)</f>
        <v>13</v>
      </c>
      <c r="L16" s="82"/>
      <c r="M16" s="142">
        <f>F16+H16+J16</f>
        <v>124.02500000000001</v>
      </c>
      <c r="N16" s="142"/>
      <c r="O16" s="136">
        <f>RANK(M16,M$4:M$24)</f>
        <v>13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 s="105">
        <v>629</v>
      </c>
      <c r="B17" s="29" t="str">
        <f>VLOOKUP($A17,'Diplomabestand individueel'!$A:$AC,B$1,FALSE)</f>
        <v>W3-B1</v>
      </c>
      <c r="C17" s="139" t="str">
        <f>VLOOKUP($A17,'Diplomabestand individueel'!$A:$AC,C$1,FALSE)</f>
        <v>Lynn Zwarthoed</v>
      </c>
      <c r="D17" s="139" t="str">
        <f>VLOOKUP($A17,'Diplomabestand individueel'!$A:$AC,D$1,FALSE)</f>
        <v>MB 5 Pup 1</v>
      </c>
      <c r="E17" s="139" t="str">
        <f>VLOOKUP($A17,'Diplomabestand individueel'!$A:$AC,E$1,FALSE)</f>
        <v>Sint Mauritius</v>
      </c>
      <c r="F17" s="15">
        <f>VLOOKUP($A17,'Alle namen en totalen'!B:M,11,FALSE)</f>
        <v>13.25</v>
      </c>
      <c r="G17" s="105">
        <f>RANK(F17,F$4:F$24)</f>
        <v>16</v>
      </c>
      <c r="H17" s="82">
        <f>VLOOKUP($A17,'Alle namen en totalen'!B:M,9,FALSE)</f>
        <v>46.65</v>
      </c>
      <c r="I17" s="105">
        <f>RANK(H17,H$4:H$24)</f>
        <v>4</v>
      </c>
      <c r="J17" s="83">
        <f>VLOOKUP($A17,'Alle namen en totalen'!B:M,7,FALSE)</f>
        <v>44.825000000000003</v>
      </c>
      <c r="K17" s="105">
        <f>RANK(J17,J$4:J$24)</f>
        <v>11</v>
      </c>
      <c r="L17" s="82"/>
      <c r="M17" s="142">
        <f>F17+H17+J17</f>
        <v>104.72499999999999</v>
      </c>
      <c r="N17" s="142"/>
      <c r="O17" s="136">
        <f>RANK(M17,M$4:M$24)</f>
        <v>14</v>
      </c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 s="105">
        <v>628</v>
      </c>
      <c r="B18" s="29" t="str">
        <f>VLOOKUP($A18,'Diplomabestand individueel'!$A:$AC,B$1,FALSE)</f>
        <v>W3-B1</v>
      </c>
      <c r="C18" s="139" t="str">
        <f>VLOOKUP($A18,'Diplomabestand individueel'!$A:$AC,C$1,FALSE)</f>
        <v>Fem Karregat</v>
      </c>
      <c r="D18" s="139" t="str">
        <f>VLOOKUP($A18,'Diplomabestand individueel'!$A:$AC,D$1,FALSE)</f>
        <v>MB 5 Pup 1</v>
      </c>
      <c r="E18" s="139" t="str">
        <f>VLOOKUP($A18,'Diplomabestand individueel'!$A:$AC,E$1,FALSE)</f>
        <v>Sint Mauritius</v>
      </c>
      <c r="F18" s="15">
        <f>VLOOKUP($A18,'Alle namen en totalen'!B:M,11,FALSE)</f>
        <v>45.1</v>
      </c>
      <c r="G18" s="105">
        <f>RANK(F18,F$4:F$24)</f>
        <v>9</v>
      </c>
      <c r="H18" s="82">
        <f>VLOOKUP($A18,'Alle namen en totalen'!B:M,9,FALSE)</f>
        <v>40.5</v>
      </c>
      <c r="I18" s="105">
        <f>RANK(H18,H$4:H$24)</f>
        <v>13</v>
      </c>
      <c r="J18" s="83">
        <f>VLOOKUP($A18,'Alle namen en totalen'!B:M,7,FALSE)</f>
        <v>0</v>
      </c>
      <c r="K18" s="105">
        <f>RANK(J18,J$4:J$24)</f>
        <v>15</v>
      </c>
      <c r="L18" s="82"/>
      <c r="M18" s="142">
        <f>F18+H18+J18</f>
        <v>85.6</v>
      </c>
      <c r="N18" s="142"/>
      <c r="O18" s="136">
        <f>RANK(M18,M$4:M$24)</f>
        <v>15</v>
      </c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 s="105">
        <v>630</v>
      </c>
      <c r="B19" s="29" t="str">
        <f>VLOOKUP($A19,'Diplomabestand individueel'!$A:$AC,B$1,FALSE)</f>
        <v>W3-B1</v>
      </c>
      <c r="C19" s="139" t="str">
        <f>VLOOKUP($A19,'Diplomabestand individueel'!$A:$AC,C$1,FALSE)</f>
        <v>Amy Bond</v>
      </c>
      <c r="D19" s="139" t="str">
        <f>VLOOKUP($A19,'Diplomabestand individueel'!$A:$AC,D$1,FALSE)</f>
        <v>MB 5 Pup 1</v>
      </c>
      <c r="E19" s="139" t="str">
        <f>VLOOKUP($A19,'Diplomabestand individueel'!$A:$AC,E$1,FALSE)</f>
        <v>Sint Mauritius</v>
      </c>
      <c r="F19" s="15">
        <f>VLOOKUP($A19,'Alle namen en totalen'!B:M,11,FALSE)</f>
        <v>40.825000000000003</v>
      </c>
      <c r="G19" s="105">
        <f>RANK(F19,F$4:F$24)</f>
        <v>15</v>
      </c>
      <c r="H19" s="82">
        <f>VLOOKUP($A19,'Alle namen en totalen'!B:M,9,FALSE)</f>
        <v>0</v>
      </c>
      <c r="I19" s="105">
        <f>RANK(H19,H$4:H$24)</f>
        <v>16</v>
      </c>
      <c r="J19" s="83">
        <f>VLOOKUP($A19,'Alle namen en totalen'!B:M,7,FALSE)</f>
        <v>0</v>
      </c>
      <c r="K19" s="105">
        <f>RANK(J19,J$4:J$24)</f>
        <v>15</v>
      </c>
      <c r="L19" s="82"/>
      <c r="M19" s="142">
        <f>F19+H19+J19</f>
        <v>40.825000000000003</v>
      </c>
      <c r="N19" s="142"/>
      <c r="O19" s="136">
        <f>RANK(M19,M$4:M$24)</f>
        <v>16</v>
      </c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 s="105"/>
      <c r="F20" s="15"/>
      <c r="G20" s="105"/>
      <c r="H20" s="82"/>
      <c r="I20" s="105"/>
      <c r="J20" s="83"/>
      <c r="K20" s="105"/>
      <c r="L20" s="82"/>
      <c r="M20" s="142"/>
      <c r="N20" s="142"/>
      <c r="O20" s="136"/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x14ac:dyDescent="0.3">
      <c r="A21" s="105"/>
      <c r="F21" s="15"/>
      <c r="G21" s="105"/>
      <c r="H21" s="82"/>
      <c r="I21" s="105"/>
      <c r="J21" s="83"/>
      <c r="K21" s="105"/>
      <c r="L21" s="82"/>
      <c r="M21" s="142"/>
      <c r="N21" s="142"/>
      <c r="O21" s="136"/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 s="105"/>
      <c r="F22" s="15"/>
      <c r="G22" s="105"/>
      <c r="H22" s="82"/>
      <c r="I22" s="105"/>
      <c r="J22" s="83"/>
      <c r="K22" s="105"/>
      <c r="L22" s="82"/>
      <c r="M22" s="142"/>
      <c r="N22" s="142"/>
      <c r="O22" s="136"/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1:27" x14ac:dyDescent="0.3">
      <c r="A23" s="105"/>
      <c r="F23" s="15"/>
      <c r="G23" s="105"/>
      <c r="H23" s="82"/>
      <c r="I23" s="105"/>
      <c r="J23" s="83"/>
      <c r="K23" s="105"/>
      <c r="L23" s="82"/>
      <c r="M23" s="142"/>
      <c r="N23" s="142"/>
      <c r="O23" s="136"/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1:27" x14ac:dyDescent="0.3">
      <c r="A24" s="105"/>
      <c r="F24" s="15"/>
      <c r="G24" s="105"/>
      <c r="H24" s="82"/>
      <c r="I24" s="105"/>
      <c r="J24" s="83"/>
      <c r="K24" s="105"/>
      <c r="L24" s="82"/>
      <c r="M24" s="142"/>
      <c r="N24" s="142"/>
      <c r="O24" s="136"/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33"/>
    </row>
    <row r="25" spans="1:27" x14ac:dyDescent="0.3">
      <c r="F25" s="42"/>
      <c r="G25" s="39"/>
      <c r="H25" s="84"/>
      <c r="I25" s="84"/>
      <c r="J25" s="85"/>
      <c r="K25" s="84"/>
      <c r="L25" s="86"/>
      <c r="M25" s="84"/>
      <c r="N25" s="84"/>
      <c r="O25" s="84"/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33"/>
    </row>
    <row r="26" spans="1:27" x14ac:dyDescent="0.3">
      <c r="F26" s="42"/>
      <c r="G26" s="39"/>
      <c r="H26" s="84"/>
      <c r="I26" s="84"/>
      <c r="J26" s="85"/>
      <c r="K26" s="84"/>
      <c r="L26" s="86"/>
      <c r="M26" s="84"/>
      <c r="N26" s="84"/>
      <c r="O26" s="84"/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33"/>
    </row>
    <row r="27" spans="1:27" x14ac:dyDescent="0.3">
      <c r="F27" s="42"/>
      <c r="G27" s="39"/>
      <c r="H27" s="84"/>
      <c r="I27" s="84"/>
      <c r="J27" s="85"/>
      <c r="K27" s="84"/>
      <c r="L27" s="86"/>
      <c r="M27" s="84"/>
      <c r="N27" s="84"/>
      <c r="O27" s="84"/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33"/>
    </row>
    <row r="28" spans="1:27" x14ac:dyDescent="0.3">
      <c r="A28" s="33"/>
      <c r="B28" s="33"/>
      <c r="C28" s="141"/>
      <c r="D28" s="141"/>
      <c r="E28" s="141"/>
      <c r="F28" s="34"/>
      <c r="G28" s="35"/>
      <c r="H28" s="88"/>
      <c r="I28" s="88"/>
      <c r="J28" s="89"/>
      <c r="K28" s="88"/>
      <c r="L28" s="90"/>
      <c r="M28" s="88"/>
      <c r="N28" s="88"/>
      <c r="O28" s="88"/>
      <c r="P28" s="90"/>
      <c r="Q28" s="33"/>
      <c r="R28" s="88"/>
      <c r="S28" s="88"/>
      <c r="T28" s="88"/>
      <c r="U28" s="90"/>
      <c r="V28" s="33"/>
      <c r="W28" s="88"/>
      <c r="X28" s="88"/>
      <c r="Y28" s="91"/>
      <c r="Z28" s="90"/>
      <c r="AA28" s="33"/>
    </row>
    <row r="29" spans="1:27" x14ac:dyDescent="0.3">
      <c r="A29" s="33"/>
      <c r="B29" s="33"/>
      <c r="C29" s="141"/>
      <c r="D29" s="141"/>
      <c r="E29" s="141"/>
      <c r="F29" s="34"/>
      <c r="G29" s="35"/>
      <c r="H29" s="88"/>
      <c r="I29" s="88"/>
      <c r="J29" s="89"/>
      <c r="K29" s="88"/>
      <c r="L29" s="90"/>
      <c r="M29" s="88"/>
      <c r="N29" s="88"/>
      <c r="O29" s="88"/>
      <c r="P29" s="90"/>
      <c r="Q29" s="33"/>
      <c r="R29" s="88"/>
      <c r="S29" s="88"/>
      <c r="T29" s="88"/>
      <c r="U29" s="90"/>
      <c r="V29" s="33"/>
      <c r="W29" s="88"/>
      <c r="X29" s="88"/>
      <c r="Y29" s="91"/>
      <c r="Z29" s="90"/>
      <c r="AA29" s="33"/>
    </row>
    <row r="30" spans="1:27" x14ac:dyDescent="0.3">
      <c r="A30" s="33"/>
      <c r="B30" s="33"/>
      <c r="C30" s="141"/>
      <c r="D30" s="141"/>
      <c r="E30" s="141"/>
      <c r="F30" s="34"/>
      <c r="G30" s="35"/>
      <c r="H30" s="88"/>
      <c r="I30" s="88"/>
      <c r="J30" s="89"/>
      <c r="K30" s="88"/>
      <c r="L30" s="90"/>
      <c r="M30" s="88"/>
      <c r="N30" s="88"/>
      <c r="O30" s="88"/>
      <c r="P30" s="90"/>
      <c r="Q30" s="33"/>
      <c r="R30" s="88"/>
      <c r="S30" s="88"/>
      <c r="T30" s="88"/>
      <c r="U30" s="90"/>
      <c r="V30" s="33"/>
      <c r="W30" s="88"/>
      <c r="X30" s="88"/>
      <c r="Y30" s="91"/>
      <c r="Z30" s="90"/>
      <c r="AA30" s="33"/>
    </row>
    <row r="31" spans="1:27" x14ac:dyDescent="0.3">
      <c r="A31" s="33"/>
      <c r="B31" s="33"/>
      <c r="C31" s="141"/>
      <c r="D31" s="141"/>
      <c r="E31" s="141"/>
      <c r="F31" s="34"/>
      <c r="G31" s="35"/>
      <c r="H31" s="88"/>
      <c r="I31" s="88"/>
      <c r="J31" s="89"/>
      <c r="K31" s="88"/>
      <c r="L31" s="90"/>
      <c r="M31" s="88"/>
      <c r="N31" s="88"/>
      <c r="O31" s="88"/>
      <c r="P31" s="90"/>
      <c r="Q31" s="33"/>
      <c r="R31" s="88"/>
      <c r="S31" s="88"/>
      <c r="T31" s="88"/>
      <c r="U31" s="90"/>
      <c r="V31" s="33"/>
      <c r="W31" s="88"/>
      <c r="X31" s="88"/>
      <c r="Y31" s="91"/>
      <c r="Z31" s="90"/>
      <c r="AA31" s="33"/>
    </row>
    <row r="32" spans="1:27" x14ac:dyDescent="0.3">
      <c r="A32" s="33"/>
      <c r="B32" s="33"/>
      <c r="C32" s="141"/>
      <c r="D32" s="141"/>
      <c r="E32" s="141"/>
      <c r="F32" s="34"/>
      <c r="G32" s="35"/>
      <c r="H32" s="88"/>
      <c r="I32" s="88"/>
      <c r="J32" s="89"/>
      <c r="K32" s="88"/>
      <c r="L32" s="90"/>
      <c r="M32" s="88"/>
      <c r="N32" s="88"/>
      <c r="O32" s="88"/>
      <c r="P32" s="90"/>
      <c r="Q32" s="33"/>
      <c r="R32" s="88"/>
      <c r="S32" s="88"/>
      <c r="T32" s="88"/>
      <c r="U32" s="90"/>
      <c r="V32" s="33"/>
      <c r="W32" s="88"/>
      <c r="X32" s="88"/>
      <c r="Y32" s="91"/>
      <c r="Z32" s="90"/>
      <c r="AA32" s="33"/>
    </row>
    <row r="33" spans="1:27" x14ac:dyDescent="0.3">
      <c r="A33" s="33"/>
      <c r="B33" s="33"/>
      <c r="C33" s="141"/>
      <c r="D33" s="141"/>
      <c r="E33" s="141"/>
      <c r="F33" s="34"/>
      <c r="G33" s="35"/>
      <c r="H33" s="88"/>
      <c r="I33" s="88"/>
      <c r="J33" s="89"/>
      <c r="K33" s="88"/>
      <c r="L33" s="90"/>
      <c r="M33" s="88"/>
      <c r="N33" s="88"/>
      <c r="O33" s="88"/>
      <c r="P33" s="90"/>
      <c r="Q33" s="33"/>
      <c r="R33" s="88"/>
      <c r="S33" s="88"/>
      <c r="T33" s="88"/>
      <c r="U33" s="90"/>
      <c r="V33" s="33"/>
      <c r="W33" s="88"/>
      <c r="X33" s="88"/>
      <c r="Y33" s="91"/>
      <c r="Z33" s="90"/>
      <c r="AA33" s="33"/>
    </row>
    <row r="34" spans="1:27" x14ac:dyDescent="0.3">
      <c r="A34" s="33"/>
      <c r="B34" s="33"/>
      <c r="C34" s="141"/>
      <c r="D34" s="141"/>
      <c r="E34" s="141"/>
      <c r="F34" s="34"/>
      <c r="G34" s="35"/>
      <c r="H34" s="88"/>
      <c r="I34" s="88"/>
      <c r="J34" s="89"/>
      <c r="K34" s="88"/>
      <c r="L34" s="90"/>
      <c r="M34" s="88"/>
      <c r="N34" s="88"/>
      <c r="O34" s="88"/>
      <c r="P34" s="90"/>
      <c r="Q34" s="33"/>
      <c r="R34" s="88"/>
      <c r="S34" s="88"/>
      <c r="T34" s="88"/>
      <c r="U34" s="90"/>
      <c r="V34" s="33"/>
      <c r="W34" s="88"/>
      <c r="X34" s="88"/>
      <c r="Y34" s="91"/>
      <c r="Z34" s="90"/>
      <c r="AA34" s="33"/>
    </row>
    <row r="35" spans="1:27" x14ac:dyDescent="0.3">
      <c r="A35" s="33"/>
      <c r="B35" s="33"/>
      <c r="C35" s="141"/>
      <c r="D35" s="141"/>
      <c r="E35" s="141"/>
      <c r="F35" s="34"/>
      <c r="G35" s="35"/>
      <c r="H35" s="88"/>
      <c r="I35" s="88"/>
      <c r="J35" s="89"/>
      <c r="K35" s="88"/>
      <c r="L35" s="90"/>
      <c r="M35" s="88"/>
      <c r="N35" s="88"/>
      <c r="O35" s="88"/>
      <c r="P35" s="90"/>
      <c r="Q35" s="33"/>
      <c r="R35" s="88"/>
      <c r="S35" s="88"/>
      <c r="T35" s="88"/>
      <c r="U35" s="90"/>
      <c r="V35" s="33"/>
      <c r="W35" s="88"/>
      <c r="X35" s="88"/>
      <c r="Y35" s="91"/>
      <c r="Z35" s="90"/>
      <c r="AA35" s="33"/>
    </row>
    <row r="36" spans="1:27" x14ac:dyDescent="0.3">
      <c r="A36" s="33"/>
      <c r="B36" s="33"/>
      <c r="C36" s="141"/>
      <c r="D36" s="141"/>
      <c r="E36" s="141"/>
      <c r="F36" s="34"/>
      <c r="G36" s="35"/>
      <c r="H36" s="88"/>
      <c r="I36" s="88"/>
      <c r="J36" s="89"/>
      <c r="K36" s="88"/>
      <c r="L36" s="90"/>
      <c r="M36" s="88"/>
      <c r="N36" s="88"/>
      <c r="O36" s="88"/>
      <c r="P36" s="90"/>
      <c r="Q36" s="33"/>
      <c r="R36" s="88"/>
      <c r="S36" s="88"/>
      <c r="T36" s="88"/>
      <c r="U36" s="90"/>
      <c r="V36" s="33"/>
      <c r="W36" s="88"/>
      <c r="X36" s="88"/>
      <c r="Y36" s="91"/>
      <c r="Z36" s="90"/>
      <c r="AA36" s="33"/>
    </row>
    <row r="37" spans="1:27" x14ac:dyDescent="0.3">
      <c r="A37" s="33"/>
      <c r="B37" s="33"/>
      <c r="C37" s="141"/>
      <c r="D37" s="141"/>
      <c r="E37" s="141"/>
      <c r="F37" s="34"/>
      <c r="G37" s="35"/>
      <c r="H37" s="88"/>
      <c r="I37" s="88"/>
      <c r="J37" s="89"/>
      <c r="K37" s="88"/>
      <c r="L37" s="90"/>
      <c r="M37" s="88"/>
      <c r="N37" s="88"/>
      <c r="O37" s="88"/>
      <c r="P37" s="90"/>
      <c r="Q37" s="33"/>
      <c r="R37" s="88"/>
      <c r="S37" s="88"/>
      <c r="T37" s="88"/>
      <c r="U37" s="90"/>
      <c r="V37" s="33"/>
      <c r="W37" s="88"/>
      <c r="X37" s="88"/>
      <c r="Y37" s="91"/>
      <c r="Z37" s="90"/>
      <c r="AA37" s="33"/>
    </row>
    <row r="38" spans="1:27" x14ac:dyDescent="0.3">
      <c r="A38" s="33"/>
      <c r="B38" s="33"/>
      <c r="C38" s="141"/>
      <c r="D38" s="141"/>
      <c r="E38" s="141"/>
      <c r="F38" s="34"/>
      <c r="G38" s="35"/>
      <c r="H38" s="88"/>
      <c r="I38" s="88"/>
      <c r="J38" s="89"/>
      <c r="K38" s="88"/>
      <c r="L38" s="90"/>
      <c r="M38" s="88"/>
      <c r="N38" s="88"/>
      <c r="O38" s="88"/>
      <c r="P38" s="90"/>
      <c r="Q38" s="33"/>
      <c r="R38" s="88"/>
      <c r="S38" s="88"/>
      <c r="T38" s="88"/>
      <c r="U38" s="90"/>
      <c r="V38" s="33"/>
      <c r="W38" s="88"/>
      <c r="X38" s="88"/>
      <c r="Y38" s="91"/>
      <c r="Z38" s="90"/>
      <c r="AA38" s="33"/>
    </row>
    <row r="39" spans="1:27" x14ac:dyDescent="0.3">
      <c r="A39" s="33"/>
      <c r="B39" s="33"/>
      <c r="C39" s="141"/>
      <c r="D39" s="141"/>
      <c r="E39" s="141"/>
      <c r="F39" s="34"/>
      <c r="G39" s="35"/>
      <c r="H39" s="88"/>
      <c r="I39" s="88"/>
      <c r="J39" s="89"/>
      <c r="K39" s="88"/>
      <c r="L39" s="90"/>
      <c r="M39" s="88"/>
      <c r="N39" s="88"/>
      <c r="O39" s="88"/>
      <c r="P39" s="90"/>
      <c r="Q39" s="33"/>
      <c r="R39" s="88"/>
      <c r="S39" s="88"/>
      <c r="T39" s="88"/>
      <c r="U39" s="90"/>
      <c r="V39" s="33"/>
      <c r="W39" s="88"/>
      <c r="X39" s="88"/>
      <c r="Y39" s="91"/>
      <c r="Z39" s="90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4"/>
      <c r="G69" s="35"/>
      <c r="H69" s="88"/>
      <c r="I69" s="88"/>
      <c r="J69" s="89"/>
      <c r="K69" s="88"/>
      <c r="L69" s="90"/>
      <c r="M69" s="88"/>
      <c r="N69" s="88"/>
      <c r="O69" s="88"/>
      <c r="P69" s="90"/>
      <c r="Q69" s="33"/>
      <c r="R69" s="88"/>
      <c r="S69" s="88"/>
      <c r="T69" s="88"/>
      <c r="U69" s="90"/>
      <c r="V69" s="33"/>
      <c r="W69" s="88"/>
      <c r="X69" s="88"/>
      <c r="Y69" s="91"/>
      <c r="Z69" s="90"/>
      <c r="AA69" s="33"/>
    </row>
    <row r="70" spans="1:27" x14ac:dyDescent="0.3">
      <c r="A70" s="33"/>
      <c r="B70" s="33"/>
      <c r="C70" s="141"/>
      <c r="D70" s="141"/>
      <c r="E70" s="141"/>
      <c r="F70" s="34"/>
      <c r="G70" s="35"/>
      <c r="H70" s="88"/>
      <c r="I70" s="88"/>
      <c r="J70" s="89"/>
      <c r="K70" s="88"/>
      <c r="L70" s="90"/>
      <c r="M70" s="88"/>
      <c r="N70" s="88"/>
      <c r="O70" s="88"/>
      <c r="P70" s="90"/>
      <c r="Q70" s="33"/>
      <c r="R70" s="88"/>
      <c r="S70" s="88"/>
      <c r="T70" s="88"/>
      <c r="U70" s="90"/>
      <c r="V70" s="33"/>
      <c r="W70" s="88"/>
      <c r="X70" s="88"/>
      <c r="Y70" s="91"/>
      <c r="Z70" s="90"/>
      <c r="AA70" s="33"/>
    </row>
    <row r="71" spans="1:27" x14ac:dyDescent="0.3">
      <c r="A71" s="33"/>
      <c r="B71" s="33"/>
      <c r="C71" s="141"/>
      <c r="D71" s="141"/>
      <c r="E71" s="141"/>
      <c r="F71" s="34"/>
      <c r="G71" s="35"/>
      <c r="H71" s="88"/>
      <c r="I71" s="88"/>
      <c r="J71" s="89"/>
      <c r="K71" s="88"/>
      <c r="L71" s="90"/>
      <c r="M71" s="88"/>
      <c r="N71" s="88"/>
      <c r="O71" s="88"/>
      <c r="P71" s="90"/>
      <c r="Q71" s="33"/>
      <c r="R71" s="88"/>
      <c r="S71" s="88"/>
      <c r="T71" s="88"/>
      <c r="U71" s="90"/>
      <c r="V71" s="33"/>
      <c r="W71" s="88"/>
      <c r="X71" s="88"/>
      <c r="Y71" s="91"/>
      <c r="Z71" s="90"/>
      <c r="AA71" s="33"/>
    </row>
    <row r="72" spans="1:27" x14ac:dyDescent="0.3">
      <c r="A72" s="33"/>
      <c r="B72" s="33"/>
      <c r="C72" s="141"/>
      <c r="D72" s="141"/>
      <c r="E72" s="141"/>
      <c r="F72" s="34"/>
      <c r="G72" s="35"/>
      <c r="H72" s="88"/>
      <c r="I72" s="88"/>
      <c r="J72" s="89"/>
      <c r="K72" s="88"/>
      <c r="L72" s="90"/>
      <c r="M72" s="88"/>
      <c r="N72" s="88"/>
      <c r="O72" s="88"/>
      <c r="P72" s="90"/>
      <c r="Q72" s="33"/>
      <c r="R72" s="88"/>
      <c r="S72" s="88"/>
      <c r="T72" s="88"/>
      <c r="U72" s="90"/>
      <c r="V72" s="33"/>
      <c r="W72" s="88"/>
      <c r="X72" s="88"/>
      <c r="Y72" s="91"/>
      <c r="Z72" s="90"/>
      <c r="AA72" s="33"/>
    </row>
    <row r="73" spans="1:27" x14ac:dyDescent="0.3">
      <c r="A73" s="33"/>
      <c r="B73" s="33"/>
      <c r="C73" s="141"/>
      <c r="D73" s="141"/>
      <c r="E73" s="141"/>
      <c r="F73" s="30"/>
      <c r="G73" s="31"/>
      <c r="H73" s="88"/>
      <c r="I73" s="88"/>
      <c r="J73" s="89"/>
      <c r="K73" s="88"/>
      <c r="L73" s="92"/>
      <c r="M73" s="88"/>
      <c r="N73" s="88"/>
      <c r="O73" s="88"/>
      <c r="P73" s="92"/>
      <c r="Q73" s="97"/>
      <c r="R73" s="88"/>
      <c r="S73" s="88"/>
      <c r="T73" s="88"/>
      <c r="U73" s="92"/>
      <c r="V73" s="97"/>
      <c r="W73" s="88"/>
      <c r="X73" s="88"/>
      <c r="Y73" s="91"/>
      <c r="Z73" s="92"/>
      <c r="AA73" s="97"/>
    </row>
    <row r="74" spans="1:27" x14ac:dyDescent="0.3">
      <c r="A74" s="33"/>
      <c r="B74" s="33"/>
      <c r="C74" s="141"/>
      <c r="D74" s="141"/>
      <c r="E74" s="141"/>
      <c r="F74" s="30"/>
      <c r="G74" s="31"/>
      <c r="H74" s="88"/>
      <c r="I74" s="88"/>
      <c r="J74" s="89"/>
      <c r="K74" s="88"/>
      <c r="L74" s="92"/>
      <c r="M74" s="88"/>
      <c r="N74" s="88"/>
      <c r="O74" s="88"/>
      <c r="P74" s="92"/>
      <c r="Q74" s="97"/>
      <c r="R74" s="88"/>
      <c r="S74" s="88"/>
      <c r="T74" s="88"/>
      <c r="U74" s="92"/>
      <c r="V74" s="97"/>
      <c r="W74" s="88"/>
      <c r="X74" s="88"/>
      <c r="Y74" s="91"/>
      <c r="Z74" s="92"/>
      <c r="AA74" s="97"/>
    </row>
    <row r="75" spans="1:27" x14ac:dyDescent="0.3">
      <c r="A75" s="33"/>
      <c r="B75" s="33"/>
      <c r="C75" s="141"/>
      <c r="D75" s="141"/>
      <c r="E75" s="141"/>
      <c r="F75" s="30"/>
      <c r="G75" s="31"/>
      <c r="H75" s="88"/>
      <c r="I75" s="88"/>
      <c r="J75" s="89"/>
      <c r="K75" s="88"/>
      <c r="L75" s="92"/>
      <c r="M75" s="88"/>
      <c r="N75" s="88"/>
      <c r="O75" s="88"/>
      <c r="P75" s="92"/>
      <c r="Q75" s="97"/>
      <c r="R75" s="88"/>
      <c r="S75" s="88"/>
      <c r="T75" s="88"/>
      <c r="U75" s="92"/>
      <c r="V75" s="97"/>
      <c r="W75" s="88"/>
      <c r="X75" s="88"/>
      <c r="Y75" s="91"/>
      <c r="Z75" s="92"/>
      <c r="AA75" s="97"/>
    </row>
    <row r="76" spans="1:27" x14ac:dyDescent="0.3">
      <c r="A76" s="33"/>
      <c r="B76" s="33"/>
      <c r="C76" s="141"/>
      <c r="D76" s="141"/>
      <c r="E76" s="141"/>
      <c r="F76" s="30"/>
      <c r="G76" s="31"/>
      <c r="H76" s="88"/>
      <c r="I76" s="88"/>
      <c r="J76" s="89"/>
      <c r="K76" s="88"/>
      <c r="L76" s="92"/>
      <c r="M76" s="88"/>
      <c r="N76" s="88"/>
      <c r="O76" s="88"/>
      <c r="P76" s="92"/>
      <c r="Q76" s="97"/>
      <c r="R76" s="88"/>
      <c r="S76" s="88"/>
      <c r="T76" s="88"/>
      <c r="U76" s="92"/>
      <c r="V76" s="97"/>
      <c r="W76" s="88"/>
      <c r="X76" s="88"/>
      <c r="Y76" s="91"/>
      <c r="Z76" s="92"/>
      <c r="AA76" s="97"/>
    </row>
    <row r="77" spans="1:27" x14ac:dyDescent="0.3">
      <c r="A77" s="33"/>
      <c r="B77" s="33"/>
      <c r="C77" s="141"/>
      <c r="D77" s="141"/>
      <c r="E77" s="141"/>
      <c r="F77" s="30"/>
      <c r="G77" s="31"/>
      <c r="H77" s="88"/>
      <c r="I77" s="88"/>
      <c r="J77" s="89"/>
      <c r="K77" s="88"/>
      <c r="L77" s="92"/>
      <c r="M77" s="88"/>
      <c r="N77" s="88"/>
      <c r="O77" s="88"/>
      <c r="P77" s="92"/>
      <c r="Q77" s="97"/>
      <c r="R77" s="88"/>
      <c r="S77" s="88"/>
      <c r="T77" s="88"/>
      <c r="U77" s="92"/>
      <c r="V77" s="97"/>
      <c r="W77" s="88"/>
      <c r="X77" s="88"/>
      <c r="Y77" s="91"/>
      <c r="Z77" s="92"/>
      <c r="AA77" s="97"/>
    </row>
    <row r="78" spans="1:27" x14ac:dyDescent="0.3">
      <c r="A78" s="33"/>
      <c r="B78" s="33"/>
      <c r="C78" s="141"/>
      <c r="D78" s="141"/>
      <c r="E78" s="141"/>
      <c r="F78" s="30"/>
      <c r="G78" s="31"/>
      <c r="H78" s="88"/>
      <c r="I78" s="88"/>
      <c r="J78" s="89"/>
      <c r="K78" s="88"/>
      <c r="L78" s="92"/>
      <c r="M78" s="88"/>
      <c r="N78" s="88"/>
      <c r="O78" s="88"/>
      <c r="P78" s="92"/>
      <c r="Q78" s="97"/>
      <c r="R78" s="88"/>
      <c r="S78" s="88"/>
      <c r="T78" s="88"/>
      <c r="U78" s="92"/>
      <c r="V78" s="97"/>
      <c r="W78" s="88"/>
      <c r="X78" s="88"/>
      <c r="Y78" s="91"/>
      <c r="Z78" s="92"/>
      <c r="AA78" s="97"/>
    </row>
    <row r="79" spans="1:27" x14ac:dyDescent="0.3">
      <c r="A79" s="33"/>
      <c r="B79" s="33"/>
      <c r="C79" s="141"/>
      <c r="D79" s="141"/>
      <c r="E79" s="141"/>
      <c r="F79" s="30"/>
      <c r="G79" s="31"/>
      <c r="H79" s="88"/>
      <c r="I79" s="88"/>
      <c r="J79" s="89"/>
      <c r="K79" s="88"/>
      <c r="L79" s="92"/>
      <c r="M79" s="88"/>
      <c r="N79" s="88"/>
      <c r="O79" s="88"/>
      <c r="P79" s="92"/>
      <c r="Q79" s="97"/>
      <c r="R79" s="88"/>
      <c r="S79" s="88"/>
      <c r="T79" s="88"/>
      <c r="U79" s="92"/>
      <c r="V79" s="97"/>
      <c r="W79" s="88"/>
      <c r="X79" s="88"/>
      <c r="Y79" s="91"/>
      <c r="Z79" s="92"/>
      <c r="AA79" s="97"/>
    </row>
    <row r="80" spans="1:27" x14ac:dyDescent="0.3">
      <c r="A80" s="33"/>
      <c r="B80" s="33"/>
      <c r="C80" s="141"/>
      <c r="D80" s="141"/>
      <c r="E80" s="141"/>
      <c r="F80" s="30"/>
      <c r="G80" s="31"/>
      <c r="H80" s="88"/>
      <c r="I80" s="88"/>
      <c r="J80" s="89"/>
      <c r="K80" s="88"/>
      <c r="L80" s="92"/>
      <c r="M80" s="88"/>
      <c r="N80" s="88"/>
      <c r="O80" s="88"/>
      <c r="P80" s="92"/>
      <c r="Q80" s="97"/>
      <c r="R80" s="88"/>
      <c r="S80" s="88"/>
      <c r="T80" s="88"/>
      <c r="U80" s="92"/>
      <c r="V80" s="97"/>
      <c r="W80" s="88"/>
      <c r="X80" s="88"/>
      <c r="Y80" s="91"/>
      <c r="Z80" s="92"/>
      <c r="AA80" s="97"/>
    </row>
    <row r="81" spans="1:27" x14ac:dyDescent="0.3">
      <c r="A81" s="33"/>
      <c r="B81" s="33"/>
      <c r="C81" s="141"/>
      <c r="D81" s="141"/>
      <c r="E81" s="141"/>
      <c r="F81" s="30"/>
      <c r="G81" s="31"/>
      <c r="H81" s="88"/>
      <c r="I81" s="88"/>
      <c r="J81" s="89"/>
      <c r="K81" s="88"/>
      <c r="L81" s="92"/>
      <c r="M81" s="88"/>
      <c r="N81" s="88"/>
      <c r="O81" s="88"/>
      <c r="P81" s="92"/>
      <c r="Q81" s="97"/>
      <c r="R81" s="88"/>
      <c r="S81" s="88"/>
      <c r="T81" s="88"/>
      <c r="U81" s="92"/>
      <c r="V81" s="97"/>
      <c r="W81" s="88"/>
      <c r="X81" s="88"/>
      <c r="Y81" s="91"/>
      <c r="Z81" s="92"/>
      <c r="AA81" s="97"/>
    </row>
    <row r="82" spans="1:27" x14ac:dyDescent="0.3">
      <c r="A82" s="33"/>
      <c r="B82" s="33"/>
      <c r="C82" s="141"/>
      <c r="D82" s="141"/>
      <c r="E82" s="141"/>
      <c r="F82" s="30"/>
      <c r="G82" s="31"/>
      <c r="H82" s="88"/>
      <c r="I82" s="88"/>
      <c r="J82" s="89"/>
      <c r="K82" s="88"/>
      <c r="L82" s="92"/>
      <c r="M82" s="88"/>
      <c r="N82" s="88"/>
      <c r="O82" s="88"/>
      <c r="P82" s="92"/>
      <c r="Q82" s="97"/>
      <c r="R82" s="88"/>
      <c r="S82" s="88"/>
      <c r="T82" s="88"/>
      <c r="U82" s="92"/>
      <c r="V82" s="97"/>
      <c r="W82" s="88"/>
      <c r="X82" s="88"/>
      <c r="Y82" s="91"/>
      <c r="Z82" s="92"/>
      <c r="AA82" s="97"/>
    </row>
    <row r="83" spans="1:27" x14ac:dyDescent="0.3">
      <c r="A83" s="33"/>
      <c r="B83" s="33"/>
      <c r="C83" s="141"/>
      <c r="D83" s="141"/>
      <c r="E83" s="141"/>
      <c r="F83" s="30"/>
      <c r="G83" s="31"/>
      <c r="H83" s="88"/>
      <c r="I83" s="88"/>
      <c r="J83" s="89"/>
      <c r="K83" s="88"/>
      <c r="L83" s="92"/>
      <c r="M83" s="88"/>
      <c r="N83" s="88"/>
      <c r="O83" s="88"/>
      <c r="P83" s="92"/>
      <c r="Q83" s="97"/>
      <c r="R83" s="88"/>
      <c r="S83" s="88"/>
      <c r="T83" s="88"/>
      <c r="U83" s="92"/>
      <c r="V83" s="97"/>
      <c r="W83" s="88"/>
      <c r="X83" s="88"/>
      <c r="Y83" s="91"/>
      <c r="Z83" s="92"/>
      <c r="AA83" s="97"/>
    </row>
  </sheetData>
  <sortState xmlns:xlrd2="http://schemas.microsoft.com/office/spreadsheetml/2017/richdata2" ref="A4:O19">
    <sortCondition ref="O4:O19"/>
  </sortState>
  <mergeCells count="5">
    <mergeCell ref="A2:E2"/>
    <mergeCell ref="F2:G2"/>
    <mergeCell ref="H2:I2"/>
    <mergeCell ref="J2:K2"/>
    <mergeCell ref="M2:O2"/>
  </mergeCells>
  <conditionalFormatting sqref="A4:A24">
    <cfRule type="duplicateValues" dxfId="77" priority="2"/>
  </conditionalFormatting>
  <conditionalFormatting sqref="L25">
    <cfRule type="duplicateValues" dxfId="76" priority="4"/>
  </conditionalFormatting>
  <conditionalFormatting sqref="M4:M24">
    <cfRule type="duplicateValues" dxfId="75" priority="1"/>
  </conditionalFormatting>
  <conditionalFormatting sqref="O4:O24">
    <cfRule type="cellIs" dxfId="74" priority="3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FCB7-2FFF-490B-9B84-83823BFF0BDA}">
  <sheetPr>
    <pageSetUpPr fitToPage="1"/>
  </sheetPr>
  <dimension ref="A1:AA95"/>
  <sheetViews>
    <sheetView topLeftCell="A2" zoomScaleNormal="100" workbookViewId="0">
      <selection activeCell="Z19" sqref="Z19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19.33203125" style="139" bestFit="1" customWidth="1"/>
    <col min="4" max="4" width="13.6640625" style="139" customWidth="1"/>
    <col min="5" max="5" width="19.3320312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300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105">
        <v>527</v>
      </c>
      <c r="B4" s="29" t="str">
        <f>VLOOKUP($A4,'Diplomabestand individueel'!$A:$AC,B$1,FALSE)</f>
        <v>W4-B1</v>
      </c>
      <c r="C4" s="150" t="str">
        <f>VLOOKUP($A4,'Diplomabestand individueel'!$A:$AC,C$1,FALSE)</f>
        <v>Amy Semak</v>
      </c>
      <c r="D4" s="139" t="str">
        <f>VLOOKUP($A4,'Diplomabestand individueel'!$A:$AC,D$1,FALSE)</f>
        <v>MB 5 Pup 2</v>
      </c>
      <c r="E4" s="139" t="str">
        <f>VLOOKUP($A4,'Diplomabestand individueel'!$A:$AC,E$1,FALSE)</f>
        <v>Jahn</v>
      </c>
      <c r="F4" s="15">
        <f>VLOOKUP($A4,'Alle namen en totalen'!B:M,11,FALSE)</f>
        <v>49.9</v>
      </c>
      <c r="G4" s="105">
        <f>RANK(F4,F$4:F$36)</f>
        <v>2</v>
      </c>
      <c r="H4" s="82">
        <f>VLOOKUP($A4,'Alle namen en totalen'!B:M,9,FALSE)</f>
        <v>48.6</v>
      </c>
      <c r="I4" s="105">
        <f>RANK(H4,H$4:H$36)</f>
        <v>2</v>
      </c>
      <c r="J4" s="83">
        <f>VLOOKUP($A4,'Alle namen en totalen'!B:M,7,FALSE)</f>
        <v>51.45</v>
      </c>
      <c r="K4" s="105">
        <f>RANK(J4,J$4:J$36)</f>
        <v>1</v>
      </c>
      <c r="L4" s="82"/>
      <c r="M4" s="142">
        <f>F4+H4+J4</f>
        <v>149.94999999999999</v>
      </c>
      <c r="N4" s="142"/>
      <c r="O4" s="136">
        <f>RANK(M4,M$4:M$36)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105">
        <v>522</v>
      </c>
      <c r="B5" s="29" t="str">
        <f>VLOOKUP($A5,'Diplomabestand individueel'!$A:$AC,B$1,FALSE)</f>
        <v>W4-B1</v>
      </c>
      <c r="C5" s="139" t="str">
        <f>VLOOKUP($A5,'Diplomabestand individueel'!$A:$AC,C$1,FALSE)</f>
        <v>Puck Verstappen</v>
      </c>
      <c r="D5" s="139" t="str">
        <f>VLOOKUP($A5,'Diplomabestand individueel'!$A:$AC,D$1,FALSE)</f>
        <v>MB 5 Pup 2</v>
      </c>
      <c r="E5" s="139" t="str">
        <f>VLOOKUP($A5,'Diplomabestand individueel'!$A:$AC,E$1,FALSE)</f>
        <v>K&amp;V</v>
      </c>
      <c r="F5" s="15">
        <f>VLOOKUP($A5,'Alle namen en totalen'!B:M,11,FALSE)</f>
        <v>50.274999999999999</v>
      </c>
      <c r="G5" s="105">
        <f>RANK(F5,F$4:F$36)</f>
        <v>1</v>
      </c>
      <c r="H5" s="82">
        <f>VLOOKUP($A5,'Alle namen en totalen'!B:M,9,FALSE)</f>
        <v>48.85</v>
      </c>
      <c r="I5" s="105">
        <f>RANK(H5,H$4:H$36)</f>
        <v>1</v>
      </c>
      <c r="J5" s="83">
        <f>VLOOKUP($A5,'Alle namen en totalen'!B:M,7,FALSE)</f>
        <v>50.25</v>
      </c>
      <c r="K5" s="105">
        <f>RANK(J5,J$4:J$36)</f>
        <v>2</v>
      </c>
      <c r="L5" s="82"/>
      <c r="M5" s="142">
        <f>F5+H5+J5</f>
        <v>149.375</v>
      </c>
      <c r="N5" s="142"/>
      <c r="O5" s="136">
        <f>RANK(M5,M$4:M$36)</f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105">
        <v>531</v>
      </c>
      <c r="B6" s="29" t="str">
        <f>VLOOKUP($A6,'Diplomabestand individueel'!$A:$AC,B$1,FALSE)</f>
        <v>W4-B1</v>
      </c>
      <c r="C6" s="139" t="str">
        <f>VLOOKUP($A6,'Diplomabestand individueel'!$A:$AC,C$1,FALSE)</f>
        <v>Fenna de Boer</v>
      </c>
      <c r="D6" s="139" t="str">
        <f>VLOOKUP($A6,'Diplomabestand individueel'!$A:$AC,D$1,FALSE)</f>
        <v>MB 5 Pup 2</v>
      </c>
      <c r="E6" s="139" t="str">
        <f>VLOOKUP($A6,'Diplomabestand individueel'!$A:$AC,E$1,FALSE)</f>
        <v>Turncademy</v>
      </c>
      <c r="F6" s="15">
        <f>VLOOKUP($A6,'Alle namen en totalen'!B:M,11,FALSE)</f>
        <v>49.524999999999999</v>
      </c>
      <c r="G6" s="105">
        <f>RANK(F6,F$4:F$36)</f>
        <v>3</v>
      </c>
      <c r="H6" s="82">
        <f>VLOOKUP($A6,'Alle namen en totalen'!B:M,9,FALSE)</f>
        <v>46.575000000000003</v>
      </c>
      <c r="I6" s="105">
        <f>RANK(H6,H$4:H$36)</f>
        <v>5</v>
      </c>
      <c r="J6" s="83">
        <f>VLOOKUP($A6,'Alle namen en totalen'!B:M,7,FALSE)</f>
        <v>49.5</v>
      </c>
      <c r="K6" s="105">
        <f>RANK(J6,J$4:J$36)</f>
        <v>3</v>
      </c>
      <c r="L6" s="82"/>
      <c r="M6" s="142">
        <f>F6+H6+J6</f>
        <v>145.6</v>
      </c>
      <c r="N6" s="142"/>
      <c r="O6" s="136">
        <f>RANK(M6,M$4:M$36)</f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105">
        <v>528</v>
      </c>
      <c r="B7" s="29" t="str">
        <f>VLOOKUP($A7,'Diplomabestand individueel'!$A:$AC,B$1,FALSE)</f>
        <v>W4-B1</v>
      </c>
      <c r="C7" s="139" t="str">
        <f>VLOOKUP($A7,'Diplomabestand individueel'!$A:$AC,C$1,FALSE)</f>
        <v>Jennifer De Smit</v>
      </c>
      <c r="D7" s="139" t="str">
        <f>VLOOKUP($A7,'Diplomabestand individueel'!$A:$AC,D$1,FALSE)</f>
        <v>MB 5 Pup 2</v>
      </c>
      <c r="E7" s="139" t="str">
        <f>VLOOKUP($A7,'Diplomabestand individueel'!$A:$AC,E$1,FALSE)</f>
        <v>Jahn</v>
      </c>
      <c r="F7" s="15">
        <f>VLOOKUP($A7,'Alle namen en totalen'!B:M,11,FALSE)</f>
        <v>48.075000000000003</v>
      </c>
      <c r="G7" s="105">
        <f>RANK(F7,F$4:F$36)</f>
        <v>4</v>
      </c>
      <c r="H7" s="82">
        <f>VLOOKUP($A7,'Alle namen en totalen'!B:M,9,FALSE)</f>
        <v>47.325000000000003</v>
      </c>
      <c r="I7" s="105">
        <f>RANK(H7,H$4:H$36)</f>
        <v>4</v>
      </c>
      <c r="J7" s="83">
        <f>VLOOKUP($A7,'Alle namen en totalen'!B:M,7,FALSE)</f>
        <v>48.975000000000001</v>
      </c>
      <c r="K7" s="105">
        <f>RANK(J7,J$4:J$36)</f>
        <v>5</v>
      </c>
      <c r="L7" s="82"/>
      <c r="M7" s="142">
        <f>F7+H7+J7</f>
        <v>144.375</v>
      </c>
      <c r="N7" s="142"/>
      <c r="O7" s="136">
        <f>RANK(M7,M$4:M$36)</f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105">
        <v>524</v>
      </c>
      <c r="B8" s="29" t="str">
        <f>VLOOKUP($A8,'Diplomabestand individueel'!$A:$AC,B$1,FALSE)</f>
        <v>W4-B1</v>
      </c>
      <c r="C8" s="139" t="str">
        <f>VLOOKUP($A8,'Diplomabestand individueel'!$A:$AC,C$1,FALSE)</f>
        <v>Stacey Hut</v>
      </c>
      <c r="D8" s="139" t="str">
        <f>VLOOKUP($A8,'Diplomabestand individueel'!$A:$AC,D$1,FALSE)</f>
        <v>MB 5 Pup 2</v>
      </c>
      <c r="E8" s="139" t="str">
        <f>VLOOKUP($A8,'Diplomabestand individueel'!$A:$AC,E$1,FALSE)</f>
        <v>DEV</v>
      </c>
      <c r="F8" s="15">
        <f>VLOOKUP($A8,'Alle namen en totalen'!B:M,11,FALSE)</f>
        <v>45.35</v>
      </c>
      <c r="G8" s="105">
        <f>RANK(F8,F$4:F$36)</f>
        <v>7</v>
      </c>
      <c r="H8" s="82">
        <f>VLOOKUP($A8,'Alle namen en totalen'!B:M,9,FALSE)</f>
        <v>48</v>
      </c>
      <c r="I8" s="105">
        <f>RANK(H8,H$4:H$36)</f>
        <v>3</v>
      </c>
      <c r="J8" s="83">
        <f>VLOOKUP($A8,'Alle namen en totalen'!B:M,7,FALSE)</f>
        <v>47.3</v>
      </c>
      <c r="K8" s="105">
        <f>RANK(J8,J$4:J$36)</f>
        <v>7</v>
      </c>
      <c r="L8" s="82"/>
      <c r="M8" s="142">
        <f>F8+H8+J8</f>
        <v>140.64999999999998</v>
      </c>
      <c r="N8" s="142"/>
      <c r="O8" s="136">
        <f>RANK(M8,M$4:M$36)</f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105">
        <v>529</v>
      </c>
      <c r="B9" s="29" t="str">
        <f>VLOOKUP($A9,'Diplomabestand individueel'!$A:$AC,B$1,FALSE)</f>
        <v>W2-B1</v>
      </c>
      <c r="C9" s="139" t="str">
        <f>VLOOKUP($A9,'Diplomabestand individueel'!$A:$AC,C$1,FALSE)</f>
        <v>Esmée Heijne</v>
      </c>
      <c r="D9" s="139" t="str">
        <f>VLOOKUP($A9,'Diplomabestand individueel'!$A:$AC,D$1,FALSE)</f>
        <v>MB 5 Pup 2</v>
      </c>
      <c r="E9" s="139" t="str">
        <f>VLOOKUP($A9,'Diplomabestand individueel'!$A:$AC,E$1,FALSE)</f>
        <v>LH</v>
      </c>
      <c r="F9" s="15">
        <f>VLOOKUP($A9,'Alle namen en totalen'!B:M,11,FALSE)</f>
        <v>43.95</v>
      </c>
      <c r="G9" s="105">
        <f>RANK(F9,F$4:F$36)</f>
        <v>14</v>
      </c>
      <c r="H9" s="82">
        <f>VLOOKUP($A9,'Alle namen en totalen'!B:M,9,FALSE)</f>
        <v>44.825000000000003</v>
      </c>
      <c r="I9" s="105">
        <f>RANK(H9,H$4:H$36)</f>
        <v>6</v>
      </c>
      <c r="J9" s="83">
        <f>VLOOKUP($A9,'Alle namen en totalen'!B:M,7,FALSE)</f>
        <v>48.75</v>
      </c>
      <c r="K9" s="105">
        <f>RANK(J9,J$4:J$36)</f>
        <v>6</v>
      </c>
      <c r="L9" s="82"/>
      <c r="M9" s="142">
        <f>F9+H9+J9</f>
        <v>137.52500000000001</v>
      </c>
      <c r="N9" s="142"/>
      <c r="O9" s="136">
        <f>RANK(M9,M$4:M$36)</f>
        <v>6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 s="105">
        <v>521</v>
      </c>
      <c r="B10" s="29" t="str">
        <f>VLOOKUP($A10,'Diplomabestand individueel'!$A:$AC,B$1,FALSE)</f>
        <v>W3-B1</v>
      </c>
      <c r="C10" s="139" t="str">
        <f>VLOOKUP($A10,'Diplomabestand individueel'!$A:$AC,C$1,FALSE)</f>
        <v>Lindsey Boonekamp</v>
      </c>
      <c r="D10" s="139" t="str">
        <f>VLOOKUP($A10,'Diplomabestand individueel'!$A:$AC,D$1,FALSE)</f>
        <v>MB 5 Pup 2</v>
      </c>
      <c r="E10" s="139" t="str">
        <f>VLOOKUP($A10,'Diplomabestand individueel'!$A:$AC,E$1,FALSE)</f>
        <v>K&amp;V</v>
      </c>
      <c r="F10" s="15">
        <f>VLOOKUP($A10,'Alle namen en totalen'!B:M,11,FALSE)</f>
        <v>44.6</v>
      </c>
      <c r="G10" s="105">
        <f>RANK(F10,F$4:F$36)</f>
        <v>10</v>
      </c>
      <c r="H10" s="82">
        <f>VLOOKUP($A10,'Alle namen en totalen'!B:M,9,FALSE)</f>
        <v>43.7</v>
      </c>
      <c r="I10" s="105">
        <f>RANK(H10,H$4:H$36)</f>
        <v>11</v>
      </c>
      <c r="J10" s="83">
        <f>VLOOKUP($A10,'Alle namen en totalen'!B:M,7,FALSE)</f>
        <v>49</v>
      </c>
      <c r="K10" s="105">
        <f>RANK(J10,J$4:J$36)</f>
        <v>4</v>
      </c>
      <c r="L10" s="82"/>
      <c r="M10" s="142">
        <f>F10+H10+J10</f>
        <v>137.30000000000001</v>
      </c>
      <c r="N10" s="142"/>
      <c r="O10" s="136">
        <f>RANK(M10,M$4:M$36)</f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 s="105">
        <v>526</v>
      </c>
      <c r="B11" s="29" t="str">
        <f>VLOOKUP($A11,'Diplomabestand individueel'!$A:$AC,B$1,FALSE)</f>
        <v>W4-B1</v>
      </c>
      <c r="C11" s="139" t="str">
        <f>VLOOKUP($A11,'Diplomabestand individueel'!$A:$AC,C$1,FALSE)</f>
        <v>Sara Raaphorst</v>
      </c>
      <c r="D11" s="139" t="str">
        <f>VLOOKUP($A11,'Diplomabestand individueel'!$A:$AC,D$1,FALSE)</f>
        <v>MB 5 Pup 2</v>
      </c>
      <c r="E11" s="139" t="str">
        <f>VLOOKUP($A11,'Diplomabestand individueel'!$A:$AC,E$1,FALSE)</f>
        <v>Jahn</v>
      </c>
      <c r="F11" s="15">
        <f>VLOOKUP($A11,'Alle namen en totalen'!B:M,11,FALSE)</f>
        <v>45.95</v>
      </c>
      <c r="G11" s="105">
        <f>RANK(F11,F$4:F$36)</f>
        <v>6</v>
      </c>
      <c r="H11" s="82">
        <f>VLOOKUP($A11,'Alle namen en totalen'!B:M,9,FALSE)</f>
        <v>44.25</v>
      </c>
      <c r="I11" s="105">
        <f>RANK(H11,H$4:H$36)</f>
        <v>7</v>
      </c>
      <c r="J11" s="83">
        <f>VLOOKUP($A11,'Alle namen en totalen'!B:M,7,FALSE)</f>
        <v>44.975000000000001</v>
      </c>
      <c r="K11" s="105">
        <f>RANK(J11,J$4:J$36)</f>
        <v>9</v>
      </c>
      <c r="L11" s="82"/>
      <c r="M11" s="142">
        <f>F11+H11+J11</f>
        <v>135.17500000000001</v>
      </c>
      <c r="N11" s="142"/>
      <c r="O11" s="136">
        <f>RANK(M11,M$4:M$36)</f>
        <v>8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 s="105">
        <v>540</v>
      </c>
      <c r="B12" s="29" t="str">
        <f>VLOOKUP($A12,'Diplomabestand individueel'!$A:$AC,B$1,FALSE)</f>
        <v>W3-B1</v>
      </c>
      <c r="C12" s="139" t="str">
        <f>VLOOKUP($A12,'Diplomabestand individueel'!$A:$AC,C$1,FALSE)</f>
        <v>Hannah Aprako</v>
      </c>
      <c r="D12" s="139" t="str">
        <f>VLOOKUP($A12,'Diplomabestand individueel'!$A:$AC,D$1,FALSE)</f>
        <v>MB 5 Pup 2</v>
      </c>
      <c r="E12" s="139" t="str">
        <f>VLOOKUP($A12,'Diplomabestand individueel'!$A:$AC,E$1,FALSE)</f>
        <v>Turncentrum Waterland</v>
      </c>
      <c r="F12" s="15">
        <f>VLOOKUP($A12,'Alle namen en totalen'!B:M,11,FALSE)</f>
        <v>44.6</v>
      </c>
      <c r="G12" s="105">
        <f>RANK(F12,F$4:F$36)</f>
        <v>10</v>
      </c>
      <c r="H12" s="82">
        <f>VLOOKUP($A12,'Alle namen en totalen'!B:M,9,FALSE)</f>
        <v>44.174999999999997</v>
      </c>
      <c r="I12" s="105">
        <f>RANK(H12,H$4:H$36)</f>
        <v>8</v>
      </c>
      <c r="J12" s="83">
        <f>VLOOKUP($A12,'Alle namen en totalen'!B:M,7,FALSE)</f>
        <v>43.4</v>
      </c>
      <c r="K12" s="105">
        <f>RANK(J12,J$4:J$36)</f>
        <v>12</v>
      </c>
      <c r="L12" s="82"/>
      <c r="M12" s="142">
        <f>F12+H12+J12</f>
        <v>132.17500000000001</v>
      </c>
      <c r="N12" s="142"/>
      <c r="O12" s="136">
        <f>RANK(M12,M$4:M$36)</f>
        <v>9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 s="105">
        <v>525</v>
      </c>
      <c r="B13" s="29" t="str">
        <f>VLOOKUP($A13,'Diplomabestand individueel'!$A:$AC,B$1,FALSE)</f>
        <v>W4-B1</v>
      </c>
      <c r="C13" s="139" t="str">
        <f>VLOOKUP($A13,'Diplomabestand individueel'!$A:$AC,C$1,FALSE)</f>
        <v>Lize Hamburg</v>
      </c>
      <c r="D13" s="139" t="str">
        <f>VLOOKUP($A13,'Diplomabestand individueel'!$A:$AC,D$1,FALSE)</f>
        <v>MB 5 Pup 2</v>
      </c>
      <c r="E13" s="139" t="str">
        <f>VLOOKUP($A13,'Diplomabestand individueel'!$A:$AC,E$1,FALSE)</f>
        <v>DEV</v>
      </c>
      <c r="F13" s="15">
        <f>VLOOKUP($A13,'Alle namen en totalen'!B:M,11,FALSE)</f>
        <v>45.25</v>
      </c>
      <c r="G13" s="105">
        <f>RANK(F13,F$4:F$36)</f>
        <v>8</v>
      </c>
      <c r="H13" s="82">
        <f>VLOOKUP($A13,'Alle namen en totalen'!B:M,9,FALSE)</f>
        <v>41.125</v>
      </c>
      <c r="I13" s="105">
        <f>RANK(H13,H$4:H$36)</f>
        <v>16</v>
      </c>
      <c r="J13" s="83">
        <f>VLOOKUP($A13,'Alle namen en totalen'!B:M,7,FALSE)</f>
        <v>44.125</v>
      </c>
      <c r="K13" s="105">
        <f>RANK(J13,J$4:J$36)</f>
        <v>10</v>
      </c>
      <c r="L13" s="82"/>
      <c r="M13" s="142">
        <f>F13+H13+J13</f>
        <v>130.5</v>
      </c>
      <c r="N13" s="142"/>
      <c r="O13" s="136">
        <f>RANK(M13,M$4:M$36)</f>
        <v>10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105">
        <v>534</v>
      </c>
      <c r="B14" s="29" t="str">
        <f>VLOOKUP($A14,'Diplomabestand individueel'!$A:$AC,B$1,FALSE)</f>
        <v>W2-B1</v>
      </c>
      <c r="C14" s="139" t="str">
        <f>VLOOKUP($A14,'Diplomabestand individueel'!$A:$AC,C$1,FALSE)</f>
        <v>Quinley Bonapart</v>
      </c>
      <c r="D14" s="139" t="str">
        <f>VLOOKUP($A14,'Diplomabestand individueel'!$A:$AC,D$1,FALSE)</f>
        <v>MB 5 Pup 2</v>
      </c>
      <c r="E14" s="139" t="str">
        <f>VLOOKUP($A14,'Diplomabestand individueel'!$A:$AC,E$1,FALSE)</f>
        <v>Turncentrum Waterland</v>
      </c>
      <c r="F14" s="15">
        <f>VLOOKUP($A14,'Alle namen en totalen'!B:M,11,FALSE)</f>
        <v>42.6</v>
      </c>
      <c r="G14" s="105">
        <f>RANK(F14,F$4:F$36)</f>
        <v>16</v>
      </c>
      <c r="H14" s="82">
        <f>VLOOKUP($A14,'Alle namen en totalen'!B:M,9,FALSE)</f>
        <v>41.575000000000003</v>
      </c>
      <c r="I14" s="105">
        <f>RANK(H14,H$4:H$36)</f>
        <v>15</v>
      </c>
      <c r="J14" s="83">
        <f>VLOOKUP($A14,'Alle namen en totalen'!B:M,7,FALSE)</f>
        <v>45.274999999999999</v>
      </c>
      <c r="K14" s="105">
        <f>RANK(J14,J$4:J$36)</f>
        <v>8</v>
      </c>
      <c r="L14" s="82"/>
      <c r="M14" s="142">
        <f>F14+H14+J14</f>
        <v>129.45000000000002</v>
      </c>
      <c r="N14" s="142"/>
      <c r="O14" s="136">
        <f>RANK(M14,M$4:M$36)</f>
        <v>11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105">
        <v>533</v>
      </c>
      <c r="B15" s="29" t="str">
        <f>VLOOKUP($A15,'Diplomabestand individueel'!$A:$AC,B$1,FALSE)</f>
        <v>W2-B1</v>
      </c>
      <c r="C15" s="139" t="str">
        <f>VLOOKUP($A15,'Diplomabestand individueel'!$A:$AC,C$1,FALSE)</f>
        <v>Alyssa Narain</v>
      </c>
      <c r="D15" s="139" t="str">
        <f>VLOOKUP($A15,'Diplomabestand individueel'!$A:$AC,D$1,FALSE)</f>
        <v>MB 5 Pup 2</v>
      </c>
      <c r="E15" s="139" t="str">
        <f>VLOOKUP($A15,'Diplomabestand individueel'!$A:$AC,E$1,FALSE)</f>
        <v>Turncentrum Waterland</v>
      </c>
      <c r="F15" s="15">
        <f>VLOOKUP($A15,'Alle namen en totalen'!B:M,11,FALSE)</f>
        <v>41.625</v>
      </c>
      <c r="G15" s="105">
        <f>RANK(F15,F$4:F$36)</f>
        <v>17</v>
      </c>
      <c r="H15" s="82">
        <f>VLOOKUP($A15,'Alle namen en totalen'!B:M,9,FALSE)</f>
        <v>43.825000000000003</v>
      </c>
      <c r="I15" s="105">
        <f>RANK(H15,H$4:H$36)</f>
        <v>10</v>
      </c>
      <c r="J15" s="83">
        <f>VLOOKUP($A15,'Alle namen en totalen'!B:M,7,FALSE)</f>
        <v>43.475000000000001</v>
      </c>
      <c r="K15" s="105">
        <f>RANK(J15,J$4:J$36)</f>
        <v>11</v>
      </c>
      <c r="L15" s="82"/>
      <c r="M15" s="142">
        <f>F15+H15+J15</f>
        <v>128.92500000000001</v>
      </c>
      <c r="N15" s="142"/>
      <c r="O15" s="136">
        <f>RANK(M15,M$4:M$36)</f>
        <v>12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105">
        <v>541</v>
      </c>
      <c r="B16" s="29" t="str">
        <f>VLOOKUP($A16,'Diplomabestand individueel'!$A:$AC,B$1,FALSE)</f>
        <v>W3-B1</v>
      </c>
      <c r="C16" s="139" t="str">
        <f>VLOOKUP($A16,'Diplomabestand individueel'!$A:$AC,C$1,FALSE)</f>
        <v>Leya Bel</v>
      </c>
      <c r="D16" s="139" t="str">
        <f>VLOOKUP($A16,'Diplomabestand individueel'!$A:$AC,D$1,FALSE)</f>
        <v>MB 5 Pup 2</v>
      </c>
      <c r="E16" s="139" t="str">
        <f>VLOOKUP($A16,'Diplomabestand individueel'!$A:$AC,E$1,FALSE)</f>
        <v>Turncentrum Waterland</v>
      </c>
      <c r="F16" s="15">
        <f>VLOOKUP($A16,'Alle namen en totalen'!B:M,11,FALSE)</f>
        <v>43.05</v>
      </c>
      <c r="G16" s="105">
        <f>RANK(F16,F$4:F$36)</f>
        <v>15</v>
      </c>
      <c r="H16" s="82">
        <f>VLOOKUP($A16,'Alle namen en totalen'!B:M,9,FALSE)</f>
        <v>42.075000000000003</v>
      </c>
      <c r="I16" s="105">
        <f>RANK(H16,H$4:H$36)</f>
        <v>13</v>
      </c>
      <c r="J16" s="83">
        <f>VLOOKUP($A16,'Alle namen en totalen'!B:M,7,FALSE)</f>
        <v>43.25</v>
      </c>
      <c r="K16" s="105">
        <f>RANK(J16,J$4:J$36)</f>
        <v>13</v>
      </c>
      <c r="L16" s="82"/>
      <c r="M16" s="142">
        <f>F16+H16+J16</f>
        <v>128.375</v>
      </c>
      <c r="N16" s="142"/>
      <c r="O16" s="136">
        <f>RANK(M16,M$4:M$36)</f>
        <v>13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 s="105">
        <v>538</v>
      </c>
      <c r="B17" s="29" t="str">
        <f>VLOOKUP($A17,'Diplomabestand individueel'!$A:$AC,B$1,FALSE)</f>
        <v>W2-B1</v>
      </c>
      <c r="C17" s="139" t="str">
        <f>VLOOKUP($A17,'Diplomabestand individueel'!$A:$AC,C$1,FALSE)</f>
        <v>Tess Grice</v>
      </c>
      <c r="D17" s="139" t="str">
        <f>VLOOKUP($A17,'Diplomabestand individueel'!$A:$AC,D$1,FALSE)</f>
        <v>MB 5 Pup 2</v>
      </c>
      <c r="E17" s="139" t="str">
        <f>VLOOKUP($A17,'Diplomabestand individueel'!$A:$AC,E$1,FALSE)</f>
        <v>Turncentrum Waterland</v>
      </c>
      <c r="F17" s="15">
        <f>VLOOKUP($A17,'Alle namen en totalen'!B:M,11,FALSE)</f>
        <v>44.674999999999997</v>
      </c>
      <c r="G17" s="105">
        <f>RANK(F17,F$4:F$36)</f>
        <v>9</v>
      </c>
      <c r="H17" s="82">
        <f>VLOOKUP($A17,'Alle namen en totalen'!B:M,9,FALSE)</f>
        <v>41.725000000000001</v>
      </c>
      <c r="I17" s="105">
        <f>RANK(H17,H$4:H$36)</f>
        <v>14</v>
      </c>
      <c r="J17" s="83">
        <f>VLOOKUP($A17,'Alle namen en totalen'!B:M,7,FALSE)</f>
        <v>41.75</v>
      </c>
      <c r="K17" s="105">
        <f>RANK(J17,J$4:J$36)</f>
        <v>16</v>
      </c>
      <c r="L17" s="82"/>
      <c r="M17" s="142">
        <f>F17+H17+J17</f>
        <v>128.15</v>
      </c>
      <c r="N17" s="142"/>
      <c r="O17" s="136">
        <f>RANK(M17,M$4:M$36)</f>
        <v>14</v>
      </c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 s="105">
        <v>539</v>
      </c>
      <c r="B18" s="29" t="str">
        <f>VLOOKUP($A18,'Diplomabestand individueel'!$A:$AC,B$1,FALSE)</f>
        <v>W2-B1</v>
      </c>
      <c r="C18" s="139" t="str">
        <f>VLOOKUP($A18,'Diplomabestand individueel'!$A:$AC,C$1,FALSE)</f>
        <v>Haley Nobel</v>
      </c>
      <c r="D18" s="139" t="str">
        <f>VLOOKUP($A18,'Diplomabestand individueel'!$A:$AC,D$1,FALSE)</f>
        <v>MB 5 Pup 2</v>
      </c>
      <c r="E18" s="139" t="str">
        <f>VLOOKUP($A18,'Diplomabestand individueel'!$A:$AC,E$1,FALSE)</f>
        <v>Turncentrum Waterland</v>
      </c>
      <c r="F18" s="15">
        <f>VLOOKUP($A18,'Alle namen en totalen'!B:M,11,FALSE)</f>
        <v>44.424999999999997</v>
      </c>
      <c r="G18" s="105">
        <f>RANK(F18,F$4:F$36)</f>
        <v>12</v>
      </c>
      <c r="H18" s="82">
        <f>VLOOKUP($A18,'Alle namen en totalen'!B:M,9,FALSE)</f>
        <v>38.75</v>
      </c>
      <c r="I18" s="105">
        <f>RANK(H18,H$4:H$36)</f>
        <v>18</v>
      </c>
      <c r="J18" s="83">
        <f>VLOOKUP($A18,'Alle namen en totalen'!B:M,7,FALSE)</f>
        <v>43.174999999999997</v>
      </c>
      <c r="K18" s="105">
        <f>RANK(J18,J$4:J$36)</f>
        <v>14</v>
      </c>
      <c r="L18" s="82"/>
      <c r="M18" s="142">
        <f>F18+H18+J18</f>
        <v>126.35</v>
      </c>
      <c r="N18" s="142"/>
      <c r="O18" s="136">
        <f>RANK(M18,M$4:M$36)</f>
        <v>15</v>
      </c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 s="105">
        <v>536</v>
      </c>
      <c r="B19" s="29" t="str">
        <f>VLOOKUP($A19,'Diplomabestand individueel'!$A:$AC,B$1,FALSE)</f>
        <v>W2-B1</v>
      </c>
      <c r="C19" s="139" t="str">
        <f>VLOOKUP($A19,'Diplomabestand individueel'!$A:$AC,C$1,FALSE)</f>
        <v>Sienna Schutten</v>
      </c>
      <c r="D19" s="139" t="str">
        <f>VLOOKUP($A19,'Diplomabestand individueel'!$A:$AC,D$1,FALSE)</f>
        <v>MB 5 Pup 2</v>
      </c>
      <c r="E19" s="139" t="str">
        <f>VLOOKUP($A19,'Diplomabestand individueel'!$A:$AC,E$1,FALSE)</f>
        <v>Turncentrum Waterland</v>
      </c>
      <c r="F19" s="15">
        <f>VLOOKUP($A19,'Alle namen en totalen'!B:M,11,FALSE)</f>
        <v>40.200000000000003</v>
      </c>
      <c r="G19" s="105">
        <f>RANK(F19,F$4:F$36)</f>
        <v>19</v>
      </c>
      <c r="H19" s="82">
        <f>VLOOKUP($A19,'Alle namen en totalen'!B:M,9,FALSE)</f>
        <v>40.700000000000003</v>
      </c>
      <c r="I19" s="105">
        <f>RANK(H19,H$4:H$36)</f>
        <v>17</v>
      </c>
      <c r="J19" s="83">
        <f>VLOOKUP($A19,'Alle namen en totalen'!B:M,7,FALSE)</f>
        <v>42.424999999999997</v>
      </c>
      <c r="K19" s="105">
        <f>RANK(J19,J$4:J$36)</f>
        <v>15</v>
      </c>
      <c r="L19" s="82"/>
      <c r="M19" s="142">
        <f>F19+H19+J19</f>
        <v>123.325</v>
      </c>
      <c r="N19" s="142"/>
      <c r="O19" s="136">
        <f>RANK(M19,M$4:M$36)</f>
        <v>16</v>
      </c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 s="105">
        <v>532</v>
      </c>
      <c r="B20" s="29" t="str">
        <f>VLOOKUP($A20,'Diplomabestand individueel'!$A:$AC,B$1,FALSE)</f>
        <v>W2-B1</v>
      </c>
      <c r="C20" s="139" t="str">
        <f>VLOOKUP($A20,'Diplomabestand individueel'!$A:$AC,C$1,FALSE)</f>
        <v>Ashley Kroon</v>
      </c>
      <c r="D20" s="139" t="str">
        <f>VLOOKUP($A20,'Diplomabestand individueel'!$A:$AC,D$1,FALSE)</f>
        <v>MB 5 Pup 2</v>
      </c>
      <c r="E20" s="139" t="str">
        <f>VLOOKUP($A20,'Diplomabestand individueel'!$A:$AC,E$1,FALSE)</f>
        <v>Turncentrum Waterland</v>
      </c>
      <c r="F20" s="15">
        <f>VLOOKUP($A20,'Alle namen en totalen'!B:M,11,FALSE)</f>
        <v>39.125</v>
      </c>
      <c r="G20" s="105">
        <f>RANK(F20,F$4:F$36)</f>
        <v>20</v>
      </c>
      <c r="H20" s="82">
        <f>VLOOKUP($A20,'Alle namen en totalen'!B:M,9,FALSE)</f>
        <v>37.35</v>
      </c>
      <c r="I20" s="105">
        <f>RANK(H20,H$4:H$36)</f>
        <v>19</v>
      </c>
      <c r="J20" s="83">
        <f>VLOOKUP($A20,'Alle namen en totalen'!B:M,7,FALSE)</f>
        <v>41.075000000000003</v>
      </c>
      <c r="K20" s="105">
        <f>RANK(J20,J$4:J$36)</f>
        <v>17</v>
      </c>
      <c r="L20" s="82"/>
      <c r="M20" s="142">
        <f>F20+H20+J20</f>
        <v>117.55</v>
      </c>
      <c r="N20" s="142"/>
      <c r="O20" s="136">
        <f>RANK(M20,M$4:M$36)</f>
        <v>17</v>
      </c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x14ac:dyDescent="0.3">
      <c r="A21" s="105">
        <v>542</v>
      </c>
      <c r="B21" s="29" t="str">
        <f>VLOOKUP($A21,'Diplomabestand individueel'!$A:$AC,B$1,FALSE)</f>
        <v>W3-B1</v>
      </c>
      <c r="C21" s="139" t="str">
        <f>VLOOKUP($A21,'Diplomabestand individueel'!$A:$AC,C$1,FALSE)</f>
        <v>Norah Hondius</v>
      </c>
      <c r="D21" s="139" t="str">
        <f>VLOOKUP($A21,'Diplomabestand individueel'!$A:$AC,D$1,FALSE)</f>
        <v>MB 5 Pup 2</v>
      </c>
      <c r="E21" s="139" t="str">
        <f>VLOOKUP($A21,'Diplomabestand individueel'!$A:$AC,E$1,FALSE)</f>
        <v>Turncentrum Waterland</v>
      </c>
      <c r="F21" s="15">
        <f>VLOOKUP($A21,'Alle namen en totalen'!B:M,11,FALSE)</f>
        <v>41.424999999999997</v>
      </c>
      <c r="G21" s="105">
        <f>RANK(F21,F$4:F$36)</f>
        <v>18</v>
      </c>
      <c r="H21" s="82">
        <f>VLOOKUP($A21,'Alle namen en totalen'!B:M,9,FALSE)</f>
        <v>37.125</v>
      </c>
      <c r="I21" s="105">
        <f>RANK(H21,H$4:H$36)</f>
        <v>20</v>
      </c>
      <c r="J21" s="83">
        <f>VLOOKUP($A21,'Alle namen en totalen'!B:M,7,FALSE)</f>
        <v>37.6</v>
      </c>
      <c r="K21" s="105">
        <f>RANK(J21,J$4:J$36)</f>
        <v>18</v>
      </c>
      <c r="L21" s="82"/>
      <c r="M21" s="142">
        <f>F21+H21+J21</f>
        <v>116.15</v>
      </c>
      <c r="N21" s="142"/>
      <c r="O21" s="136">
        <f>RANK(M21,M$4:M$36)</f>
        <v>18</v>
      </c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 s="105">
        <v>523</v>
      </c>
      <c r="B22" s="29" t="str">
        <f>VLOOKUP($A22,'Diplomabestand individueel'!$A:$AC,B$1,FALSE)</f>
        <v>W4-B1</v>
      </c>
      <c r="C22" s="139" t="str">
        <f>VLOOKUP($A22,'Diplomabestand individueel'!$A:$AC,C$1,FALSE)</f>
        <v>Saly Hermans</v>
      </c>
      <c r="D22" s="139" t="str">
        <f>VLOOKUP($A22,'Diplomabestand individueel'!$A:$AC,D$1,FALSE)</f>
        <v>MB 5 Pup 2</v>
      </c>
      <c r="E22" s="139" t="str">
        <f>VLOOKUP($A22,'Diplomabestand individueel'!$A:$AC,E$1,FALSE)</f>
        <v>DEV</v>
      </c>
      <c r="F22" s="15">
        <f>VLOOKUP($A22,'Alle namen en totalen'!B:M,11,FALSE)</f>
        <v>44.075000000000003</v>
      </c>
      <c r="G22" s="105">
        <f>RANK(F22,F$4:F$36)</f>
        <v>13</v>
      </c>
      <c r="H22" s="82">
        <f>VLOOKUP($A22,'Alle namen en totalen'!B:M,9,FALSE)</f>
        <v>43.3</v>
      </c>
      <c r="I22" s="105">
        <f>RANK(H22,H$4:H$36)</f>
        <v>12</v>
      </c>
      <c r="J22" s="83">
        <f>VLOOKUP($A22,'Alle namen en totalen'!B:M,7,FALSE)</f>
        <v>9.9499999999999993</v>
      </c>
      <c r="K22" s="105">
        <f>RANK(J22,J$4:J$36)</f>
        <v>19</v>
      </c>
      <c r="L22" s="82"/>
      <c r="M22" s="142">
        <f>F22+H22+J22</f>
        <v>97.325000000000003</v>
      </c>
      <c r="N22" s="142"/>
      <c r="O22" s="136">
        <f>RANK(M22,M$4:M$36)</f>
        <v>19</v>
      </c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1:27" x14ac:dyDescent="0.3">
      <c r="A23" s="105">
        <v>535</v>
      </c>
      <c r="B23" s="29" t="str">
        <f>VLOOKUP($A23,'Diplomabestand individueel'!$A:$AC,B$1,FALSE)</f>
        <v>W2-B1</v>
      </c>
      <c r="C23" s="139" t="str">
        <f>VLOOKUP($A23,'Diplomabestand individueel'!$A:$AC,C$1,FALSE)</f>
        <v>Romee Koene</v>
      </c>
      <c r="D23" s="139" t="str">
        <f>VLOOKUP($A23,'Diplomabestand individueel'!$A:$AC,D$1,FALSE)</f>
        <v>MB 5 Pup 2</v>
      </c>
      <c r="E23" s="139" t="str">
        <f>VLOOKUP($A23,'Diplomabestand individueel'!$A:$AC,E$1,FALSE)</f>
        <v>Turncentrum Waterland</v>
      </c>
      <c r="F23" s="15">
        <f>VLOOKUP($A23,'Alle namen en totalen'!B:M,11,FALSE)</f>
        <v>33.200000000000003</v>
      </c>
      <c r="G23" s="105">
        <f>RANK(F23,F$4:F$36)</f>
        <v>21</v>
      </c>
      <c r="H23" s="82">
        <f>VLOOKUP($A23,'Alle namen en totalen'!B:M,9,FALSE)</f>
        <v>44.125</v>
      </c>
      <c r="I23" s="105">
        <f>RANK(H23,H$4:H$36)</f>
        <v>9</v>
      </c>
      <c r="J23" s="83">
        <f>VLOOKUP($A23,'Alle namen en totalen'!B:M,7,FALSE)</f>
        <v>0</v>
      </c>
      <c r="K23" s="105">
        <f>RANK(J23,J$4:J$36)</f>
        <v>20</v>
      </c>
      <c r="L23" s="82"/>
      <c r="M23" s="142">
        <f>F23+H23+J23</f>
        <v>77.325000000000003</v>
      </c>
      <c r="N23" s="142"/>
      <c r="O23" s="136">
        <f>RANK(M23,M$4:M$36)</f>
        <v>20</v>
      </c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1:27" x14ac:dyDescent="0.3">
      <c r="A24" s="105">
        <v>530</v>
      </c>
      <c r="B24" s="29" t="str">
        <f>VLOOKUP($A24,'Diplomabestand individueel'!$A:$AC,B$1,FALSE)</f>
        <v>W2-B1</v>
      </c>
      <c r="C24" s="139" t="str">
        <f>VLOOKUP($A24,'Diplomabestand individueel'!$A:$AC,C$1,FALSE)</f>
        <v>Julia Prijs</v>
      </c>
      <c r="D24" s="139" t="str">
        <f>VLOOKUP($A24,'Diplomabestand individueel'!$A:$AC,D$1,FALSE)</f>
        <v>MB 5 Pup 2</v>
      </c>
      <c r="E24" s="139" t="str">
        <f>VLOOKUP($A24,'Diplomabestand individueel'!$A:$AC,E$1,FALSE)</f>
        <v>LH</v>
      </c>
      <c r="F24" s="15">
        <f>VLOOKUP($A24,'Alle namen en totalen'!B:M,11,FALSE)</f>
        <v>46.424999999999997</v>
      </c>
      <c r="G24" s="105">
        <f>RANK(F24,F$4:F$36)</f>
        <v>5</v>
      </c>
      <c r="H24" s="82">
        <f>VLOOKUP($A24,'Alle namen en totalen'!B:M,9,FALSE)</f>
        <v>29.65</v>
      </c>
      <c r="I24" s="105">
        <f>RANK(H24,H$4:H$36)</f>
        <v>21</v>
      </c>
      <c r="J24" s="83">
        <f>VLOOKUP($A24,'Alle namen en totalen'!B:M,7,FALSE)</f>
        <v>0</v>
      </c>
      <c r="K24" s="105">
        <f>RANK(J24,J$4:J$36)</f>
        <v>20</v>
      </c>
      <c r="L24" s="82"/>
      <c r="M24" s="142">
        <f>F24+H24+J24</f>
        <v>76.074999999999989</v>
      </c>
      <c r="N24" s="142"/>
      <c r="O24" s="136">
        <f>RANK(M24,M$4:M$36)</f>
        <v>21</v>
      </c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29"/>
    </row>
    <row r="25" spans="1:27" x14ac:dyDescent="0.3">
      <c r="A25" s="105">
        <v>537</v>
      </c>
      <c r="B25" s="29" t="str">
        <f>VLOOKUP($A25,'Diplomabestand individueel'!$A:$AC,B$1,FALSE)</f>
        <v>afm</v>
      </c>
      <c r="C25" s="139" t="str">
        <f>VLOOKUP($A25,'Diplomabestand individueel'!$A:$AC,C$1,FALSE)</f>
        <v>Djuna Menning</v>
      </c>
      <c r="D25" s="139" t="str">
        <f>VLOOKUP($A25,'Diplomabestand individueel'!$A:$AC,D$1,FALSE)</f>
        <v>MB 5 Pup 2</v>
      </c>
      <c r="E25" s="139" t="str">
        <f>VLOOKUP($A25,'Diplomabestand individueel'!$A:$AC,E$1,FALSE)</f>
        <v>Turncentrum Waterland</v>
      </c>
      <c r="F25" s="15">
        <f>VLOOKUP($A25,'Alle namen en totalen'!B:M,11,FALSE)</f>
        <v>0</v>
      </c>
      <c r="G25" s="105">
        <f>RANK(F25,F$4:F$36)</f>
        <v>22</v>
      </c>
      <c r="H25" s="82">
        <f>VLOOKUP($A25,'Alle namen en totalen'!B:M,9,FALSE)</f>
        <v>0</v>
      </c>
      <c r="I25" s="105">
        <f>RANK(H25,H$4:H$36)</f>
        <v>22</v>
      </c>
      <c r="J25" s="83">
        <f>VLOOKUP($A25,'Alle namen en totalen'!B:M,7,FALSE)</f>
        <v>0</v>
      </c>
      <c r="K25" s="105">
        <f>RANK(J25,J$4:J$36)</f>
        <v>20</v>
      </c>
      <c r="L25" s="82"/>
      <c r="M25" s="142">
        <f>F25+H25+J25</f>
        <v>0</v>
      </c>
      <c r="N25" s="142"/>
      <c r="O25" s="136">
        <f>RANK(M25,M$4:M$36)</f>
        <v>22</v>
      </c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29"/>
    </row>
    <row r="26" spans="1:27" x14ac:dyDescent="0.3">
      <c r="A26" s="105">
        <v>598</v>
      </c>
      <c r="B26" s="29" t="str">
        <f>VLOOKUP($A26,'Diplomabestand individueel'!$A:$AC,B$1,FALSE)</f>
        <v>W2-B1</v>
      </c>
      <c r="C26" s="139" t="str">
        <f>VLOOKUP($A26,'Diplomabestand individueel'!$A:$AC,C$1,FALSE)</f>
        <v>Aglaya Lugovaya</v>
      </c>
      <c r="D26" s="139" t="str">
        <f>VLOOKUP($A26,'Diplomabestand individueel'!$A:$AC,D$1,FALSE)</f>
        <v>MB 5 Pup 2</v>
      </c>
      <c r="E26" s="139" t="str">
        <f>VLOOKUP($A26,'Diplomabestand individueel'!$A:$AC,E$1,FALSE)</f>
        <v>LH</v>
      </c>
      <c r="F26" s="15">
        <f>VLOOKUP($A26,'Alle namen en totalen'!B:M,11,FALSE)</f>
        <v>0</v>
      </c>
      <c r="G26" s="105">
        <f>RANK(F26,F$4:F$36)</f>
        <v>22</v>
      </c>
      <c r="H26" s="82">
        <f>VLOOKUP($A26,'Alle namen en totalen'!B:M,9,FALSE)</f>
        <v>0</v>
      </c>
      <c r="I26" s="105">
        <f>RANK(H26,H$4:H$36)</f>
        <v>22</v>
      </c>
      <c r="J26" s="83">
        <f>VLOOKUP($A26,'Alle namen en totalen'!B:M,7,FALSE)</f>
        <v>0</v>
      </c>
      <c r="K26" s="105">
        <f>RANK(J26,J$4:J$36)</f>
        <v>20</v>
      </c>
      <c r="L26" s="82"/>
      <c r="M26" s="142">
        <f>F26+H26+J26</f>
        <v>0</v>
      </c>
      <c r="N26" s="142"/>
      <c r="O26" s="136">
        <f>RANK(M26,M$4:M$36)</f>
        <v>22</v>
      </c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29"/>
    </row>
    <row r="27" spans="1:27" x14ac:dyDescent="0.3">
      <c r="A27" s="105"/>
      <c r="F27" s="15"/>
      <c r="G27" s="105"/>
      <c r="H27" s="82"/>
      <c r="I27" s="105"/>
      <c r="J27" s="83"/>
      <c r="K27" s="105"/>
      <c r="L27" s="82"/>
      <c r="M27" s="142"/>
      <c r="N27" s="142"/>
      <c r="O27" s="136"/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29"/>
    </row>
    <row r="28" spans="1:27" x14ac:dyDescent="0.3">
      <c r="A28" s="105"/>
      <c r="F28" s="15"/>
      <c r="G28" s="105"/>
      <c r="H28" s="82"/>
      <c r="I28" s="105"/>
      <c r="J28" s="83"/>
      <c r="K28" s="105"/>
      <c r="L28" s="82"/>
      <c r="M28" s="142"/>
      <c r="N28" s="142"/>
      <c r="O28" s="136"/>
      <c r="P28" s="86"/>
      <c r="Q28" s="96"/>
      <c r="R28" s="84"/>
      <c r="S28" s="84"/>
      <c r="T28" s="84"/>
      <c r="U28" s="86"/>
      <c r="V28" s="96"/>
      <c r="W28" s="84"/>
      <c r="X28" s="84"/>
      <c r="Y28" s="87"/>
      <c r="Z28" s="86"/>
      <c r="AA28" s="29"/>
    </row>
    <row r="29" spans="1:27" x14ac:dyDescent="0.3">
      <c r="A29" s="105"/>
      <c r="F29" s="15"/>
      <c r="G29" s="105"/>
      <c r="H29" s="82"/>
      <c r="I29" s="105"/>
      <c r="J29" s="83"/>
      <c r="K29" s="105"/>
      <c r="L29" s="82"/>
      <c r="M29" s="142"/>
      <c r="N29" s="142"/>
      <c r="O29" s="136"/>
      <c r="P29" s="86"/>
      <c r="Q29" s="96"/>
      <c r="R29" s="84"/>
      <c r="S29" s="84"/>
      <c r="T29" s="84"/>
      <c r="U29" s="86"/>
      <c r="V29" s="96"/>
      <c r="W29" s="84"/>
      <c r="X29" s="84"/>
      <c r="Y29" s="87"/>
      <c r="Z29" s="86"/>
      <c r="AA29" s="29"/>
    </row>
    <row r="30" spans="1:27" x14ac:dyDescent="0.3">
      <c r="A30" s="105"/>
      <c r="F30" s="15"/>
      <c r="G30" s="105"/>
      <c r="H30" s="82"/>
      <c r="I30" s="105"/>
      <c r="J30" s="83"/>
      <c r="K30" s="105"/>
      <c r="L30" s="82"/>
      <c r="M30" s="142"/>
      <c r="N30" s="142"/>
      <c r="O30" s="136"/>
      <c r="P30" s="86"/>
      <c r="Q30" s="96"/>
      <c r="R30" s="84"/>
      <c r="S30" s="84"/>
      <c r="T30" s="84"/>
      <c r="U30" s="86"/>
      <c r="V30" s="96"/>
      <c r="W30" s="84"/>
      <c r="X30" s="84"/>
      <c r="Y30" s="87"/>
      <c r="Z30" s="86"/>
      <c r="AA30" s="29"/>
    </row>
    <row r="31" spans="1:27" x14ac:dyDescent="0.3">
      <c r="A31" s="105"/>
      <c r="F31" s="15"/>
      <c r="G31" s="105"/>
      <c r="H31" s="82"/>
      <c r="I31" s="105"/>
      <c r="J31" s="83"/>
      <c r="K31" s="105"/>
      <c r="L31" s="82"/>
      <c r="M31" s="142"/>
      <c r="N31" s="142"/>
      <c r="O31" s="136"/>
      <c r="P31" s="86"/>
      <c r="Q31" s="96"/>
      <c r="R31" s="84"/>
      <c r="S31" s="84"/>
      <c r="T31" s="84"/>
      <c r="U31" s="86"/>
      <c r="V31" s="96"/>
      <c r="W31" s="84"/>
      <c r="X31" s="84"/>
      <c r="Y31" s="87"/>
      <c r="Z31" s="86"/>
      <c r="AA31" s="29"/>
    </row>
    <row r="32" spans="1:27" x14ac:dyDescent="0.3">
      <c r="A32" s="105"/>
      <c r="F32" s="15"/>
      <c r="G32" s="105"/>
      <c r="H32" s="82"/>
      <c r="I32" s="105"/>
      <c r="J32" s="83"/>
      <c r="K32" s="105"/>
      <c r="L32" s="82"/>
      <c r="M32" s="142"/>
      <c r="N32" s="142"/>
      <c r="O32" s="136"/>
      <c r="P32" s="86"/>
      <c r="Q32" s="96"/>
      <c r="R32" s="84"/>
      <c r="S32" s="84"/>
      <c r="T32" s="84"/>
      <c r="U32" s="86"/>
      <c r="V32" s="96"/>
      <c r="W32" s="84"/>
      <c r="X32" s="84"/>
      <c r="Y32" s="87"/>
      <c r="Z32" s="86"/>
      <c r="AA32" s="29"/>
    </row>
    <row r="33" spans="1:27" x14ac:dyDescent="0.3">
      <c r="A33" s="105"/>
      <c r="F33" s="15"/>
      <c r="G33" s="105"/>
      <c r="H33" s="82"/>
      <c r="I33" s="105"/>
      <c r="J33" s="83"/>
      <c r="K33" s="105"/>
      <c r="L33" s="82"/>
      <c r="M33" s="142"/>
      <c r="N33" s="142"/>
      <c r="O33" s="136"/>
      <c r="P33" s="86"/>
      <c r="Q33" s="96"/>
      <c r="R33" s="84"/>
      <c r="S33" s="84"/>
      <c r="T33" s="84"/>
      <c r="U33" s="86"/>
      <c r="V33" s="96"/>
      <c r="W33" s="84"/>
      <c r="X33" s="84"/>
      <c r="Y33" s="87"/>
      <c r="Z33" s="86"/>
      <c r="AA33" s="29"/>
    </row>
    <row r="34" spans="1:27" x14ac:dyDescent="0.3">
      <c r="A34" s="105"/>
      <c r="F34" s="15"/>
      <c r="G34" s="105"/>
      <c r="H34" s="82"/>
      <c r="I34" s="105"/>
      <c r="J34" s="83"/>
      <c r="K34" s="105"/>
      <c r="L34" s="82"/>
      <c r="M34" s="142"/>
      <c r="N34" s="142"/>
      <c r="O34" s="136"/>
      <c r="P34" s="86"/>
      <c r="Q34" s="96"/>
      <c r="R34" s="84"/>
      <c r="S34" s="84"/>
      <c r="T34" s="84"/>
      <c r="U34" s="86"/>
      <c r="V34" s="96"/>
      <c r="W34" s="84"/>
      <c r="X34" s="84"/>
      <c r="Y34" s="87"/>
      <c r="Z34" s="86"/>
      <c r="AA34" s="29"/>
    </row>
    <row r="35" spans="1:27" x14ac:dyDescent="0.3">
      <c r="A35" s="105"/>
      <c r="F35" s="15"/>
      <c r="G35" s="105"/>
      <c r="H35" s="82"/>
      <c r="I35" s="105"/>
      <c r="J35" s="83"/>
      <c r="K35" s="105"/>
      <c r="L35" s="82"/>
      <c r="M35" s="142"/>
      <c r="N35" s="142"/>
      <c r="O35" s="136"/>
      <c r="P35" s="86"/>
      <c r="Q35" s="96"/>
      <c r="R35" s="84"/>
      <c r="S35" s="84"/>
      <c r="T35" s="84"/>
      <c r="U35" s="86"/>
      <c r="V35" s="96"/>
      <c r="W35" s="84"/>
      <c r="X35" s="84"/>
      <c r="Y35" s="87"/>
      <c r="Z35" s="86"/>
      <c r="AA35" s="29"/>
    </row>
    <row r="36" spans="1:27" x14ac:dyDescent="0.3">
      <c r="A36" s="105"/>
      <c r="F36" s="15"/>
      <c r="G36" s="105"/>
      <c r="H36" s="82"/>
      <c r="I36" s="105"/>
      <c r="J36" s="83"/>
      <c r="K36" s="105"/>
      <c r="L36" s="82"/>
      <c r="M36" s="142"/>
      <c r="N36" s="142"/>
      <c r="O36" s="136"/>
      <c r="P36" s="86"/>
      <c r="Q36" s="96"/>
      <c r="R36" s="84"/>
      <c r="S36" s="84"/>
      <c r="T36" s="84"/>
      <c r="U36" s="86"/>
      <c r="V36" s="96"/>
      <c r="W36" s="84"/>
      <c r="X36" s="84"/>
      <c r="Y36" s="87"/>
      <c r="Z36" s="86"/>
      <c r="AA36" s="33"/>
    </row>
    <row r="37" spans="1:27" x14ac:dyDescent="0.3">
      <c r="F37" s="42"/>
      <c r="G37" s="39"/>
      <c r="H37" s="84"/>
      <c r="I37" s="84"/>
      <c r="J37" s="85"/>
      <c r="K37" s="84"/>
      <c r="L37" s="86"/>
      <c r="M37" s="84"/>
      <c r="N37" s="84"/>
      <c r="O37" s="84"/>
      <c r="P37" s="86"/>
      <c r="Q37" s="96"/>
      <c r="R37" s="84"/>
      <c r="S37" s="84"/>
      <c r="T37" s="84"/>
      <c r="U37" s="86"/>
      <c r="V37" s="96"/>
      <c r="W37" s="84"/>
      <c r="X37" s="84"/>
      <c r="Y37" s="87"/>
      <c r="Z37" s="86"/>
      <c r="AA37" s="33"/>
    </row>
    <row r="38" spans="1:27" x14ac:dyDescent="0.3">
      <c r="F38" s="42"/>
      <c r="G38" s="39"/>
      <c r="H38" s="84"/>
      <c r="I38" s="84"/>
      <c r="J38" s="85"/>
      <c r="K38" s="84"/>
      <c r="L38" s="86"/>
      <c r="M38" s="84"/>
      <c r="N38" s="84"/>
      <c r="O38" s="84"/>
      <c r="P38" s="86"/>
      <c r="Q38" s="96"/>
      <c r="R38" s="84"/>
      <c r="S38" s="84"/>
      <c r="T38" s="84"/>
      <c r="U38" s="86"/>
      <c r="V38" s="96"/>
      <c r="W38" s="84"/>
      <c r="X38" s="84"/>
      <c r="Y38" s="87"/>
      <c r="Z38" s="86"/>
      <c r="AA38" s="33"/>
    </row>
    <row r="39" spans="1:27" x14ac:dyDescent="0.3">
      <c r="F39" s="42"/>
      <c r="G39" s="39"/>
      <c r="H39" s="84"/>
      <c r="I39" s="84"/>
      <c r="J39" s="85"/>
      <c r="K39" s="84"/>
      <c r="L39" s="86"/>
      <c r="M39" s="84"/>
      <c r="N39" s="84"/>
      <c r="O39" s="84"/>
      <c r="P39" s="86"/>
      <c r="Q39" s="96"/>
      <c r="R39" s="84"/>
      <c r="S39" s="84"/>
      <c r="T39" s="84"/>
      <c r="U39" s="86"/>
      <c r="V39" s="96"/>
      <c r="W39" s="84"/>
      <c r="X39" s="84"/>
      <c r="Y39" s="87"/>
      <c r="Z39" s="86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4"/>
      <c r="G69" s="35"/>
      <c r="H69" s="88"/>
      <c r="I69" s="88"/>
      <c r="J69" s="89"/>
      <c r="K69" s="88"/>
      <c r="L69" s="90"/>
      <c r="M69" s="88"/>
      <c r="N69" s="88"/>
      <c r="O69" s="88"/>
      <c r="P69" s="90"/>
      <c r="Q69" s="33"/>
      <c r="R69" s="88"/>
      <c r="S69" s="88"/>
      <c r="T69" s="88"/>
      <c r="U69" s="90"/>
      <c r="V69" s="33"/>
      <c r="W69" s="88"/>
      <c r="X69" s="88"/>
      <c r="Y69" s="91"/>
      <c r="Z69" s="90"/>
      <c r="AA69" s="33"/>
    </row>
    <row r="70" spans="1:27" x14ac:dyDescent="0.3">
      <c r="A70" s="33"/>
      <c r="B70" s="33"/>
      <c r="C70" s="141"/>
      <c r="D70" s="141"/>
      <c r="E70" s="141"/>
      <c r="F70" s="34"/>
      <c r="G70" s="35"/>
      <c r="H70" s="88"/>
      <c r="I70" s="88"/>
      <c r="J70" s="89"/>
      <c r="K70" s="88"/>
      <c r="L70" s="90"/>
      <c r="M70" s="88"/>
      <c r="N70" s="88"/>
      <c r="O70" s="88"/>
      <c r="P70" s="90"/>
      <c r="Q70" s="33"/>
      <c r="R70" s="88"/>
      <c r="S70" s="88"/>
      <c r="T70" s="88"/>
      <c r="U70" s="90"/>
      <c r="V70" s="33"/>
      <c r="W70" s="88"/>
      <c r="X70" s="88"/>
      <c r="Y70" s="91"/>
      <c r="Z70" s="90"/>
      <c r="AA70" s="33"/>
    </row>
    <row r="71" spans="1:27" x14ac:dyDescent="0.3">
      <c r="A71" s="33"/>
      <c r="B71" s="33"/>
      <c r="C71" s="141"/>
      <c r="D71" s="141"/>
      <c r="E71" s="141"/>
      <c r="F71" s="34"/>
      <c r="G71" s="35"/>
      <c r="H71" s="88"/>
      <c r="I71" s="88"/>
      <c r="J71" s="89"/>
      <c r="K71" s="88"/>
      <c r="L71" s="90"/>
      <c r="M71" s="88"/>
      <c r="N71" s="88"/>
      <c r="O71" s="88"/>
      <c r="P71" s="90"/>
      <c r="Q71" s="33"/>
      <c r="R71" s="88"/>
      <c r="S71" s="88"/>
      <c r="T71" s="88"/>
      <c r="U71" s="90"/>
      <c r="V71" s="33"/>
      <c r="W71" s="88"/>
      <c r="X71" s="88"/>
      <c r="Y71" s="91"/>
      <c r="Z71" s="90"/>
      <c r="AA71" s="33"/>
    </row>
    <row r="72" spans="1:27" x14ac:dyDescent="0.3">
      <c r="A72" s="33"/>
      <c r="B72" s="33"/>
      <c r="C72" s="141"/>
      <c r="D72" s="141"/>
      <c r="E72" s="141"/>
      <c r="F72" s="34"/>
      <c r="G72" s="35"/>
      <c r="H72" s="88"/>
      <c r="I72" s="88"/>
      <c r="J72" s="89"/>
      <c r="K72" s="88"/>
      <c r="L72" s="90"/>
      <c r="M72" s="88"/>
      <c r="N72" s="88"/>
      <c r="O72" s="88"/>
      <c r="P72" s="90"/>
      <c r="Q72" s="33"/>
      <c r="R72" s="88"/>
      <c r="S72" s="88"/>
      <c r="T72" s="88"/>
      <c r="U72" s="90"/>
      <c r="V72" s="33"/>
      <c r="W72" s="88"/>
      <c r="X72" s="88"/>
      <c r="Y72" s="91"/>
      <c r="Z72" s="90"/>
      <c r="AA72" s="33"/>
    </row>
    <row r="73" spans="1:27" x14ac:dyDescent="0.3">
      <c r="A73" s="33"/>
      <c r="B73" s="33"/>
      <c r="C73" s="141"/>
      <c r="D73" s="141"/>
      <c r="E73" s="141"/>
      <c r="F73" s="34"/>
      <c r="G73" s="35"/>
      <c r="H73" s="88"/>
      <c r="I73" s="88"/>
      <c r="J73" s="89"/>
      <c r="K73" s="88"/>
      <c r="L73" s="90"/>
      <c r="M73" s="88"/>
      <c r="N73" s="88"/>
      <c r="O73" s="88"/>
      <c r="P73" s="90"/>
      <c r="Q73" s="33"/>
      <c r="R73" s="88"/>
      <c r="S73" s="88"/>
      <c r="T73" s="88"/>
      <c r="U73" s="90"/>
      <c r="V73" s="33"/>
      <c r="W73" s="88"/>
      <c r="X73" s="88"/>
      <c r="Y73" s="91"/>
      <c r="Z73" s="90"/>
      <c r="AA73" s="33"/>
    </row>
    <row r="74" spans="1:27" x14ac:dyDescent="0.3">
      <c r="A74" s="33"/>
      <c r="B74" s="33"/>
      <c r="C74" s="141"/>
      <c r="D74" s="141"/>
      <c r="E74" s="141"/>
      <c r="F74" s="34"/>
      <c r="G74" s="35"/>
      <c r="H74" s="88"/>
      <c r="I74" s="88"/>
      <c r="J74" s="89"/>
      <c r="K74" s="88"/>
      <c r="L74" s="90"/>
      <c r="M74" s="88"/>
      <c r="N74" s="88"/>
      <c r="O74" s="88"/>
      <c r="P74" s="90"/>
      <c r="Q74" s="33"/>
      <c r="R74" s="88"/>
      <c r="S74" s="88"/>
      <c r="T74" s="88"/>
      <c r="U74" s="90"/>
      <c r="V74" s="33"/>
      <c r="W74" s="88"/>
      <c r="X74" s="88"/>
      <c r="Y74" s="91"/>
      <c r="Z74" s="90"/>
      <c r="AA74" s="33"/>
    </row>
    <row r="75" spans="1:27" x14ac:dyDescent="0.3">
      <c r="A75" s="33"/>
      <c r="B75" s="33"/>
      <c r="C75" s="141"/>
      <c r="D75" s="141"/>
      <c r="E75" s="141"/>
      <c r="F75" s="34"/>
      <c r="G75" s="35"/>
      <c r="H75" s="88"/>
      <c r="I75" s="88"/>
      <c r="J75" s="89"/>
      <c r="K75" s="88"/>
      <c r="L75" s="90"/>
      <c r="M75" s="88"/>
      <c r="N75" s="88"/>
      <c r="O75" s="88"/>
      <c r="P75" s="90"/>
      <c r="Q75" s="33"/>
      <c r="R75" s="88"/>
      <c r="S75" s="88"/>
      <c r="T75" s="88"/>
      <c r="U75" s="90"/>
      <c r="V75" s="33"/>
      <c r="W75" s="88"/>
      <c r="X75" s="88"/>
      <c r="Y75" s="91"/>
      <c r="Z75" s="90"/>
      <c r="AA75" s="33"/>
    </row>
    <row r="76" spans="1:27" x14ac:dyDescent="0.3">
      <c r="A76" s="33"/>
      <c r="B76" s="33"/>
      <c r="C76" s="141"/>
      <c r="D76" s="141"/>
      <c r="E76" s="141"/>
      <c r="F76" s="34"/>
      <c r="G76" s="35"/>
      <c r="H76" s="88"/>
      <c r="I76" s="88"/>
      <c r="J76" s="89"/>
      <c r="K76" s="88"/>
      <c r="L76" s="90"/>
      <c r="M76" s="88"/>
      <c r="N76" s="88"/>
      <c r="O76" s="88"/>
      <c r="P76" s="90"/>
      <c r="Q76" s="33"/>
      <c r="R76" s="88"/>
      <c r="S76" s="88"/>
      <c r="T76" s="88"/>
      <c r="U76" s="90"/>
      <c r="V76" s="33"/>
      <c r="W76" s="88"/>
      <c r="X76" s="88"/>
      <c r="Y76" s="91"/>
      <c r="Z76" s="90"/>
      <c r="AA76" s="33"/>
    </row>
    <row r="77" spans="1:27" x14ac:dyDescent="0.3">
      <c r="A77" s="33"/>
      <c r="B77" s="33"/>
      <c r="C77" s="141"/>
      <c r="D77" s="141"/>
      <c r="E77" s="141"/>
      <c r="F77" s="34"/>
      <c r="G77" s="35"/>
      <c r="H77" s="88"/>
      <c r="I77" s="88"/>
      <c r="J77" s="89"/>
      <c r="K77" s="88"/>
      <c r="L77" s="90"/>
      <c r="M77" s="88"/>
      <c r="N77" s="88"/>
      <c r="O77" s="88"/>
      <c r="P77" s="90"/>
      <c r="Q77" s="33"/>
      <c r="R77" s="88"/>
      <c r="S77" s="88"/>
      <c r="T77" s="88"/>
      <c r="U77" s="90"/>
      <c r="V77" s="33"/>
      <c r="W77" s="88"/>
      <c r="X77" s="88"/>
      <c r="Y77" s="91"/>
      <c r="Z77" s="90"/>
      <c r="AA77" s="33"/>
    </row>
    <row r="78" spans="1:27" x14ac:dyDescent="0.3">
      <c r="A78" s="33"/>
      <c r="B78" s="33"/>
      <c r="C78" s="141"/>
      <c r="D78" s="141"/>
      <c r="E78" s="141"/>
      <c r="F78" s="34"/>
      <c r="G78" s="35"/>
      <c r="H78" s="88"/>
      <c r="I78" s="88"/>
      <c r="J78" s="89"/>
      <c r="K78" s="88"/>
      <c r="L78" s="90"/>
      <c r="M78" s="88"/>
      <c r="N78" s="88"/>
      <c r="O78" s="88"/>
      <c r="P78" s="90"/>
      <c r="Q78" s="33"/>
      <c r="R78" s="88"/>
      <c r="S78" s="88"/>
      <c r="T78" s="88"/>
      <c r="U78" s="90"/>
      <c r="V78" s="33"/>
      <c r="W78" s="88"/>
      <c r="X78" s="88"/>
      <c r="Y78" s="91"/>
      <c r="Z78" s="90"/>
      <c r="AA78" s="33"/>
    </row>
    <row r="79" spans="1:27" x14ac:dyDescent="0.3">
      <c r="A79" s="33"/>
      <c r="B79" s="33"/>
      <c r="C79" s="141"/>
      <c r="D79" s="141"/>
      <c r="E79" s="141"/>
      <c r="F79" s="34"/>
      <c r="G79" s="35"/>
      <c r="H79" s="88"/>
      <c r="I79" s="88"/>
      <c r="J79" s="89"/>
      <c r="K79" s="88"/>
      <c r="L79" s="90"/>
      <c r="M79" s="88"/>
      <c r="N79" s="88"/>
      <c r="O79" s="88"/>
      <c r="P79" s="90"/>
      <c r="Q79" s="33"/>
      <c r="R79" s="88"/>
      <c r="S79" s="88"/>
      <c r="T79" s="88"/>
      <c r="U79" s="90"/>
      <c r="V79" s="33"/>
      <c r="W79" s="88"/>
      <c r="X79" s="88"/>
      <c r="Y79" s="91"/>
      <c r="Z79" s="90"/>
      <c r="AA79" s="33"/>
    </row>
    <row r="80" spans="1:27" x14ac:dyDescent="0.3">
      <c r="A80" s="33"/>
      <c r="B80" s="33"/>
      <c r="C80" s="141"/>
      <c r="D80" s="141"/>
      <c r="E80" s="141"/>
      <c r="F80" s="34"/>
      <c r="G80" s="35"/>
      <c r="H80" s="88"/>
      <c r="I80" s="88"/>
      <c r="J80" s="89"/>
      <c r="K80" s="88"/>
      <c r="L80" s="90"/>
      <c r="M80" s="88"/>
      <c r="N80" s="88"/>
      <c r="O80" s="88"/>
      <c r="P80" s="90"/>
      <c r="Q80" s="33"/>
      <c r="R80" s="88"/>
      <c r="S80" s="88"/>
      <c r="T80" s="88"/>
      <c r="U80" s="90"/>
      <c r="V80" s="33"/>
      <c r="W80" s="88"/>
      <c r="X80" s="88"/>
      <c r="Y80" s="91"/>
      <c r="Z80" s="90"/>
      <c r="AA80" s="33"/>
    </row>
    <row r="81" spans="1:27" x14ac:dyDescent="0.3">
      <c r="A81" s="33"/>
      <c r="B81" s="33"/>
      <c r="C81" s="141"/>
      <c r="D81" s="141"/>
      <c r="E81" s="141"/>
      <c r="F81" s="34"/>
      <c r="G81" s="35"/>
      <c r="H81" s="88"/>
      <c r="I81" s="88"/>
      <c r="J81" s="89"/>
      <c r="K81" s="88"/>
      <c r="L81" s="90"/>
      <c r="M81" s="88"/>
      <c r="N81" s="88"/>
      <c r="O81" s="88"/>
      <c r="P81" s="90"/>
      <c r="Q81" s="33"/>
      <c r="R81" s="88"/>
      <c r="S81" s="88"/>
      <c r="T81" s="88"/>
      <c r="U81" s="90"/>
      <c r="V81" s="33"/>
      <c r="W81" s="88"/>
      <c r="X81" s="88"/>
      <c r="Y81" s="91"/>
      <c r="Z81" s="90"/>
      <c r="AA81" s="33"/>
    </row>
    <row r="82" spans="1:27" x14ac:dyDescent="0.3">
      <c r="A82" s="33"/>
      <c r="B82" s="33"/>
      <c r="C82" s="141"/>
      <c r="D82" s="141"/>
      <c r="E82" s="141"/>
      <c r="F82" s="34"/>
      <c r="G82" s="35"/>
      <c r="H82" s="88"/>
      <c r="I82" s="88"/>
      <c r="J82" s="89"/>
      <c r="K82" s="88"/>
      <c r="L82" s="90"/>
      <c r="M82" s="88"/>
      <c r="N82" s="88"/>
      <c r="O82" s="88"/>
      <c r="P82" s="90"/>
      <c r="Q82" s="33"/>
      <c r="R82" s="88"/>
      <c r="S82" s="88"/>
      <c r="T82" s="88"/>
      <c r="U82" s="90"/>
      <c r="V82" s="33"/>
      <c r="W82" s="88"/>
      <c r="X82" s="88"/>
      <c r="Y82" s="91"/>
      <c r="Z82" s="90"/>
      <c r="AA82" s="33"/>
    </row>
    <row r="83" spans="1:27" x14ac:dyDescent="0.3">
      <c r="A83" s="33"/>
      <c r="B83" s="33"/>
      <c r="C83" s="141"/>
      <c r="D83" s="141"/>
      <c r="E83" s="141"/>
      <c r="F83" s="34"/>
      <c r="G83" s="35"/>
      <c r="H83" s="88"/>
      <c r="I83" s="88"/>
      <c r="J83" s="89"/>
      <c r="K83" s="88"/>
      <c r="L83" s="90"/>
      <c r="M83" s="88"/>
      <c r="N83" s="88"/>
      <c r="O83" s="88"/>
      <c r="P83" s="90"/>
      <c r="Q83" s="33"/>
      <c r="R83" s="88"/>
      <c r="S83" s="88"/>
      <c r="T83" s="88"/>
      <c r="U83" s="90"/>
      <c r="V83" s="33"/>
      <c r="W83" s="88"/>
      <c r="X83" s="88"/>
      <c r="Y83" s="91"/>
      <c r="Z83" s="90"/>
      <c r="AA83" s="33"/>
    </row>
    <row r="84" spans="1:27" x14ac:dyDescent="0.3">
      <c r="A84" s="33"/>
      <c r="B84" s="33"/>
      <c r="C84" s="141"/>
      <c r="D84" s="141"/>
      <c r="E84" s="141"/>
      <c r="F84" s="34"/>
      <c r="G84" s="35"/>
      <c r="H84" s="88"/>
      <c r="I84" s="88"/>
      <c r="J84" s="89"/>
      <c r="K84" s="88"/>
      <c r="L84" s="90"/>
      <c r="M84" s="88"/>
      <c r="N84" s="88"/>
      <c r="O84" s="88"/>
      <c r="P84" s="90"/>
      <c r="Q84" s="33"/>
      <c r="R84" s="88"/>
      <c r="S84" s="88"/>
      <c r="T84" s="88"/>
      <c r="U84" s="90"/>
      <c r="V84" s="33"/>
      <c r="W84" s="88"/>
      <c r="X84" s="88"/>
      <c r="Y84" s="91"/>
      <c r="Z84" s="90"/>
      <c r="AA84" s="33"/>
    </row>
    <row r="85" spans="1:27" x14ac:dyDescent="0.3">
      <c r="A85" s="33"/>
      <c r="B85" s="33"/>
      <c r="C85" s="141"/>
      <c r="D85" s="141"/>
      <c r="E85" s="141"/>
      <c r="F85" s="30"/>
      <c r="G85" s="31"/>
      <c r="H85" s="88"/>
      <c r="I85" s="88"/>
      <c r="J85" s="89"/>
      <c r="K85" s="88"/>
      <c r="L85" s="92"/>
      <c r="M85" s="88"/>
      <c r="N85" s="88"/>
      <c r="O85" s="88"/>
      <c r="P85" s="92"/>
      <c r="Q85" s="97"/>
      <c r="R85" s="88"/>
      <c r="S85" s="88"/>
      <c r="T85" s="88"/>
      <c r="U85" s="92"/>
      <c r="V85" s="97"/>
      <c r="W85" s="88"/>
      <c r="X85" s="88"/>
      <c r="Y85" s="91"/>
      <c r="Z85" s="92"/>
      <c r="AA85" s="97"/>
    </row>
    <row r="86" spans="1:27" x14ac:dyDescent="0.3">
      <c r="A86" s="33"/>
      <c r="B86" s="33"/>
      <c r="C86" s="141"/>
      <c r="D86" s="141"/>
      <c r="E86" s="141"/>
      <c r="F86" s="30"/>
      <c r="G86" s="31"/>
      <c r="H86" s="88"/>
      <c r="I86" s="88"/>
      <c r="J86" s="89"/>
      <c r="K86" s="88"/>
      <c r="L86" s="92"/>
      <c r="M86" s="88"/>
      <c r="N86" s="88"/>
      <c r="O86" s="88"/>
      <c r="P86" s="92"/>
      <c r="Q86" s="97"/>
      <c r="R86" s="88"/>
      <c r="S86" s="88"/>
      <c r="T86" s="88"/>
      <c r="U86" s="92"/>
      <c r="V86" s="97"/>
      <c r="W86" s="88"/>
      <c r="X86" s="88"/>
      <c r="Y86" s="91"/>
      <c r="Z86" s="92"/>
      <c r="AA86" s="97"/>
    </row>
    <row r="87" spans="1:27" x14ac:dyDescent="0.3">
      <c r="A87" s="33"/>
      <c r="B87" s="33"/>
      <c r="C87" s="141"/>
      <c r="D87" s="141"/>
      <c r="E87" s="141"/>
      <c r="F87" s="30"/>
      <c r="G87" s="31"/>
      <c r="H87" s="88"/>
      <c r="I87" s="88"/>
      <c r="J87" s="89"/>
      <c r="K87" s="88"/>
      <c r="L87" s="92"/>
      <c r="M87" s="88"/>
      <c r="N87" s="88"/>
      <c r="O87" s="88"/>
      <c r="P87" s="92"/>
      <c r="Q87" s="97"/>
      <c r="R87" s="88"/>
      <c r="S87" s="88"/>
      <c r="T87" s="88"/>
      <c r="U87" s="92"/>
      <c r="V87" s="97"/>
      <c r="W87" s="88"/>
      <c r="X87" s="88"/>
      <c r="Y87" s="91"/>
      <c r="Z87" s="92"/>
      <c r="AA87" s="97"/>
    </row>
    <row r="88" spans="1:27" x14ac:dyDescent="0.3">
      <c r="A88" s="33"/>
      <c r="B88" s="33"/>
      <c r="C88" s="141"/>
      <c r="D88" s="141"/>
      <c r="E88" s="141"/>
      <c r="F88" s="30"/>
      <c r="G88" s="31"/>
      <c r="H88" s="88"/>
      <c r="I88" s="88"/>
      <c r="J88" s="89"/>
      <c r="K88" s="88"/>
      <c r="L88" s="92"/>
      <c r="M88" s="88"/>
      <c r="N88" s="88"/>
      <c r="O88" s="88"/>
      <c r="P88" s="92"/>
      <c r="Q88" s="97"/>
      <c r="R88" s="88"/>
      <c r="S88" s="88"/>
      <c r="T88" s="88"/>
      <c r="U88" s="92"/>
      <c r="V88" s="97"/>
      <c r="W88" s="88"/>
      <c r="X88" s="88"/>
      <c r="Y88" s="91"/>
      <c r="Z88" s="92"/>
      <c r="AA88" s="97"/>
    </row>
    <row r="89" spans="1:27" x14ac:dyDescent="0.3">
      <c r="A89" s="33"/>
      <c r="B89" s="33"/>
      <c r="C89" s="141"/>
      <c r="D89" s="141"/>
      <c r="E89" s="141"/>
      <c r="F89" s="30"/>
      <c r="G89" s="31"/>
      <c r="H89" s="88"/>
      <c r="I89" s="88"/>
      <c r="J89" s="89"/>
      <c r="K89" s="88"/>
      <c r="L89" s="92"/>
      <c r="M89" s="88"/>
      <c r="N89" s="88"/>
      <c r="O89" s="88"/>
      <c r="P89" s="92"/>
      <c r="Q89" s="97"/>
      <c r="R89" s="88"/>
      <c r="S89" s="88"/>
      <c r="T89" s="88"/>
      <c r="U89" s="92"/>
      <c r="V89" s="97"/>
      <c r="W89" s="88"/>
      <c r="X89" s="88"/>
      <c r="Y89" s="91"/>
      <c r="Z89" s="92"/>
      <c r="AA89" s="97"/>
    </row>
    <row r="90" spans="1:27" x14ac:dyDescent="0.3">
      <c r="A90" s="33"/>
      <c r="B90" s="33"/>
      <c r="C90" s="141"/>
      <c r="D90" s="141"/>
      <c r="E90" s="141"/>
      <c r="F90" s="30"/>
      <c r="G90" s="31"/>
      <c r="H90" s="88"/>
      <c r="I90" s="88"/>
      <c r="J90" s="89"/>
      <c r="K90" s="88"/>
      <c r="L90" s="92"/>
      <c r="M90" s="88"/>
      <c r="N90" s="88"/>
      <c r="O90" s="88"/>
      <c r="P90" s="92"/>
      <c r="Q90" s="97"/>
      <c r="R90" s="88"/>
      <c r="S90" s="88"/>
      <c r="T90" s="88"/>
      <c r="U90" s="92"/>
      <c r="V90" s="97"/>
      <c r="W90" s="88"/>
      <c r="X90" s="88"/>
      <c r="Y90" s="91"/>
      <c r="Z90" s="92"/>
      <c r="AA90" s="97"/>
    </row>
    <row r="91" spans="1:27" x14ac:dyDescent="0.3">
      <c r="A91" s="33"/>
      <c r="B91" s="33"/>
      <c r="C91" s="141"/>
      <c r="D91" s="141"/>
      <c r="E91" s="141"/>
      <c r="F91" s="30"/>
      <c r="G91" s="31"/>
      <c r="H91" s="88"/>
      <c r="I91" s="88"/>
      <c r="J91" s="89"/>
      <c r="K91" s="88"/>
      <c r="L91" s="92"/>
      <c r="M91" s="88"/>
      <c r="N91" s="88"/>
      <c r="O91" s="88"/>
      <c r="P91" s="92"/>
      <c r="Q91" s="97"/>
      <c r="R91" s="88"/>
      <c r="S91" s="88"/>
      <c r="T91" s="88"/>
      <c r="U91" s="92"/>
      <c r="V91" s="97"/>
      <c r="W91" s="88"/>
      <c r="X91" s="88"/>
      <c r="Y91" s="91"/>
      <c r="Z91" s="92"/>
      <c r="AA91" s="97"/>
    </row>
    <row r="92" spans="1:27" x14ac:dyDescent="0.3">
      <c r="A92" s="33"/>
      <c r="B92" s="33"/>
      <c r="C92" s="141"/>
      <c r="D92" s="141"/>
      <c r="E92" s="141"/>
      <c r="F92" s="30"/>
      <c r="G92" s="31"/>
      <c r="H92" s="88"/>
      <c r="I92" s="88"/>
      <c r="J92" s="89"/>
      <c r="K92" s="88"/>
      <c r="L92" s="92"/>
      <c r="M92" s="88"/>
      <c r="N92" s="88"/>
      <c r="O92" s="88"/>
      <c r="P92" s="92"/>
      <c r="Q92" s="97"/>
      <c r="R92" s="88"/>
      <c r="S92" s="88"/>
      <c r="T92" s="88"/>
      <c r="U92" s="92"/>
      <c r="V92" s="97"/>
      <c r="W92" s="88"/>
      <c r="X92" s="88"/>
      <c r="Y92" s="91"/>
      <c r="Z92" s="92"/>
      <c r="AA92" s="97"/>
    </row>
    <row r="93" spans="1:27" x14ac:dyDescent="0.3">
      <c r="A93" s="33"/>
      <c r="B93" s="33"/>
      <c r="C93" s="141"/>
      <c r="D93" s="141"/>
      <c r="E93" s="141"/>
      <c r="F93" s="30"/>
      <c r="G93" s="31"/>
      <c r="H93" s="88"/>
      <c r="I93" s="88"/>
      <c r="J93" s="89"/>
      <c r="K93" s="88"/>
      <c r="L93" s="92"/>
      <c r="M93" s="88"/>
      <c r="N93" s="88"/>
      <c r="O93" s="88"/>
      <c r="P93" s="92"/>
      <c r="Q93" s="97"/>
      <c r="R93" s="88"/>
      <c r="S93" s="88"/>
      <c r="T93" s="88"/>
      <c r="U93" s="92"/>
      <c r="V93" s="97"/>
      <c r="W93" s="88"/>
      <c r="X93" s="88"/>
      <c r="Y93" s="91"/>
      <c r="Z93" s="92"/>
      <c r="AA93" s="97"/>
    </row>
    <row r="94" spans="1:27" x14ac:dyDescent="0.3">
      <c r="A94" s="33"/>
      <c r="B94" s="33"/>
      <c r="C94" s="141"/>
      <c r="D94" s="141"/>
      <c r="E94" s="141"/>
      <c r="F94" s="30"/>
      <c r="G94" s="31"/>
      <c r="H94" s="88"/>
      <c r="I94" s="88"/>
      <c r="J94" s="89"/>
      <c r="K94" s="88"/>
      <c r="L94" s="92"/>
      <c r="M94" s="88"/>
      <c r="N94" s="88"/>
      <c r="O94" s="88"/>
      <c r="P94" s="92"/>
      <c r="Q94" s="97"/>
      <c r="R94" s="88"/>
      <c r="S94" s="88"/>
      <c r="T94" s="88"/>
      <c r="U94" s="92"/>
      <c r="V94" s="97"/>
      <c r="W94" s="88"/>
      <c r="X94" s="88"/>
      <c r="Y94" s="91"/>
      <c r="Z94" s="92"/>
      <c r="AA94" s="97"/>
    </row>
    <row r="95" spans="1:27" x14ac:dyDescent="0.3">
      <c r="A95" s="33"/>
      <c r="B95" s="33"/>
      <c r="C95" s="141"/>
      <c r="D95" s="141"/>
      <c r="E95" s="141"/>
      <c r="F95" s="30"/>
      <c r="G95" s="31"/>
      <c r="H95" s="88"/>
      <c r="I95" s="88"/>
      <c r="J95" s="89"/>
      <c r="K95" s="88"/>
      <c r="L95" s="92"/>
      <c r="M95" s="88"/>
      <c r="N95" s="88"/>
      <c r="O95" s="88"/>
      <c r="P95" s="92"/>
      <c r="Q95" s="97"/>
      <c r="R95" s="88"/>
      <c r="S95" s="88"/>
      <c r="T95" s="88"/>
      <c r="U95" s="92"/>
      <c r="V95" s="97"/>
      <c r="W95" s="88"/>
      <c r="X95" s="88"/>
      <c r="Y95" s="91"/>
      <c r="Z95" s="92"/>
      <c r="AA95" s="97"/>
    </row>
  </sheetData>
  <sortState xmlns:xlrd2="http://schemas.microsoft.com/office/spreadsheetml/2017/richdata2" ref="A4:O26">
    <sortCondition ref="O4:O26"/>
  </sortState>
  <mergeCells count="5">
    <mergeCell ref="A2:E2"/>
    <mergeCell ref="F2:G2"/>
    <mergeCell ref="H2:I2"/>
    <mergeCell ref="J2:K2"/>
    <mergeCell ref="M2:O2"/>
  </mergeCells>
  <conditionalFormatting sqref="A4:A36">
    <cfRule type="duplicateValues" dxfId="73" priority="2"/>
  </conditionalFormatting>
  <conditionalFormatting sqref="L37">
    <cfRule type="duplicateValues" dxfId="72" priority="4"/>
  </conditionalFormatting>
  <conditionalFormatting sqref="M4:M37">
    <cfRule type="duplicateValues" dxfId="71" priority="1"/>
  </conditionalFormatting>
  <conditionalFormatting sqref="O4:O36">
    <cfRule type="cellIs" dxfId="70" priority="3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F01F-53EC-4821-ACC0-4B4933F153AD}">
  <sheetPr>
    <pageSetUpPr fitToPage="1"/>
  </sheetPr>
  <dimension ref="A1:AA88"/>
  <sheetViews>
    <sheetView topLeftCell="A2" zoomScaleNormal="100" workbookViewId="0">
      <selection activeCell="W16" sqref="W16"/>
    </sheetView>
  </sheetViews>
  <sheetFormatPr defaultRowHeight="14.4" x14ac:dyDescent="0.3"/>
  <cols>
    <col min="1" max="1" width="9.109375" style="29" bestFit="1" customWidth="1"/>
    <col min="2" max="2" width="9.6640625" style="29" bestFit="1" customWidth="1"/>
    <col min="3" max="3" width="19.33203125" style="139" bestFit="1" customWidth="1"/>
    <col min="4" max="4" width="19.6640625" style="139" customWidth="1"/>
    <col min="5" max="5" width="23.88671875" style="139" bestFit="1" customWidth="1"/>
    <col min="6" max="6" width="7.109375" style="9" customWidth="1"/>
    <col min="7" max="7" width="6.5546875" style="28" customWidth="1"/>
    <col min="8" max="8" width="6.109375" style="78" bestFit="1" customWidth="1"/>
    <col min="9" max="9" width="5.6640625" style="78" bestFit="1" customWidth="1"/>
    <col min="10" max="10" width="7.44140625" style="79" customWidth="1"/>
    <col min="11" max="11" width="6.6640625" style="78" bestFit="1" customWidth="1"/>
    <col min="12" max="12" width="1.88671875" style="80" customWidth="1"/>
    <col min="13" max="13" width="7.5546875" style="78" customWidth="1"/>
    <col min="14" max="14" width="2" style="78" customWidth="1"/>
    <col min="15" max="15" width="5.6640625" style="78" bestFit="1" customWidth="1"/>
    <col min="16" max="16" width="7.33203125" style="80" bestFit="1" customWidth="1"/>
    <col min="17" max="17" width="7.109375" style="98" hidden="1" customWidth="1"/>
    <col min="18" max="20" width="5.6640625" style="78" bestFit="1" customWidth="1"/>
    <col min="21" max="21" width="7.33203125" style="80" bestFit="1" customWidth="1"/>
    <col min="22" max="22" width="7.109375" style="98" hidden="1" customWidth="1"/>
    <col min="23" max="24" width="5.6640625" style="78" bestFit="1" customWidth="1"/>
    <col min="25" max="25" width="5.44140625" style="81" bestFit="1" customWidth="1"/>
    <col min="26" max="26" width="7.33203125" style="80" bestFit="1" customWidth="1"/>
    <col min="27" max="27" width="7.109375" style="98" hidden="1" customWidth="1"/>
    <col min="34" max="34" width="3" bestFit="1" customWidth="1"/>
    <col min="258" max="258" width="24.44140625" bestFit="1" customWidth="1"/>
    <col min="259" max="259" width="11.5546875" bestFit="1" customWidth="1"/>
    <col min="260" max="261" width="10.5546875" bestFit="1" customWidth="1"/>
    <col min="263" max="283" width="6.5546875" customWidth="1"/>
    <col min="514" max="514" width="24.44140625" bestFit="1" customWidth="1"/>
    <col min="515" max="515" width="11.5546875" bestFit="1" customWidth="1"/>
    <col min="516" max="517" width="10.5546875" bestFit="1" customWidth="1"/>
    <col min="519" max="539" width="6.5546875" customWidth="1"/>
    <col min="770" max="770" width="24.44140625" bestFit="1" customWidth="1"/>
    <col min="771" max="771" width="11.5546875" bestFit="1" customWidth="1"/>
    <col min="772" max="773" width="10.5546875" bestFit="1" customWidth="1"/>
    <col min="775" max="795" width="6.5546875" customWidth="1"/>
    <col min="1026" max="1026" width="24.44140625" bestFit="1" customWidth="1"/>
    <col min="1027" max="1027" width="11.5546875" bestFit="1" customWidth="1"/>
    <col min="1028" max="1029" width="10.5546875" bestFit="1" customWidth="1"/>
    <col min="1031" max="1051" width="6.5546875" customWidth="1"/>
    <col min="1282" max="1282" width="24.44140625" bestFit="1" customWidth="1"/>
    <col min="1283" max="1283" width="11.5546875" bestFit="1" customWidth="1"/>
    <col min="1284" max="1285" width="10.5546875" bestFit="1" customWidth="1"/>
    <col min="1287" max="1307" width="6.5546875" customWidth="1"/>
    <col min="1538" max="1538" width="24.44140625" bestFit="1" customWidth="1"/>
    <col min="1539" max="1539" width="11.5546875" bestFit="1" customWidth="1"/>
    <col min="1540" max="1541" width="10.5546875" bestFit="1" customWidth="1"/>
    <col min="1543" max="1563" width="6.5546875" customWidth="1"/>
    <col min="1794" max="1794" width="24.44140625" bestFit="1" customWidth="1"/>
    <col min="1795" max="1795" width="11.5546875" bestFit="1" customWidth="1"/>
    <col min="1796" max="1797" width="10.5546875" bestFit="1" customWidth="1"/>
    <col min="1799" max="1819" width="6.5546875" customWidth="1"/>
    <col min="2050" max="2050" width="24.44140625" bestFit="1" customWidth="1"/>
    <col min="2051" max="2051" width="11.5546875" bestFit="1" customWidth="1"/>
    <col min="2052" max="2053" width="10.5546875" bestFit="1" customWidth="1"/>
    <col min="2055" max="2075" width="6.5546875" customWidth="1"/>
    <col min="2306" max="2306" width="24.44140625" bestFit="1" customWidth="1"/>
    <col min="2307" max="2307" width="11.5546875" bestFit="1" customWidth="1"/>
    <col min="2308" max="2309" width="10.5546875" bestFit="1" customWidth="1"/>
    <col min="2311" max="2331" width="6.5546875" customWidth="1"/>
    <col min="2562" max="2562" width="24.44140625" bestFit="1" customWidth="1"/>
    <col min="2563" max="2563" width="11.5546875" bestFit="1" customWidth="1"/>
    <col min="2564" max="2565" width="10.5546875" bestFit="1" customWidth="1"/>
    <col min="2567" max="2587" width="6.5546875" customWidth="1"/>
    <col min="2818" max="2818" width="24.44140625" bestFit="1" customWidth="1"/>
    <col min="2819" max="2819" width="11.5546875" bestFit="1" customWidth="1"/>
    <col min="2820" max="2821" width="10.5546875" bestFit="1" customWidth="1"/>
    <col min="2823" max="2843" width="6.5546875" customWidth="1"/>
    <col min="3074" max="3074" width="24.44140625" bestFit="1" customWidth="1"/>
    <col min="3075" max="3075" width="11.5546875" bestFit="1" customWidth="1"/>
    <col min="3076" max="3077" width="10.5546875" bestFit="1" customWidth="1"/>
    <col min="3079" max="3099" width="6.5546875" customWidth="1"/>
    <col min="3330" max="3330" width="24.44140625" bestFit="1" customWidth="1"/>
    <col min="3331" max="3331" width="11.5546875" bestFit="1" customWidth="1"/>
    <col min="3332" max="3333" width="10.5546875" bestFit="1" customWidth="1"/>
    <col min="3335" max="3355" width="6.5546875" customWidth="1"/>
    <col min="3586" max="3586" width="24.44140625" bestFit="1" customWidth="1"/>
    <col min="3587" max="3587" width="11.5546875" bestFit="1" customWidth="1"/>
    <col min="3588" max="3589" width="10.5546875" bestFit="1" customWidth="1"/>
    <col min="3591" max="3611" width="6.5546875" customWidth="1"/>
    <col min="3842" max="3842" width="24.44140625" bestFit="1" customWidth="1"/>
    <col min="3843" max="3843" width="11.5546875" bestFit="1" customWidth="1"/>
    <col min="3844" max="3845" width="10.5546875" bestFit="1" customWidth="1"/>
    <col min="3847" max="3867" width="6.5546875" customWidth="1"/>
    <col min="4098" max="4098" width="24.44140625" bestFit="1" customWidth="1"/>
    <col min="4099" max="4099" width="11.5546875" bestFit="1" customWidth="1"/>
    <col min="4100" max="4101" width="10.5546875" bestFit="1" customWidth="1"/>
    <col min="4103" max="4123" width="6.5546875" customWidth="1"/>
    <col min="4354" max="4354" width="24.44140625" bestFit="1" customWidth="1"/>
    <col min="4355" max="4355" width="11.5546875" bestFit="1" customWidth="1"/>
    <col min="4356" max="4357" width="10.5546875" bestFit="1" customWidth="1"/>
    <col min="4359" max="4379" width="6.5546875" customWidth="1"/>
    <col min="4610" max="4610" width="24.44140625" bestFit="1" customWidth="1"/>
    <col min="4611" max="4611" width="11.5546875" bestFit="1" customWidth="1"/>
    <col min="4612" max="4613" width="10.5546875" bestFit="1" customWidth="1"/>
    <col min="4615" max="4635" width="6.5546875" customWidth="1"/>
    <col min="4866" max="4866" width="24.44140625" bestFit="1" customWidth="1"/>
    <col min="4867" max="4867" width="11.5546875" bestFit="1" customWidth="1"/>
    <col min="4868" max="4869" width="10.5546875" bestFit="1" customWidth="1"/>
    <col min="4871" max="4891" width="6.5546875" customWidth="1"/>
    <col min="5122" max="5122" width="24.44140625" bestFit="1" customWidth="1"/>
    <col min="5123" max="5123" width="11.5546875" bestFit="1" customWidth="1"/>
    <col min="5124" max="5125" width="10.5546875" bestFit="1" customWidth="1"/>
    <col min="5127" max="5147" width="6.5546875" customWidth="1"/>
    <col min="5378" max="5378" width="24.44140625" bestFit="1" customWidth="1"/>
    <col min="5379" max="5379" width="11.5546875" bestFit="1" customWidth="1"/>
    <col min="5380" max="5381" width="10.5546875" bestFit="1" customWidth="1"/>
    <col min="5383" max="5403" width="6.5546875" customWidth="1"/>
    <col min="5634" max="5634" width="24.44140625" bestFit="1" customWidth="1"/>
    <col min="5635" max="5635" width="11.5546875" bestFit="1" customWidth="1"/>
    <col min="5636" max="5637" width="10.5546875" bestFit="1" customWidth="1"/>
    <col min="5639" max="5659" width="6.5546875" customWidth="1"/>
    <col min="5890" max="5890" width="24.44140625" bestFit="1" customWidth="1"/>
    <col min="5891" max="5891" width="11.5546875" bestFit="1" customWidth="1"/>
    <col min="5892" max="5893" width="10.5546875" bestFit="1" customWidth="1"/>
    <col min="5895" max="5915" width="6.5546875" customWidth="1"/>
    <col min="6146" max="6146" width="24.44140625" bestFit="1" customWidth="1"/>
    <col min="6147" max="6147" width="11.5546875" bestFit="1" customWidth="1"/>
    <col min="6148" max="6149" width="10.5546875" bestFit="1" customWidth="1"/>
    <col min="6151" max="6171" width="6.5546875" customWidth="1"/>
    <col min="6402" max="6402" width="24.44140625" bestFit="1" customWidth="1"/>
    <col min="6403" max="6403" width="11.5546875" bestFit="1" customWidth="1"/>
    <col min="6404" max="6405" width="10.5546875" bestFit="1" customWidth="1"/>
    <col min="6407" max="6427" width="6.5546875" customWidth="1"/>
    <col min="6658" max="6658" width="24.44140625" bestFit="1" customWidth="1"/>
    <col min="6659" max="6659" width="11.5546875" bestFit="1" customWidth="1"/>
    <col min="6660" max="6661" width="10.5546875" bestFit="1" customWidth="1"/>
    <col min="6663" max="6683" width="6.5546875" customWidth="1"/>
    <col min="6914" max="6914" width="24.44140625" bestFit="1" customWidth="1"/>
    <col min="6915" max="6915" width="11.5546875" bestFit="1" customWidth="1"/>
    <col min="6916" max="6917" width="10.5546875" bestFit="1" customWidth="1"/>
    <col min="6919" max="6939" width="6.5546875" customWidth="1"/>
    <col min="7170" max="7170" width="24.44140625" bestFit="1" customWidth="1"/>
    <col min="7171" max="7171" width="11.5546875" bestFit="1" customWidth="1"/>
    <col min="7172" max="7173" width="10.5546875" bestFit="1" customWidth="1"/>
    <col min="7175" max="7195" width="6.5546875" customWidth="1"/>
    <col min="7426" max="7426" width="24.44140625" bestFit="1" customWidth="1"/>
    <col min="7427" max="7427" width="11.5546875" bestFit="1" customWidth="1"/>
    <col min="7428" max="7429" width="10.5546875" bestFit="1" customWidth="1"/>
    <col min="7431" max="7451" width="6.5546875" customWidth="1"/>
    <col min="7682" max="7682" width="24.44140625" bestFit="1" customWidth="1"/>
    <col min="7683" max="7683" width="11.5546875" bestFit="1" customWidth="1"/>
    <col min="7684" max="7685" width="10.5546875" bestFit="1" customWidth="1"/>
    <col min="7687" max="7707" width="6.5546875" customWidth="1"/>
    <col min="7938" max="7938" width="24.44140625" bestFit="1" customWidth="1"/>
    <col min="7939" max="7939" width="11.5546875" bestFit="1" customWidth="1"/>
    <col min="7940" max="7941" width="10.5546875" bestFit="1" customWidth="1"/>
    <col min="7943" max="7963" width="6.5546875" customWidth="1"/>
    <col min="8194" max="8194" width="24.44140625" bestFit="1" customWidth="1"/>
    <col min="8195" max="8195" width="11.5546875" bestFit="1" customWidth="1"/>
    <col min="8196" max="8197" width="10.5546875" bestFit="1" customWidth="1"/>
    <col min="8199" max="8219" width="6.5546875" customWidth="1"/>
    <col min="8450" max="8450" width="24.44140625" bestFit="1" customWidth="1"/>
    <col min="8451" max="8451" width="11.5546875" bestFit="1" customWidth="1"/>
    <col min="8452" max="8453" width="10.5546875" bestFit="1" customWidth="1"/>
    <col min="8455" max="8475" width="6.5546875" customWidth="1"/>
    <col min="8706" max="8706" width="24.44140625" bestFit="1" customWidth="1"/>
    <col min="8707" max="8707" width="11.5546875" bestFit="1" customWidth="1"/>
    <col min="8708" max="8709" width="10.5546875" bestFit="1" customWidth="1"/>
    <col min="8711" max="8731" width="6.5546875" customWidth="1"/>
    <col min="8962" max="8962" width="24.44140625" bestFit="1" customWidth="1"/>
    <col min="8963" max="8963" width="11.5546875" bestFit="1" customWidth="1"/>
    <col min="8964" max="8965" width="10.5546875" bestFit="1" customWidth="1"/>
    <col min="8967" max="8987" width="6.5546875" customWidth="1"/>
    <col min="9218" max="9218" width="24.44140625" bestFit="1" customWidth="1"/>
    <col min="9219" max="9219" width="11.5546875" bestFit="1" customWidth="1"/>
    <col min="9220" max="9221" width="10.5546875" bestFit="1" customWidth="1"/>
    <col min="9223" max="9243" width="6.5546875" customWidth="1"/>
    <col min="9474" max="9474" width="24.44140625" bestFit="1" customWidth="1"/>
    <col min="9475" max="9475" width="11.5546875" bestFit="1" customWidth="1"/>
    <col min="9476" max="9477" width="10.5546875" bestFit="1" customWidth="1"/>
    <col min="9479" max="9499" width="6.5546875" customWidth="1"/>
    <col min="9730" max="9730" width="24.44140625" bestFit="1" customWidth="1"/>
    <col min="9731" max="9731" width="11.5546875" bestFit="1" customWidth="1"/>
    <col min="9732" max="9733" width="10.5546875" bestFit="1" customWidth="1"/>
    <col min="9735" max="9755" width="6.5546875" customWidth="1"/>
    <col min="9986" max="9986" width="24.44140625" bestFit="1" customWidth="1"/>
    <col min="9987" max="9987" width="11.5546875" bestFit="1" customWidth="1"/>
    <col min="9988" max="9989" width="10.5546875" bestFit="1" customWidth="1"/>
    <col min="9991" max="10011" width="6.5546875" customWidth="1"/>
    <col min="10242" max="10242" width="24.44140625" bestFit="1" customWidth="1"/>
    <col min="10243" max="10243" width="11.5546875" bestFit="1" customWidth="1"/>
    <col min="10244" max="10245" width="10.5546875" bestFit="1" customWidth="1"/>
    <col min="10247" max="10267" width="6.5546875" customWidth="1"/>
    <col min="10498" max="10498" width="24.44140625" bestFit="1" customWidth="1"/>
    <col min="10499" max="10499" width="11.5546875" bestFit="1" customWidth="1"/>
    <col min="10500" max="10501" width="10.5546875" bestFit="1" customWidth="1"/>
    <col min="10503" max="10523" width="6.5546875" customWidth="1"/>
    <col min="10754" max="10754" width="24.44140625" bestFit="1" customWidth="1"/>
    <col min="10755" max="10755" width="11.5546875" bestFit="1" customWidth="1"/>
    <col min="10756" max="10757" width="10.5546875" bestFit="1" customWidth="1"/>
    <col min="10759" max="10779" width="6.5546875" customWidth="1"/>
    <col min="11010" max="11010" width="24.44140625" bestFit="1" customWidth="1"/>
    <col min="11011" max="11011" width="11.5546875" bestFit="1" customWidth="1"/>
    <col min="11012" max="11013" width="10.5546875" bestFit="1" customWidth="1"/>
    <col min="11015" max="11035" width="6.5546875" customWidth="1"/>
    <col min="11266" max="11266" width="24.44140625" bestFit="1" customWidth="1"/>
    <col min="11267" max="11267" width="11.5546875" bestFit="1" customWidth="1"/>
    <col min="11268" max="11269" width="10.5546875" bestFit="1" customWidth="1"/>
    <col min="11271" max="11291" width="6.5546875" customWidth="1"/>
    <col min="11522" max="11522" width="24.44140625" bestFit="1" customWidth="1"/>
    <col min="11523" max="11523" width="11.5546875" bestFit="1" customWidth="1"/>
    <col min="11524" max="11525" width="10.5546875" bestFit="1" customWidth="1"/>
    <col min="11527" max="11547" width="6.5546875" customWidth="1"/>
    <col min="11778" max="11778" width="24.44140625" bestFit="1" customWidth="1"/>
    <col min="11779" max="11779" width="11.5546875" bestFit="1" customWidth="1"/>
    <col min="11780" max="11781" width="10.5546875" bestFit="1" customWidth="1"/>
    <col min="11783" max="11803" width="6.5546875" customWidth="1"/>
    <col min="12034" max="12034" width="24.44140625" bestFit="1" customWidth="1"/>
    <col min="12035" max="12035" width="11.5546875" bestFit="1" customWidth="1"/>
    <col min="12036" max="12037" width="10.5546875" bestFit="1" customWidth="1"/>
    <col min="12039" max="12059" width="6.5546875" customWidth="1"/>
    <col min="12290" max="12290" width="24.44140625" bestFit="1" customWidth="1"/>
    <col min="12291" max="12291" width="11.5546875" bestFit="1" customWidth="1"/>
    <col min="12292" max="12293" width="10.5546875" bestFit="1" customWidth="1"/>
    <col min="12295" max="12315" width="6.5546875" customWidth="1"/>
    <col min="12546" max="12546" width="24.44140625" bestFit="1" customWidth="1"/>
    <col min="12547" max="12547" width="11.5546875" bestFit="1" customWidth="1"/>
    <col min="12548" max="12549" width="10.5546875" bestFit="1" customWidth="1"/>
    <col min="12551" max="12571" width="6.5546875" customWidth="1"/>
    <col min="12802" max="12802" width="24.44140625" bestFit="1" customWidth="1"/>
    <col min="12803" max="12803" width="11.5546875" bestFit="1" customWidth="1"/>
    <col min="12804" max="12805" width="10.5546875" bestFit="1" customWidth="1"/>
    <col min="12807" max="12827" width="6.5546875" customWidth="1"/>
    <col min="13058" max="13058" width="24.44140625" bestFit="1" customWidth="1"/>
    <col min="13059" max="13059" width="11.5546875" bestFit="1" customWidth="1"/>
    <col min="13060" max="13061" width="10.5546875" bestFit="1" customWidth="1"/>
    <col min="13063" max="13083" width="6.5546875" customWidth="1"/>
    <col min="13314" max="13314" width="24.44140625" bestFit="1" customWidth="1"/>
    <col min="13315" max="13315" width="11.5546875" bestFit="1" customWidth="1"/>
    <col min="13316" max="13317" width="10.5546875" bestFit="1" customWidth="1"/>
    <col min="13319" max="13339" width="6.5546875" customWidth="1"/>
    <col min="13570" max="13570" width="24.44140625" bestFit="1" customWidth="1"/>
    <col min="13571" max="13571" width="11.5546875" bestFit="1" customWidth="1"/>
    <col min="13572" max="13573" width="10.5546875" bestFit="1" customWidth="1"/>
    <col min="13575" max="13595" width="6.5546875" customWidth="1"/>
    <col min="13826" max="13826" width="24.44140625" bestFit="1" customWidth="1"/>
    <col min="13827" max="13827" width="11.5546875" bestFit="1" customWidth="1"/>
    <col min="13828" max="13829" width="10.5546875" bestFit="1" customWidth="1"/>
    <col min="13831" max="13851" width="6.5546875" customWidth="1"/>
    <col min="14082" max="14082" width="24.44140625" bestFit="1" customWidth="1"/>
    <col min="14083" max="14083" width="11.5546875" bestFit="1" customWidth="1"/>
    <col min="14084" max="14085" width="10.5546875" bestFit="1" customWidth="1"/>
    <col min="14087" max="14107" width="6.5546875" customWidth="1"/>
    <col min="14338" max="14338" width="24.44140625" bestFit="1" customWidth="1"/>
    <col min="14339" max="14339" width="11.5546875" bestFit="1" customWidth="1"/>
    <col min="14340" max="14341" width="10.5546875" bestFit="1" customWidth="1"/>
    <col min="14343" max="14363" width="6.5546875" customWidth="1"/>
    <col min="14594" max="14594" width="24.44140625" bestFit="1" customWidth="1"/>
    <col min="14595" max="14595" width="11.5546875" bestFit="1" customWidth="1"/>
    <col min="14596" max="14597" width="10.5546875" bestFit="1" customWidth="1"/>
    <col min="14599" max="14619" width="6.5546875" customWidth="1"/>
    <col min="14850" max="14850" width="24.44140625" bestFit="1" customWidth="1"/>
    <col min="14851" max="14851" width="11.5546875" bestFit="1" customWidth="1"/>
    <col min="14852" max="14853" width="10.5546875" bestFit="1" customWidth="1"/>
    <col min="14855" max="14875" width="6.5546875" customWidth="1"/>
    <col min="15106" max="15106" width="24.44140625" bestFit="1" customWidth="1"/>
    <col min="15107" max="15107" width="11.5546875" bestFit="1" customWidth="1"/>
    <col min="15108" max="15109" width="10.5546875" bestFit="1" customWidth="1"/>
    <col min="15111" max="15131" width="6.5546875" customWidth="1"/>
    <col min="15362" max="15362" width="24.44140625" bestFit="1" customWidth="1"/>
    <col min="15363" max="15363" width="11.5546875" bestFit="1" customWidth="1"/>
    <col min="15364" max="15365" width="10.5546875" bestFit="1" customWidth="1"/>
    <col min="15367" max="15387" width="6.5546875" customWidth="1"/>
    <col min="15618" max="15618" width="24.44140625" bestFit="1" customWidth="1"/>
    <col min="15619" max="15619" width="11.5546875" bestFit="1" customWidth="1"/>
    <col min="15620" max="15621" width="10.5546875" bestFit="1" customWidth="1"/>
    <col min="15623" max="15643" width="6.5546875" customWidth="1"/>
    <col min="15874" max="15874" width="24.44140625" bestFit="1" customWidth="1"/>
    <col min="15875" max="15875" width="11.5546875" bestFit="1" customWidth="1"/>
    <col min="15876" max="15877" width="10.5546875" bestFit="1" customWidth="1"/>
    <col min="15879" max="15899" width="6.5546875" customWidth="1"/>
    <col min="16130" max="16130" width="24.44140625" bestFit="1" customWidth="1"/>
    <col min="16131" max="16131" width="11.5546875" bestFit="1" customWidth="1"/>
    <col min="16132" max="16133" width="10.5546875" bestFit="1" customWidth="1"/>
    <col min="16135" max="16155" width="6.5546875" customWidth="1"/>
  </cols>
  <sheetData>
    <row r="1" spans="1:27" ht="21" hidden="1" customHeight="1" x14ac:dyDescent="0.3">
      <c r="B1" s="29">
        <v>2</v>
      </c>
      <c r="C1" s="139">
        <v>3</v>
      </c>
      <c r="D1" s="139">
        <v>4</v>
      </c>
      <c r="E1" s="139">
        <v>6</v>
      </c>
      <c r="F1" s="99">
        <v>7</v>
      </c>
      <c r="G1" s="93">
        <v>8</v>
      </c>
      <c r="H1" s="100">
        <v>9</v>
      </c>
      <c r="I1" s="101">
        <v>10</v>
      </c>
      <c r="J1" s="102">
        <v>11</v>
      </c>
      <c r="K1" s="101">
        <v>12</v>
      </c>
      <c r="L1" s="98">
        <v>13</v>
      </c>
      <c r="M1" s="100">
        <v>15</v>
      </c>
      <c r="N1" s="101">
        <v>16</v>
      </c>
      <c r="O1" s="100">
        <v>17</v>
      </c>
      <c r="P1" s="93">
        <v>18</v>
      </c>
      <c r="Q1" s="98">
        <v>19</v>
      </c>
      <c r="R1" s="101">
        <v>20</v>
      </c>
      <c r="S1" s="100">
        <v>21</v>
      </c>
      <c r="T1" s="101">
        <v>22</v>
      </c>
      <c r="U1" s="98">
        <v>23</v>
      </c>
      <c r="V1" s="93">
        <v>24</v>
      </c>
      <c r="W1" s="100">
        <v>25</v>
      </c>
      <c r="X1" s="101">
        <v>26</v>
      </c>
      <c r="Y1" s="103">
        <v>27</v>
      </c>
      <c r="Z1" s="93">
        <v>28</v>
      </c>
      <c r="AA1" s="98">
        <v>29</v>
      </c>
    </row>
    <row r="2" spans="1:27" ht="39.9" customHeight="1" x14ac:dyDescent="0.3">
      <c r="A2" s="158" t="s">
        <v>301</v>
      </c>
      <c r="B2" s="159"/>
      <c r="C2" s="159"/>
      <c r="D2" s="159"/>
      <c r="E2" s="159"/>
      <c r="F2" s="160" t="s">
        <v>292</v>
      </c>
      <c r="G2" s="161"/>
      <c r="H2" s="160" t="s">
        <v>293</v>
      </c>
      <c r="I2" s="161"/>
      <c r="J2" s="160" t="s">
        <v>294</v>
      </c>
      <c r="K2" s="161"/>
      <c r="L2" s="130"/>
      <c r="M2" s="162" t="s">
        <v>289</v>
      </c>
      <c r="N2" s="163"/>
      <c r="O2" s="163"/>
      <c r="P2" s="86"/>
      <c r="Q2" s="96"/>
      <c r="R2" s="84"/>
      <c r="S2" s="84"/>
      <c r="T2" s="84"/>
      <c r="U2" s="86"/>
      <c r="V2" s="96"/>
      <c r="W2" s="84"/>
      <c r="X2" s="84"/>
      <c r="Y2" s="87"/>
      <c r="Z2" s="86"/>
      <c r="AA2" s="29"/>
    </row>
    <row r="3" spans="1:27" ht="28.8" x14ac:dyDescent="0.3">
      <c r="A3" s="128" t="s">
        <v>159</v>
      </c>
      <c r="B3" s="105" t="s">
        <v>9</v>
      </c>
      <c r="C3" s="140" t="s">
        <v>10</v>
      </c>
      <c r="D3" s="140" t="s">
        <v>50</v>
      </c>
      <c r="E3" s="140" t="s">
        <v>13</v>
      </c>
      <c r="F3" s="129" t="s">
        <v>295</v>
      </c>
      <c r="G3" s="127" t="s">
        <v>153</v>
      </c>
      <c r="H3" s="129" t="s">
        <v>295</v>
      </c>
      <c r="I3" s="127" t="s">
        <v>153</v>
      </c>
      <c r="J3" s="129" t="s">
        <v>295</v>
      </c>
      <c r="K3" s="127" t="s">
        <v>153</v>
      </c>
      <c r="L3" s="130"/>
      <c r="M3" s="131" t="s">
        <v>296</v>
      </c>
      <c r="N3" s="135"/>
      <c r="O3" s="135" t="s">
        <v>153</v>
      </c>
      <c r="P3" s="86"/>
      <c r="Q3" s="96"/>
      <c r="R3" s="84"/>
      <c r="S3" s="84"/>
      <c r="T3" s="84"/>
      <c r="U3" s="86"/>
      <c r="V3" s="96"/>
      <c r="W3" s="84"/>
      <c r="X3" s="84"/>
      <c r="Y3" s="87"/>
      <c r="Z3" s="86"/>
      <c r="AA3" s="29"/>
    </row>
    <row r="4" spans="1:27" x14ac:dyDescent="0.3">
      <c r="A4" s="105">
        <v>431</v>
      </c>
      <c r="B4" s="29" t="str">
        <f>VLOOKUP($A4,'Diplomabestand individueel'!$A:$AC,B$1,FALSE)</f>
        <v>W4-B1</v>
      </c>
      <c r="C4" s="150" t="str">
        <f>VLOOKUP($A4,'Diplomabestand individueel'!$A:$AC,C$1,FALSE)</f>
        <v>Ise-Loïs Heynens</v>
      </c>
      <c r="D4" s="139" t="str">
        <f>VLOOKUP($A4,'Diplomabestand individueel'!$A:$AC,D$1,FALSE)</f>
        <v>MB 5 Pup 3</v>
      </c>
      <c r="E4" s="139" t="str">
        <f>VLOOKUP($A4,'Diplomabestand individueel'!$A:$AC,E$1,FALSE)</f>
        <v>Swift</v>
      </c>
      <c r="F4" s="15">
        <f>VLOOKUP($A4,'Alle namen en totalen'!B:M,11,FALSE)</f>
        <v>48.375</v>
      </c>
      <c r="G4" s="105">
        <f>RANK(F4,F$4:F$29)</f>
        <v>2</v>
      </c>
      <c r="H4" s="82">
        <f>VLOOKUP($A4,'Alle namen en totalen'!B:M,9,FALSE)</f>
        <v>49.9</v>
      </c>
      <c r="I4" s="105">
        <f>RANK(H4,H$4:H$29)</f>
        <v>1</v>
      </c>
      <c r="J4" s="83">
        <f>VLOOKUP($A4,'Alle namen en totalen'!B:M,7,FALSE)</f>
        <v>48.875</v>
      </c>
      <c r="K4" s="105">
        <f>RANK(J4,J$4:J$29)</f>
        <v>2</v>
      </c>
      <c r="L4" s="82"/>
      <c r="M4" s="142">
        <f>F4+H4+J4</f>
        <v>147.15</v>
      </c>
      <c r="N4" s="142"/>
      <c r="O4" s="136">
        <f>RANK(M4,M$4:M$29)</f>
        <v>1</v>
      </c>
      <c r="P4" s="86"/>
      <c r="Q4" s="96"/>
      <c r="R4" s="84"/>
      <c r="S4" s="84"/>
      <c r="T4" s="84"/>
      <c r="U4" s="86"/>
      <c r="V4" s="96"/>
      <c r="W4" s="84"/>
      <c r="X4" s="84"/>
      <c r="Y4" s="87"/>
      <c r="Z4" s="86"/>
      <c r="AA4" s="29"/>
    </row>
    <row r="5" spans="1:27" x14ac:dyDescent="0.3">
      <c r="A5" s="105">
        <v>426</v>
      </c>
      <c r="B5" s="29" t="str">
        <f>VLOOKUP($A5,'Diplomabestand individueel'!$A:$AC,B$1,FALSE)</f>
        <v>W4-B1</v>
      </c>
      <c r="C5" s="139" t="str">
        <f>VLOOKUP($A5,'Diplomabestand individueel'!$A:$AC,C$1,FALSE)</f>
        <v>Sara Bouamour</v>
      </c>
      <c r="D5" s="139" t="str">
        <f>VLOOKUP($A5,'Diplomabestand individueel'!$A:$AC,D$1,FALSE)</f>
        <v>MB 5 Pup 3</v>
      </c>
      <c r="E5" s="139" t="str">
        <f>VLOOKUP($A5,'Diplomabestand individueel'!$A:$AC,E$1,FALSE)</f>
        <v>Jahn</v>
      </c>
      <c r="F5" s="15">
        <f>VLOOKUP($A5,'Alle namen en totalen'!B:M,11,FALSE)</f>
        <v>49.35</v>
      </c>
      <c r="G5" s="105">
        <f>RANK(F5,F$4:F$29)</f>
        <v>1</v>
      </c>
      <c r="H5" s="82">
        <f>VLOOKUP($A5,'Alle namen en totalen'!B:M,9,FALSE)</f>
        <v>46.424999999999997</v>
      </c>
      <c r="I5" s="105">
        <f>RANK(H5,H$4:H$29)</f>
        <v>4</v>
      </c>
      <c r="J5" s="83">
        <f>VLOOKUP($A5,'Alle namen en totalen'!B:M,7,FALSE)</f>
        <v>50.375</v>
      </c>
      <c r="K5" s="105">
        <f>RANK(J5,J$4:J$29)</f>
        <v>1</v>
      </c>
      <c r="L5" s="82"/>
      <c r="M5" s="142">
        <f>F5+H5+J5</f>
        <v>146.15</v>
      </c>
      <c r="N5" s="142"/>
      <c r="O5" s="136">
        <f>RANK(M5,M$4:M$29)</f>
        <v>2</v>
      </c>
      <c r="P5" s="86"/>
      <c r="Q5" s="96"/>
      <c r="R5" s="84"/>
      <c r="S5" s="84"/>
      <c r="T5" s="84"/>
      <c r="U5" s="86"/>
      <c r="V5" s="96"/>
      <c r="W5" s="84"/>
      <c r="X5" s="84"/>
      <c r="Y5" s="87"/>
      <c r="Z5" s="86"/>
      <c r="AA5" s="29"/>
    </row>
    <row r="6" spans="1:27" x14ac:dyDescent="0.3">
      <c r="A6" s="105">
        <v>423</v>
      </c>
      <c r="B6" s="29" t="str">
        <f>VLOOKUP($A6,'Diplomabestand individueel'!$A:$AC,B$1,FALSE)</f>
        <v>W4-B1</v>
      </c>
      <c r="C6" s="139" t="str">
        <f>VLOOKUP($A6,'Diplomabestand individueel'!$A:$AC,C$1,FALSE)</f>
        <v>Evie Stroo</v>
      </c>
      <c r="D6" s="139" t="str">
        <f>VLOOKUP($A6,'Diplomabestand individueel'!$A:$AC,D$1,FALSE)</f>
        <v>MB 5 Pup 3</v>
      </c>
      <c r="E6" s="139" t="str">
        <f>VLOOKUP($A6,'Diplomabestand individueel'!$A:$AC,E$1,FALSE)</f>
        <v>K&amp;V</v>
      </c>
      <c r="F6" s="15">
        <f>VLOOKUP($A6,'Alle namen en totalen'!B:M,11,FALSE)</f>
        <v>48.024999999999999</v>
      </c>
      <c r="G6" s="105">
        <f>RANK(F6,F$4:F$29)</f>
        <v>3</v>
      </c>
      <c r="H6" s="82">
        <f>VLOOKUP($A6,'Alle namen en totalen'!B:M,9,FALSE)</f>
        <v>48.05</v>
      </c>
      <c r="I6" s="105">
        <f>RANK(H6,H$4:H$29)</f>
        <v>2</v>
      </c>
      <c r="J6" s="83">
        <f>VLOOKUP($A6,'Alle namen en totalen'!B:M,7,FALSE)</f>
        <v>46.75</v>
      </c>
      <c r="K6" s="105">
        <f>RANK(J6,J$4:J$29)</f>
        <v>4</v>
      </c>
      <c r="L6" s="82"/>
      <c r="M6" s="142">
        <f>F6+H6+J6</f>
        <v>142.82499999999999</v>
      </c>
      <c r="N6" s="142"/>
      <c r="O6" s="136">
        <f>RANK(M6,M$4:M$29)</f>
        <v>3</v>
      </c>
      <c r="P6" s="86"/>
      <c r="Q6" s="96"/>
      <c r="R6" s="84"/>
      <c r="S6" s="84"/>
      <c r="T6" s="84"/>
      <c r="U6" s="86"/>
      <c r="V6" s="96"/>
      <c r="W6" s="84"/>
      <c r="X6" s="84"/>
      <c r="Y6" s="87"/>
      <c r="Z6" s="86"/>
      <c r="AA6" s="29"/>
    </row>
    <row r="7" spans="1:27" x14ac:dyDescent="0.3">
      <c r="A7" s="105">
        <v>424</v>
      </c>
      <c r="B7" s="29" t="str">
        <f>VLOOKUP($A7,'Diplomabestand individueel'!$A:$AC,B$1,FALSE)</f>
        <v>W4-B1</v>
      </c>
      <c r="C7" s="139" t="str">
        <f>VLOOKUP($A7,'Diplomabestand individueel'!$A:$AC,C$1,FALSE)</f>
        <v>Lauren Ramos Justo</v>
      </c>
      <c r="D7" s="139" t="str">
        <f>VLOOKUP($A7,'Diplomabestand individueel'!$A:$AC,D$1,FALSE)</f>
        <v>MB 5 Pup 3</v>
      </c>
      <c r="E7" s="139" t="str">
        <f>VLOOKUP($A7,'Diplomabestand individueel'!$A:$AC,E$1,FALSE)</f>
        <v>DEV</v>
      </c>
      <c r="F7" s="15">
        <f>VLOOKUP($A7,'Alle namen en totalen'!B:M,11,FALSE)</f>
        <v>46.45</v>
      </c>
      <c r="G7" s="105">
        <f>RANK(F7,F$4:F$29)</f>
        <v>8</v>
      </c>
      <c r="H7" s="82">
        <f>VLOOKUP($A7,'Alle namen en totalen'!B:M,9,FALSE)</f>
        <v>47.6</v>
      </c>
      <c r="I7" s="105">
        <f>RANK(H7,H$4:H$29)</f>
        <v>3</v>
      </c>
      <c r="J7" s="83">
        <f>VLOOKUP($A7,'Alle namen en totalen'!B:M,7,FALSE)</f>
        <v>47.1</v>
      </c>
      <c r="K7" s="105">
        <f>RANK(J7,J$4:J$29)</f>
        <v>3</v>
      </c>
      <c r="L7" s="82"/>
      <c r="M7" s="142">
        <f>F7+H7+J7</f>
        <v>141.15</v>
      </c>
      <c r="N7" s="142"/>
      <c r="O7" s="136">
        <f>RANK(M7,M$4:M$29)</f>
        <v>4</v>
      </c>
      <c r="P7" s="86"/>
      <c r="Q7" s="96"/>
      <c r="R7" s="84"/>
      <c r="S7" s="84"/>
      <c r="T7" s="84"/>
      <c r="U7" s="86"/>
      <c r="V7" s="96"/>
      <c r="W7" s="84"/>
      <c r="X7" s="84"/>
      <c r="Y7" s="87"/>
      <c r="Z7" s="86"/>
      <c r="AA7" s="29"/>
    </row>
    <row r="8" spans="1:27" x14ac:dyDescent="0.3">
      <c r="A8" s="105">
        <v>425</v>
      </c>
      <c r="B8" s="29" t="str">
        <f>VLOOKUP($A8,'Diplomabestand individueel'!$A:$AC,B$1,FALSE)</f>
        <v>W4-B1</v>
      </c>
      <c r="C8" s="139" t="str">
        <f>VLOOKUP($A8,'Diplomabestand individueel'!$A:$AC,C$1,FALSE)</f>
        <v>Chelsey Botschuyver</v>
      </c>
      <c r="D8" s="139" t="str">
        <f>VLOOKUP($A8,'Diplomabestand individueel'!$A:$AC,D$1,FALSE)</f>
        <v>MB 5 Pup 3</v>
      </c>
      <c r="E8" s="139" t="str">
        <f>VLOOKUP($A8,'Diplomabestand individueel'!$A:$AC,E$1,FALSE)</f>
        <v>Jahn</v>
      </c>
      <c r="F8" s="15">
        <f>VLOOKUP($A8,'Alle namen en totalen'!B:M,11,FALSE)</f>
        <v>47.524999999999999</v>
      </c>
      <c r="G8" s="105">
        <f>RANK(F8,F$4:F$29)</f>
        <v>4</v>
      </c>
      <c r="H8" s="82">
        <f>VLOOKUP($A8,'Alle namen en totalen'!B:M,9,FALSE)</f>
        <v>44.95</v>
      </c>
      <c r="I8" s="105">
        <f>RANK(H8,H$4:H$29)</f>
        <v>8</v>
      </c>
      <c r="J8" s="83">
        <f>VLOOKUP($A8,'Alle namen en totalen'!B:M,7,FALSE)</f>
        <v>45.8</v>
      </c>
      <c r="K8" s="105">
        <f>RANK(J8,J$4:J$29)</f>
        <v>5</v>
      </c>
      <c r="L8" s="82"/>
      <c r="M8" s="142">
        <f>F8+H8+J8</f>
        <v>138.27499999999998</v>
      </c>
      <c r="N8" s="142"/>
      <c r="O8" s="136">
        <f>RANK(M8,M$4:M$29)</f>
        <v>5</v>
      </c>
      <c r="P8" s="86"/>
      <c r="Q8" s="96"/>
      <c r="R8" s="84"/>
      <c r="S8" s="84"/>
      <c r="T8" s="84"/>
      <c r="U8" s="86"/>
      <c r="V8" s="96"/>
      <c r="W8" s="84"/>
      <c r="X8" s="84"/>
      <c r="Y8" s="87"/>
      <c r="Z8" s="86"/>
      <c r="AA8" s="29"/>
    </row>
    <row r="9" spans="1:27" x14ac:dyDescent="0.3">
      <c r="A9" s="105">
        <v>421</v>
      </c>
      <c r="B9" s="29" t="str">
        <f>VLOOKUP($A9,'Diplomabestand individueel'!$A:$AC,B$1,FALSE)</f>
        <v>W4-B1</v>
      </c>
      <c r="C9" s="139" t="str">
        <f>VLOOKUP($A9,'Diplomabestand individueel'!$A:$AC,C$1,FALSE)</f>
        <v>Isabella-Nora Bakker</v>
      </c>
      <c r="D9" s="139" t="str">
        <f>VLOOKUP($A9,'Diplomabestand individueel'!$A:$AC,D$1,FALSE)</f>
        <v>MB 5 Pup 3</v>
      </c>
      <c r="E9" s="139" t="str">
        <f>VLOOKUP($A9,'Diplomabestand individueel'!$A:$AC,E$1,FALSE)</f>
        <v>K&amp;V</v>
      </c>
      <c r="F9" s="15">
        <f>VLOOKUP($A9,'Alle namen en totalen'!B:M,11,FALSE)</f>
        <v>46.6</v>
      </c>
      <c r="G9" s="105">
        <f>RANK(F9,F$4:F$29)</f>
        <v>6</v>
      </c>
      <c r="H9" s="82">
        <f>VLOOKUP($A9,'Alle namen en totalen'!B:M,9,FALSE)</f>
        <v>43.325000000000003</v>
      </c>
      <c r="I9" s="105">
        <f>RANK(H9,H$4:H$29)</f>
        <v>11</v>
      </c>
      <c r="J9" s="83">
        <f>VLOOKUP($A9,'Alle namen en totalen'!B:M,7,FALSE)</f>
        <v>45.25</v>
      </c>
      <c r="K9" s="105">
        <f>RANK(J9,J$4:J$29)</f>
        <v>7</v>
      </c>
      <c r="L9" s="82"/>
      <c r="M9" s="142">
        <f>F9+H9+J9</f>
        <v>135.17500000000001</v>
      </c>
      <c r="N9" s="142"/>
      <c r="O9" s="136">
        <f>RANK(M9,M$4:M$29)</f>
        <v>6</v>
      </c>
      <c r="P9" s="86"/>
      <c r="Q9" s="96"/>
      <c r="R9" s="84"/>
      <c r="S9" s="84"/>
      <c r="T9" s="84"/>
      <c r="U9" s="86"/>
      <c r="V9" s="96"/>
      <c r="W9" s="84"/>
      <c r="X9" s="84"/>
      <c r="Y9" s="87"/>
      <c r="Z9" s="86"/>
      <c r="AA9" s="29"/>
    </row>
    <row r="10" spans="1:27" x14ac:dyDescent="0.3">
      <c r="A10" s="105">
        <v>435</v>
      </c>
      <c r="B10" s="29" t="str">
        <f>VLOOKUP($A10,'Diplomabestand individueel'!$A:$AC,B$1,FALSE)</f>
        <v>W3-B1</v>
      </c>
      <c r="C10" s="139" t="str">
        <f>VLOOKUP($A10,'Diplomabestand individueel'!$A:$AC,C$1,FALSE)</f>
        <v>Sophia Blaauw</v>
      </c>
      <c r="D10" s="139" t="str">
        <f>VLOOKUP($A10,'Diplomabestand individueel'!$A:$AC,D$1,FALSE)</f>
        <v>MB 5 Pup 3</v>
      </c>
      <c r="E10" s="139" t="str">
        <f>VLOOKUP($A10,'Diplomabestand individueel'!$A:$AC,E$1,FALSE)</f>
        <v>Turncentrum Waterland</v>
      </c>
      <c r="F10" s="15">
        <f>VLOOKUP($A10,'Alle namen en totalen'!B:M,11,FALSE)</f>
        <v>43</v>
      </c>
      <c r="G10" s="105">
        <f>RANK(F10,F$4:F$29)</f>
        <v>13</v>
      </c>
      <c r="H10" s="82">
        <f>VLOOKUP($A10,'Alle namen en totalen'!B:M,9,FALSE)</f>
        <v>43.15</v>
      </c>
      <c r="I10" s="105">
        <f>RANK(H10,H$4:H$29)</f>
        <v>13</v>
      </c>
      <c r="J10" s="83">
        <f>VLOOKUP($A10,'Alle namen en totalen'!B:M,7,FALSE)</f>
        <v>45.524999999999999</v>
      </c>
      <c r="K10" s="105">
        <f>RANK(J10,J$4:J$29)</f>
        <v>6</v>
      </c>
      <c r="L10" s="82"/>
      <c r="M10" s="142">
        <f>F10+H10+J10</f>
        <v>131.67500000000001</v>
      </c>
      <c r="N10" s="142"/>
      <c r="O10" s="136">
        <f>RANK(M10,M$4:M$29)</f>
        <v>7</v>
      </c>
      <c r="P10" s="86"/>
      <c r="Q10" s="96"/>
      <c r="R10" s="84"/>
      <c r="S10" s="84"/>
      <c r="T10" s="84"/>
      <c r="U10" s="86"/>
      <c r="V10" s="96"/>
      <c r="W10" s="84"/>
      <c r="X10" s="84"/>
      <c r="Y10" s="87"/>
      <c r="Z10" s="86"/>
      <c r="AA10" s="29"/>
    </row>
    <row r="11" spans="1:27" x14ac:dyDescent="0.3">
      <c r="A11" s="105">
        <v>427</v>
      </c>
      <c r="B11" s="29" t="str">
        <f>VLOOKUP($A11,'Diplomabestand individueel'!$A:$AC,B$1,FALSE)</f>
        <v>W2-B1</v>
      </c>
      <c r="C11" s="139" t="str">
        <f>VLOOKUP($A11,'Diplomabestand individueel'!$A:$AC,C$1,FALSE)</f>
        <v>Jayanti Ypenburg</v>
      </c>
      <c r="D11" s="139" t="str">
        <f>VLOOKUP($A11,'Diplomabestand individueel'!$A:$AC,D$1,FALSE)</f>
        <v>MB 5 Pup 3</v>
      </c>
      <c r="E11" s="139" t="str">
        <f>VLOOKUP($A11,'Diplomabestand individueel'!$A:$AC,E$1,FALSE)</f>
        <v>LH</v>
      </c>
      <c r="F11" s="15">
        <f>VLOOKUP($A11,'Alle namen en totalen'!B:M,11,FALSE)</f>
        <v>41.975000000000001</v>
      </c>
      <c r="G11" s="105">
        <f>RANK(F11,F$4:F$29)</f>
        <v>14</v>
      </c>
      <c r="H11" s="82">
        <f>VLOOKUP($A11,'Alle namen en totalen'!B:M,9,FALSE)</f>
        <v>45.15</v>
      </c>
      <c r="I11" s="105">
        <f>RANK(H11,H$4:H$29)</f>
        <v>7</v>
      </c>
      <c r="J11" s="83">
        <f>VLOOKUP($A11,'Alle namen en totalen'!B:M,7,FALSE)</f>
        <v>43.9</v>
      </c>
      <c r="K11" s="105">
        <f>RANK(J11,J$4:J$29)</f>
        <v>8</v>
      </c>
      <c r="L11" s="82"/>
      <c r="M11" s="142">
        <f>F11+H11+J11</f>
        <v>131.02500000000001</v>
      </c>
      <c r="N11" s="142"/>
      <c r="O11" s="136">
        <f>RANK(M11,M$4:M$29)</f>
        <v>8</v>
      </c>
      <c r="P11" s="86"/>
      <c r="Q11" s="96"/>
      <c r="R11" s="84"/>
      <c r="S11" s="84"/>
      <c r="T11" s="84"/>
      <c r="U11" s="86"/>
      <c r="V11" s="96"/>
      <c r="W11" s="84"/>
      <c r="X11" s="84"/>
      <c r="Y11" s="87"/>
      <c r="Z11" s="86"/>
      <c r="AA11" s="29"/>
    </row>
    <row r="12" spans="1:27" x14ac:dyDescent="0.3">
      <c r="A12" s="105">
        <v>422</v>
      </c>
      <c r="B12" s="29" t="str">
        <f>VLOOKUP($A12,'Diplomabestand individueel'!$A:$AC,B$1,FALSE)</f>
        <v>W3-B1</v>
      </c>
      <c r="C12" s="139" t="str">
        <f>VLOOKUP($A12,'Diplomabestand individueel'!$A:$AC,C$1,FALSE)</f>
        <v>Fayenne Beekman</v>
      </c>
      <c r="D12" s="139" t="str">
        <f>VLOOKUP($A12,'Diplomabestand individueel'!$A:$AC,D$1,FALSE)</f>
        <v>MB 5 Pup 3</v>
      </c>
      <c r="E12" s="139" t="str">
        <f>VLOOKUP($A12,'Diplomabestand individueel'!$A:$AC,E$1,FALSE)</f>
        <v>K&amp;V</v>
      </c>
      <c r="F12" s="15">
        <f>VLOOKUP($A12,'Alle namen en totalen'!B:M,11,FALSE)</f>
        <v>44.274999999999999</v>
      </c>
      <c r="G12" s="105">
        <f>RANK(F12,F$4:F$29)</f>
        <v>10</v>
      </c>
      <c r="H12" s="82">
        <f>VLOOKUP($A12,'Alle namen en totalen'!B:M,9,FALSE)</f>
        <v>43.2</v>
      </c>
      <c r="I12" s="105">
        <f>RANK(H12,H$4:H$29)</f>
        <v>12</v>
      </c>
      <c r="J12" s="83">
        <f>VLOOKUP($A12,'Alle namen en totalen'!B:M,7,FALSE)</f>
        <v>43</v>
      </c>
      <c r="K12" s="105">
        <f>RANK(J12,J$4:J$29)</f>
        <v>9</v>
      </c>
      <c r="L12" s="82"/>
      <c r="M12" s="142">
        <f>F12+H12+J12</f>
        <v>130.47499999999999</v>
      </c>
      <c r="N12" s="142"/>
      <c r="O12" s="136">
        <f>RANK(M12,M$4:M$29)</f>
        <v>9</v>
      </c>
      <c r="P12" s="86"/>
      <c r="Q12" s="96"/>
      <c r="R12" s="84"/>
      <c r="S12" s="84"/>
      <c r="T12" s="84"/>
      <c r="U12" s="86"/>
      <c r="V12" s="96"/>
      <c r="W12" s="84"/>
      <c r="X12" s="84"/>
      <c r="Y12" s="87"/>
      <c r="Z12" s="86"/>
      <c r="AA12" s="29"/>
    </row>
    <row r="13" spans="1:27" x14ac:dyDescent="0.3">
      <c r="A13" s="105">
        <v>439</v>
      </c>
      <c r="B13" s="29" t="str">
        <f>VLOOKUP($A13,'Diplomabestand individueel'!$A:$AC,B$1,FALSE)</f>
        <v>W2-B1</v>
      </c>
      <c r="C13" s="139" t="str">
        <f>VLOOKUP($A13,'Diplomabestand individueel'!$A:$AC,C$1,FALSE)</f>
        <v>Skye IJsebrands</v>
      </c>
      <c r="D13" s="139" t="str">
        <f>VLOOKUP($A13,'Diplomabestand individueel'!$A:$AC,D$1,FALSE)</f>
        <v>MB 5 Pup 3</v>
      </c>
      <c r="E13" s="139" t="str">
        <f>VLOOKUP($A13,'Diplomabestand individueel'!$A:$AC,E$1,FALSE)</f>
        <v>Turncentrum Waterland</v>
      </c>
      <c r="F13" s="15">
        <f>VLOOKUP($A13,'Alle namen en totalen'!B:M,11,FALSE)</f>
        <v>45.125</v>
      </c>
      <c r="G13" s="105">
        <f>RANK(F13,F$4:F$29)</f>
        <v>9</v>
      </c>
      <c r="H13" s="82">
        <f>VLOOKUP($A13,'Alle namen en totalen'!B:M,9,FALSE)</f>
        <v>42.424999999999997</v>
      </c>
      <c r="I13" s="105">
        <f>RANK(H13,H$4:H$29)</f>
        <v>15</v>
      </c>
      <c r="J13" s="83">
        <f>VLOOKUP($A13,'Alle namen en totalen'!B:M,7,FALSE)</f>
        <v>41.9</v>
      </c>
      <c r="K13" s="105">
        <f>RANK(J13,J$4:J$29)</f>
        <v>12</v>
      </c>
      <c r="L13" s="82"/>
      <c r="M13" s="142">
        <f>F13+H13+J13</f>
        <v>129.44999999999999</v>
      </c>
      <c r="N13" s="142"/>
      <c r="O13" s="136">
        <f>RANK(M13,M$4:M$29)</f>
        <v>10</v>
      </c>
      <c r="P13" s="86"/>
      <c r="Q13" s="96"/>
      <c r="R13" s="84"/>
      <c r="S13" s="84"/>
      <c r="T13" s="84"/>
      <c r="U13" s="86"/>
      <c r="V13" s="96"/>
      <c r="W13" s="84"/>
      <c r="X13" s="84"/>
      <c r="Y13" s="87"/>
      <c r="Z13" s="86"/>
      <c r="AA13" s="29"/>
    </row>
    <row r="14" spans="1:27" x14ac:dyDescent="0.3">
      <c r="A14" s="105">
        <v>438</v>
      </c>
      <c r="B14" s="29" t="str">
        <f>VLOOKUP($A14,'Diplomabestand individueel'!$A:$AC,B$1,FALSE)</f>
        <v>W2-B1</v>
      </c>
      <c r="C14" s="139" t="str">
        <f>VLOOKUP($A14,'Diplomabestand individueel'!$A:$AC,C$1,FALSE)</f>
        <v>Jasmijn Drost</v>
      </c>
      <c r="D14" s="139" t="str">
        <f>VLOOKUP($A14,'Diplomabestand individueel'!$A:$AC,D$1,FALSE)</f>
        <v>MB 5 Pup 3</v>
      </c>
      <c r="E14" s="139" t="str">
        <f>VLOOKUP($A14,'Diplomabestand individueel'!$A:$AC,E$1,FALSE)</f>
        <v>Turncentrum Waterland</v>
      </c>
      <c r="F14" s="15">
        <f>VLOOKUP($A14,'Alle namen en totalen'!B:M,11,FALSE)</f>
        <v>43.325000000000003</v>
      </c>
      <c r="G14" s="105">
        <f>RANK(F14,F$4:F$29)</f>
        <v>12</v>
      </c>
      <c r="H14" s="82">
        <f>VLOOKUP($A14,'Alle namen en totalen'!B:M,9,FALSE)</f>
        <v>43.85</v>
      </c>
      <c r="I14" s="105">
        <f>RANK(H14,H$4:H$29)</f>
        <v>9</v>
      </c>
      <c r="J14" s="83">
        <f>VLOOKUP($A14,'Alle namen en totalen'!B:M,7,FALSE)</f>
        <v>41.8</v>
      </c>
      <c r="K14" s="105">
        <f>RANK(J14,J$4:J$29)</f>
        <v>13</v>
      </c>
      <c r="L14" s="82"/>
      <c r="M14" s="142">
        <f>F14+H14+J14</f>
        <v>128.97500000000002</v>
      </c>
      <c r="N14" s="142"/>
      <c r="O14" s="136">
        <f>RANK(M14,M$4:M$29)</f>
        <v>11</v>
      </c>
      <c r="P14" s="86"/>
      <c r="Q14" s="96"/>
      <c r="R14" s="84"/>
      <c r="S14" s="84"/>
      <c r="T14" s="84"/>
      <c r="U14" s="86"/>
      <c r="V14" s="96"/>
      <c r="W14" s="84"/>
      <c r="X14" s="84"/>
      <c r="Y14" s="87"/>
      <c r="Z14" s="86"/>
      <c r="AA14" s="29"/>
    </row>
    <row r="15" spans="1:27" x14ac:dyDescent="0.3">
      <c r="A15" s="105">
        <v>436</v>
      </c>
      <c r="B15" s="29" t="str">
        <f>VLOOKUP($A15,'Diplomabestand individueel'!$A:$AC,B$1,FALSE)</f>
        <v>W3-B1</v>
      </c>
      <c r="C15" s="139" t="str">
        <f>VLOOKUP($A15,'Diplomabestand individueel'!$A:$AC,C$1,FALSE)</f>
        <v>Suus Glim</v>
      </c>
      <c r="D15" s="139" t="str">
        <f>VLOOKUP($A15,'Diplomabestand individueel'!$A:$AC,D$1,FALSE)</f>
        <v>MB 5 Pup 3</v>
      </c>
      <c r="E15" s="139" t="str">
        <f>VLOOKUP($A15,'Diplomabestand individueel'!$A:$AC,E$1,FALSE)</f>
        <v>Turncentrum Waterland</v>
      </c>
      <c r="F15" s="15">
        <f>VLOOKUP($A15,'Alle namen en totalen'!B:M,11,FALSE)</f>
        <v>41</v>
      </c>
      <c r="G15" s="105">
        <f>RANK(F15,F$4:F$29)</f>
        <v>16</v>
      </c>
      <c r="H15" s="82">
        <f>VLOOKUP($A15,'Alle namen en totalen'!B:M,9,FALSE)</f>
        <v>43.55</v>
      </c>
      <c r="I15" s="105">
        <f>RANK(H15,H$4:H$29)</f>
        <v>10</v>
      </c>
      <c r="J15" s="83">
        <f>VLOOKUP($A15,'Alle namen en totalen'!B:M,7,FALSE)</f>
        <v>40.174999999999997</v>
      </c>
      <c r="K15" s="105">
        <f>RANK(J15,J$4:J$29)</f>
        <v>14</v>
      </c>
      <c r="L15" s="82"/>
      <c r="M15" s="142">
        <f>F15+H15+J15</f>
        <v>124.72499999999999</v>
      </c>
      <c r="N15" s="142"/>
      <c r="O15" s="136">
        <f>RANK(M15,M$4:M$29)</f>
        <v>12</v>
      </c>
      <c r="P15" s="86"/>
      <c r="Q15" s="96"/>
      <c r="R15" s="84"/>
      <c r="S15" s="84"/>
      <c r="T15" s="84"/>
      <c r="U15" s="86"/>
      <c r="V15" s="96"/>
      <c r="W15" s="84"/>
      <c r="X15" s="84"/>
      <c r="Y15" s="87"/>
      <c r="Z15" s="86"/>
      <c r="AA15" s="29"/>
    </row>
    <row r="16" spans="1:27" x14ac:dyDescent="0.3">
      <c r="A16" s="105">
        <v>433</v>
      </c>
      <c r="B16" s="29" t="str">
        <f>VLOOKUP($A16,'Diplomabestand individueel'!$A:$AC,B$1,FALSE)</f>
        <v>W3-B1</v>
      </c>
      <c r="C16" s="139" t="str">
        <f>VLOOKUP($A16,'Diplomabestand individueel'!$A:$AC,C$1,FALSE)</f>
        <v>Nora Langhorst</v>
      </c>
      <c r="D16" s="139" t="str">
        <f>VLOOKUP($A16,'Diplomabestand individueel'!$A:$AC,D$1,FALSE)</f>
        <v>MB 5 Pup 3</v>
      </c>
      <c r="E16" s="139" t="str">
        <f>VLOOKUP($A16,'Diplomabestand individueel'!$A:$AC,E$1,FALSE)</f>
        <v>Turncentrum Waterland</v>
      </c>
      <c r="F16" s="15">
        <f>VLOOKUP($A16,'Alle namen en totalen'!B:M,11,FALSE)</f>
        <v>41.95</v>
      </c>
      <c r="G16" s="105">
        <f>RANK(F16,F$4:F$29)</f>
        <v>15</v>
      </c>
      <c r="H16" s="82">
        <f>VLOOKUP($A16,'Alle namen en totalen'!B:M,9,FALSE)</f>
        <v>42.95</v>
      </c>
      <c r="I16" s="105">
        <f>RANK(H16,H$4:H$29)</f>
        <v>14</v>
      </c>
      <c r="J16" s="83">
        <f>VLOOKUP($A16,'Alle namen en totalen'!B:M,7,FALSE)</f>
        <v>38.700000000000003</v>
      </c>
      <c r="K16" s="105">
        <f>RANK(J16,J$4:J$29)</f>
        <v>15</v>
      </c>
      <c r="L16" s="82"/>
      <c r="M16" s="142">
        <f>F16+H16+J16</f>
        <v>123.60000000000001</v>
      </c>
      <c r="N16" s="142"/>
      <c r="O16" s="136">
        <f>RANK(M16,M$4:M$29)</f>
        <v>13</v>
      </c>
      <c r="P16" s="86"/>
      <c r="Q16" s="96"/>
      <c r="R16" s="84"/>
      <c r="S16" s="84"/>
      <c r="T16" s="84"/>
      <c r="U16" s="86"/>
      <c r="V16" s="96"/>
      <c r="W16" s="84"/>
      <c r="X16" s="84"/>
      <c r="Y16" s="87"/>
      <c r="Z16" s="86"/>
      <c r="AA16" s="29"/>
    </row>
    <row r="17" spans="1:27" x14ac:dyDescent="0.3">
      <c r="A17" s="105">
        <v>499</v>
      </c>
      <c r="B17" s="29" t="str">
        <f>VLOOKUP($A17,'Diplomabestand individueel'!$A:$AC,B$1,FALSE)</f>
        <v>W3-B1</v>
      </c>
      <c r="C17" s="139" t="str">
        <f>VLOOKUP($A17,'Diplomabestand individueel'!$A:$AC,C$1,FALSE)</f>
        <v>Lisa Schoen</v>
      </c>
      <c r="D17" s="139" t="str">
        <f>VLOOKUP($A17,'Diplomabestand individueel'!$A:$AC,D$1,FALSE)</f>
        <v>MB 5 Pup 3</v>
      </c>
      <c r="E17" s="139" t="str">
        <f>VLOOKUP($A17,'Diplomabestand individueel'!$A:$AC,E$1,FALSE)</f>
        <v>K&amp;V</v>
      </c>
      <c r="F17" s="15">
        <f>VLOOKUP($A17,'Alle namen en totalen'!B:M,11,FALSE)</f>
        <v>22.524999999999999</v>
      </c>
      <c r="G17" s="105">
        <f>RANK(F17,F$4:F$29)</f>
        <v>18</v>
      </c>
      <c r="H17" s="82">
        <f>VLOOKUP($A17,'Alle namen en totalen'!B:M,9,FALSE)</f>
        <v>40.274999999999999</v>
      </c>
      <c r="I17" s="105">
        <f>RANK(H17,H$4:H$29)</f>
        <v>16</v>
      </c>
      <c r="J17" s="83">
        <f>VLOOKUP($A17,'Alle namen en totalen'!B:M,7,FALSE)</f>
        <v>42.15</v>
      </c>
      <c r="K17" s="105">
        <f>RANK(J17,J$4:J$29)</f>
        <v>11</v>
      </c>
      <c r="L17" s="82"/>
      <c r="M17" s="142">
        <f>F17+H17+J17</f>
        <v>104.94999999999999</v>
      </c>
      <c r="N17" s="142"/>
      <c r="O17" s="136">
        <f>RANK(M17,M$4:M$29)</f>
        <v>14</v>
      </c>
      <c r="P17" s="86"/>
      <c r="Q17" s="96"/>
      <c r="R17" s="84"/>
      <c r="S17" s="84"/>
      <c r="T17" s="84"/>
      <c r="U17" s="86"/>
      <c r="V17" s="96"/>
      <c r="W17" s="84"/>
      <c r="X17" s="84"/>
      <c r="Y17" s="87"/>
      <c r="Z17" s="86"/>
      <c r="AA17" s="29"/>
    </row>
    <row r="18" spans="1:27" x14ac:dyDescent="0.3">
      <c r="A18" s="105">
        <v>434</v>
      </c>
      <c r="B18" s="29" t="str">
        <f>VLOOKUP($A18,'Diplomabestand individueel'!$A:$AC,B$1,FALSE)</f>
        <v>W3-B1</v>
      </c>
      <c r="C18" s="139" t="str">
        <f>VLOOKUP($A18,'Diplomabestand individueel'!$A:$AC,C$1,FALSE)</f>
        <v>Nova Maas</v>
      </c>
      <c r="D18" s="139" t="str">
        <f>VLOOKUP($A18,'Diplomabestand individueel'!$A:$AC,D$1,FALSE)</f>
        <v>MB 5 Pup 3</v>
      </c>
      <c r="E18" s="139" t="str">
        <f>VLOOKUP($A18,'Diplomabestand individueel'!$A:$AC,E$1,FALSE)</f>
        <v>Turncentrum Waterland</v>
      </c>
      <c r="F18" s="15">
        <f>VLOOKUP($A18,'Alle namen en totalen'!B:M,11,FALSE)</f>
        <v>38.700000000000003</v>
      </c>
      <c r="G18" s="105">
        <f>RANK(F18,F$4:F$29)</f>
        <v>17</v>
      </c>
      <c r="H18" s="82">
        <f>VLOOKUP($A18,'Alle namen en totalen'!B:M,9,FALSE)</f>
        <v>20.55</v>
      </c>
      <c r="I18" s="105">
        <f>RANK(H18,H$4:H$29)</f>
        <v>17</v>
      </c>
      <c r="J18" s="83">
        <f>VLOOKUP($A18,'Alle namen en totalen'!B:M,7,FALSE)</f>
        <v>42.4</v>
      </c>
      <c r="K18" s="105">
        <f>RANK(J18,J$4:J$29)</f>
        <v>10</v>
      </c>
      <c r="L18" s="82"/>
      <c r="M18" s="142">
        <f>F18+H18+J18</f>
        <v>101.65</v>
      </c>
      <c r="N18" s="142"/>
      <c r="O18" s="136">
        <f>RANK(M18,M$4:M$29)</f>
        <v>15</v>
      </c>
      <c r="P18" s="86"/>
      <c r="Q18" s="96"/>
      <c r="R18" s="84"/>
      <c r="S18" s="84"/>
      <c r="T18" s="84"/>
      <c r="U18" s="86"/>
      <c r="V18" s="96"/>
      <c r="W18" s="84"/>
      <c r="X18" s="84"/>
      <c r="Y18" s="87"/>
      <c r="Z18" s="86"/>
      <c r="AA18" s="29"/>
    </row>
    <row r="19" spans="1:27" x14ac:dyDescent="0.3">
      <c r="A19" s="105">
        <v>430</v>
      </c>
      <c r="B19" s="29" t="str">
        <f>VLOOKUP($A19,'Diplomabestand individueel'!$A:$AC,B$1,FALSE)</f>
        <v>W4-B1</v>
      </c>
      <c r="C19" s="139" t="str">
        <f>VLOOKUP($A19,'Diplomabestand individueel'!$A:$AC,C$1,FALSE)</f>
        <v>Britt van Kuik</v>
      </c>
      <c r="D19" s="139" t="str">
        <f>VLOOKUP($A19,'Diplomabestand individueel'!$A:$AC,D$1,FALSE)</f>
        <v>MB 5 Pup 3</v>
      </c>
      <c r="E19" s="139" t="str">
        <f>VLOOKUP($A19,'Diplomabestand individueel'!$A:$AC,E$1,FALSE)</f>
        <v>Swift</v>
      </c>
      <c r="F19" s="15">
        <f>VLOOKUP($A19,'Alle namen en totalen'!B:M,11,FALSE)</f>
        <v>47.174999999999997</v>
      </c>
      <c r="G19" s="105">
        <f>RANK(F19,F$4:F$29)</f>
        <v>5</v>
      </c>
      <c r="H19" s="82">
        <f>VLOOKUP($A19,'Alle namen en totalen'!B:M,9,FALSE)</f>
        <v>45.55</v>
      </c>
      <c r="I19" s="105">
        <f>RANK(H19,H$4:H$29)</f>
        <v>6</v>
      </c>
      <c r="J19" s="83">
        <f>VLOOKUP($A19,'Alle namen en totalen'!B:M,7,FALSE)</f>
        <v>0</v>
      </c>
      <c r="K19" s="105">
        <f>RANK(J19,J$4:J$29)</f>
        <v>16</v>
      </c>
      <c r="L19" s="82"/>
      <c r="M19" s="142">
        <f>F19+H19+J19</f>
        <v>92.724999999999994</v>
      </c>
      <c r="N19" s="142"/>
      <c r="O19" s="136">
        <f>RANK(M19,M$4:M$29)</f>
        <v>16</v>
      </c>
      <c r="P19" s="86"/>
      <c r="Q19" s="96"/>
      <c r="R19" s="84"/>
      <c r="S19" s="84"/>
      <c r="T19" s="84"/>
      <c r="U19" s="86"/>
      <c r="V19" s="96"/>
      <c r="W19" s="84"/>
      <c r="X19" s="84"/>
      <c r="Y19" s="87"/>
      <c r="Z19" s="86"/>
      <c r="AA19" s="29"/>
    </row>
    <row r="20" spans="1:27" x14ac:dyDescent="0.3">
      <c r="A20" s="105">
        <v>432</v>
      </c>
      <c r="B20" s="29" t="str">
        <f>VLOOKUP($A20,'Diplomabestand individueel'!$A:$AC,B$1,FALSE)</f>
        <v>W3-B1</v>
      </c>
      <c r="C20" s="139" t="str">
        <f>VLOOKUP($A20,'Diplomabestand individueel'!$A:$AC,C$1,FALSE)</f>
        <v>Juna Dekker</v>
      </c>
      <c r="D20" s="139" t="str">
        <f>VLOOKUP($A20,'Diplomabestand individueel'!$A:$AC,D$1,FALSE)</f>
        <v>MB 5 Pup 3</v>
      </c>
      <c r="E20" s="139" t="str">
        <f>VLOOKUP($A20,'Diplomabestand individueel'!$A:$AC,E$1,FALSE)</f>
        <v>Turncentrum Waterland</v>
      </c>
      <c r="F20" s="15">
        <f>VLOOKUP($A20,'Alle namen en totalen'!B:M,11,FALSE)</f>
        <v>46.55</v>
      </c>
      <c r="G20" s="105">
        <f>RANK(F20,F$4:F$29)</f>
        <v>7</v>
      </c>
      <c r="H20" s="82">
        <f>VLOOKUP($A20,'Alle namen en totalen'!B:M,9,FALSE)</f>
        <v>46.15</v>
      </c>
      <c r="I20" s="105">
        <f>RANK(H20,H$4:H$29)</f>
        <v>5</v>
      </c>
      <c r="J20" s="83">
        <f>VLOOKUP($A20,'Alle namen en totalen'!B:M,7,FALSE)</f>
        <v>0</v>
      </c>
      <c r="K20" s="105">
        <f>RANK(J20,J$4:J$29)</f>
        <v>16</v>
      </c>
      <c r="L20" s="82"/>
      <c r="M20" s="142">
        <f>F20+H20+J20</f>
        <v>92.699999999999989</v>
      </c>
      <c r="N20" s="142"/>
      <c r="O20" s="136">
        <f>RANK(M20,M$4:M$29)</f>
        <v>17</v>
      </c>
      <c r="P20" s="86"/>
      <c r="Q20" s="96"/>
      <c r="R20" s="84"/>
      <c r="S20" s="84"/>
      <c r="T20" s="84"/>
      <c r="U20" s="86"/>
      <c r="V20" s="96"/>
      <c r="W20" s="84"/>
      <c r="X20" s="84"/>
      <c r="Y20" s="87"/>
      <c r="Z20" s="86"/>
      <c r="AA20" s="29"/>
    </row>
    <row r="21" spans="1:27" x14ac:dyDescent="0.3">
      <c r="A21" s="105">
        <v>429</v>
      </c>
      <c r="B21" s="29" t="str">
        <f>VLOOKUP($A21,'Diplomabestand individueel'!$A:$AC,B$1,FALSE)</f>
        <v>W2-B1</v>
      </c>
      <c r="C21" s="139" t="str">
        <f>VLOOKUP($A21,'Diplomabestand individueel'!$A:$AC,C$1,FALSE)</f>
        <v>Aurélia Clijdesdale</v>
      </c>
      <c r="D21" s="139" t="str">
        <f>VLOOKUP($A21,'Diplomabestand individueel'!$A:$AC,D$1,FALSE)</f>
        <v>MB 5 Pup 3</v>
      </c>
      <c r="E21" s="139" t="str">
        <f>VLOOKUP($A21,'Diplomabestand individueel'!$A:$AC,E$1,FALSE)</f>
        <v>LH</v>
      </c>
      <c r="F21" s="15">
        <f>VLOOKUP($A21,'Alle namen en totalen'!B:M,11,FALSE)</f>
        <v>43.825000000000003</v>
      </c>
      <c r="G21" s="105">
        <f>RANK(F21,F$4:F$29)</f>
        <v>11</v>
      </c>
      <c r="H21" s="82">
        <f>VLOOKUP($A21,'Alle namen en totalen'!B:M,9,FALSE)</f>
        <v>0</v>
      </c>
      <c r="I21" s="105">
        <f>RANK(H21,H$4:H$29)</f>
        <v>18</v>
      </c>
      <c r="J21" s="83">
        <f>VLOOKUP($A21,'Alle namen en totalen'!B:M,7,FALSE)</f>
        <v>0</v>
      </c>
      <c r="K21" s="105">
        <f>RANK(J21,J$4:J$29)</f>
        <v>16</v>
      </c>
      <c r="L21" s="82"/>
      <c r="M21" s="142">
        <f>F21+H21+J21</f>
        <v>43.825000000000003</v>
      </c>
      <c r="N21" s="142"/>
      <c r="O21" s="136">
        <f>RANK(M21,M$4:M$29)</f>
        <v>18</v>
      </c>
      <c r="P21" s="86"/>
      <c r="Q21" s="96"/>
      <c r="R21" s="84"/>
      <c r="S21" s="84"/>
      <c r="T21" s="84"/>
      <c r="U21" s="86"/>
      <c r="V21" s="96"/>
      <c r="W21" s="84"/>
      <c r="X21" s="84"/>
      <c r="Y21" s="87"/>
      <c r="Z21" s="86"/>
      <c r="AA21" s="29"/>
    </row>
    <row r="22" spans="1:27" x14ac:dyDescent="0.3">
      <c r="A22" s="105">
        <v>437</v>
      </c>
      <c r="B22" s="29" t="str">
        <f>VLOOKUP($A22,'Diplomabestand individueel'!$A:$AC,B$1,FALSE)</f>
        <v>afm</v>
      </c>
      <c r="C22" s="139" t="str">
        <f>VLOOKUP($A22,'Diplomabestand individueel'!$A:$AC,C$1,FALSE)</f>
        <v>Alina Bleeker</v>
      </c>
      <c r="D22" s="139" t="str">
        <f>VLOOKUP($A22,'Diplomabestand individueel'!$A:$AC,D$1,FALSE)</f>
        <v>MB 5 Pup 3</v>
      </c>
      <c r="E22" s="139" t="str">
        <f>VLOOKUP($A22,'Diplomabestand individueel'!$A:$AC,E$1,FALSE)</f>
        <v>Turncentrum Waterland</v>
      </c>
      <c r="F22" s="15">
        <f>VLOOKUP($A22,'Alle namen en totalen'!B:M,11,FALSE)</f>
        <v>0</v>
      </c>
      <c r="G22" s="105">
        <f>RANK(F22,F$4:F$29)</f>
        <v>19</v>
      </c>
      <c r="H22" s="82">
        <f>VLOOKUP($A22,'Alle namen en totalen'!B:M,9,FALSE)</f>
        <v>0</v>
      </c>
      <c r="I22" s="105">
        <f>RANK(H22,H$4:H$29)</f>
        <v>18</v>
      </c>
      <c r="J22" s="83">
        <f>VLOOKUP($A22,'Alle namen en totalen'!B:M,7,FALSE)</f>
        <v>0</v>
      </c>
      <c r="K22" s="105">
        <f>RANK(J22,J$4:J$29)</f>
        <v>16</v>
      </c>
      <c r="L22" s="82"/>
      <c r="M22" s="142">
        <f>F22+H22+J22</f>
        <v>0</v>
      </c>
      <c r="N22" s="142"/>
      <c r="O22" s="136">
        <f>RANK(M22,M$4:M$29)</f>
        <v>19</v>
      </c>
      <c r="P22" s="86"/>
      <c r="Q22" s="96"/>
      <c r="R22" s="84"/>
      <c r="S22" s="84"/>
      <c r="T22" s="84"/>
      <c r="U22" s="86"/>
      <c r="V22" s="96"/>
      <c r="W22" s="84"/>
      <c r="X22" s="84"/>
      <c r="Y22" s="87"/>
      <c r="Z22" s="86"/>
      <c r="AA22" s="29"/>
    </row>
    <row r="23" spans="1:27" x14ac:dyDescent="0.3">
      <c r="A23" s="105">
        <v>428</v>
      </c>
      <c r="B23" s="29" t="str">
        <f>VLOOKUP($A23,'Diplomabestand individueel'!$A:$AC,B$1,FALSE)</f>
        <v>W2-B1</v>
      </c>
      <c r="C23" s="139" t="str">
        <f>VLOOKUP($A23,'Diplomabestand individueel'!$A:$AC,C$1,FALSE)</f>
        <v>Miray Ilgun</v>
      </c>
      <c r="D23" s="139" t="str">
        <f>VLOOKUP($A23,'Diplomabestand individueel'!$A:$AC,D$1,FALSE)</f>
        <v>MB 5 Pup 3</v>
      </c>
      <c r="E23" s="139" t="str">
        <f>VLOOKUP($A23,'Diplomabestand individueel'!$A:$AC,E$1,FALSE)</f>
        <v>LH</v>
      </c>
      <c r="F23" s="15">
        <f>VLOOKUP($A23,'Alle namen en totalen'!B:M,11,FALSE)</f>
        <v>0</v>
      </c>
      <c r="G23" s="105">
        <f>RANK(F23,F$4:F$29)</f>
        <v>19</v>
      </c>
      <c r="H23" s="82">
        <f>VLOOKUP($A23,'Alle namen en totalen'!B:M,9,FALSE)</f>
        <v>0</v>
      </c>
      <c r="I23" s="105">
        <f>RANK(H23,H$4:H$29)</f>
        <v>18</v>
      </c>
      <c r="J23" s="83">
        <f>VLOOKUP($A23,'Alle namen en totalen'!B:M,7,FALSE)</f>
        <v>0</v>
      </c>
      <c r="K23" s="105">
        <f>RANK(J23,J$4:J$29)</f>
        <v>16</v>
      </c>
      <c r="L23" s="82"/>
      <c r="M23" s="142">
        <f>F23+H23+J23</f>
        <v>0</v>
      </c>
      <c r="N23" s="142"/>
      <c r="O23" s="136">
        <f>RANK(M23,M$4:M$29)</f>
        <v>19</v>
      </c>
      <c r="P23" s="86"/>
      <c r="Q23" s="96"/>
      <c r="R23" s="84"/>
      <c r="S23" s="84"/>
      <c r="T23" s="84"/>
      <c r="U23" s="86"/>
      <c r="V23" s="96"/>
      <c r="W23" s="84"/>
      <c r="X23" s="84"/>
      <c r="Y23" s="87"/>
      <c r="Z23" s="86"/>
      <c r="AA23" s="29"/>
    </row>
    <row r="24" spans="1:27" x14ac:dyDescent="0.3">
      <c r="A24" s="105"/>
      <c r="F24" s="15"/>
      <c r="G24" s="105"/>
      <c r="H24" s="82"/>
      <c r="I24" s="105"/>
      <c r="J24" s="83"/>
      <c r="K24" s="105"/>
      <c r="L24" s="82"/>
      <c r="M24" s="142"/>
      <c r="N24" s="142"/>
      <c r="O24" s="136"/>
      <c r="P24" s="86"/>
      <c r="Q24" s="96"/>
      <c r="R24" s="84"/>
      <c r="S24" s="84"/>
      <c r="T24" s="84"/>
      <c r="U24" s="86"/>
      <c r="V24" s="96"/>
      <c r="W24" s="84"/>
      <c r="X24" s="84"/>
      <c r="Y24" s="87"/>
      <c r="Z24" s="86"/>
      <c r="AA24" s="29"/>
    </row>
    <row r="25" spans="1:27" x14ac:dyDescent="0.3">
      <c r="A25" s="105"/>
      <c r="F25" s="15"/>
      <c r="G25" s="105"/>
      <c r="H25" s="82"/>
      <c r="I25" s="105"/>
      <c r="J25" s="83"/>
      <c r="K25" s="105"/>
      <c r="L25" s="82"/>
      <c r="M25" s="142"/>
      <c r="N25" s="142"/>
      <c r="O25" s="136"/>
      <c r="P25" s="86"/>
      <c r="Q25" s="96"/>
      <c r="R25" s="84"/>
      <c r="S25" s="84"/>
      <c r="T25" s="84"/>
      <c r="U25" s="86"/>
      <c r="V25" s="96"/>
      <c r="W25" s="84"/>
      <c r="X25" s="84"/>
      <c r="Y25" s="87"/>
      <c r="Z25" s="86"/>
      <c r="AA25" s="29"/>
    </row>
    <row r="26" spans="1:27" x14ac:dyDescent="0.3">
      <c r="A26" s="105"/>
      <c r="F26" s="15"/>
      <c r="G26" s="105"/>
      <c r="H26" s="82"/>
      <c r="I26" s="105"/>
      <c r="J26" s="83"/>
      <c r="K26" s="105"/>
      <c r="L26" s="82"/>
      <c r="M26" s="142"/>
      <c r="N26" s="142"/>
      <c r="O26" s="136"/>
      <c r="P26" s="86"/>
      <c r="Q26" s="96"/>
      <c r="R26" s="84"/>
      <c r="S26" s="84"/>
      <c r="T26" s="84"/>
      <c r="U26" s="86"/>
      <c r="V26" s="96"/>
      <c r="W26" s="84"/>
      <c r="X26" s="84"/>
      <c r="Y26" s="87"/>
      <c r="Z26" s="86"/>
      <c r="AA26" s="29"/>
    </row>
    <row r="27" spans="1:27" x14ac:dyDescent="0.3">
      <c r="A27" s="105"/>
      <c r="F27" s="15"/>
      <c r="G27" s="105"/>
      <c r="H27" s="82"/>
      <c r="I27" s="105"/>
      <c r="J27" s="83"/>
      <c r="K27" s="105"/>
      <c r="L27" s="82"/>
      <c r="M27" s="142"/>
      <c r="N27" s="142"/>
      <c r="O27" s="136"/>
      <c r="P27" s="86"/>
      <c r="Q27" s="96"/>
      <c r="R27" s="84"/>
      <c r="S27" s="84"/>
      <c r="T27" s="84"/>
      <c r="U27" s="86"/>
      <c r="V27" s="96"/>
      <c r="W27" s="84"/>
      <c r="X27" s="84"/>
      <c r="Y27" s="87"/>
      <c r="Z27" s="86"/>
      <c r="AA27" s="29"/>
    </row>
    <row r="28" spans="1:27" x14ac:dyDescent="0.3">
      <c r="A28" s="105"/>
      <c r="F28" s="15"/>
      <c r="G28" s="105"/>
      <c r="H28" s="82"/>
      <c r="I28" s="105"/>
      <c r="J28" s="83"/>
      <c r="K28" s="105"/>
      <c r="L28" s="82"/>
      <c r="M28" s="142"/>
      <c r="N28" s="142"/>
      <c r="O28" s="136"/>
      <c r="P28" s="86"/>
      <c r="Q28" s="96"/>
      <c r="R28" s="84"/>
      <c r="S28" s="84"/>
      <c r="T28" s="84"/>
      <c r="U28" s="86"/>
      <c r="V28" s="96"/>
      <c r="W28" s="84"/>
      <c r="X28" s="84"/>
      <c r="Y28" s="87"/>
      <c r="Z28" s="86"/>
      <c r="AA28" s="29"/>
    </row>
    <row r="29" spans="1:27" x14ac:dyDescent="0.3">
      <c r="A29" s="105"/>
      <c r="F29" s="15"/>
      <c r="G29" s="105"/>
      <c r="H29" s="82"/>
      <c r="I29" s="105"/>
      <c r="J29" s="83"/>
      <c r="K29" s="105"/>
      <c r="L29" s="82"/>
      <c r="M29" s="142"/>
      <c r="N29" s="142"/>
      <c r="O29" s="136"/>
      <c r="P29" s="86"/>
      <c r="Q29" s="96"/>
      <c r="R29" s="84"/>
      <c r="S29" s="84"/>
      <c r="T29" s="84"/>
      <c r="U29" s="86"/>
      <c r="V29" s="96"/>
      <c r="W29" s="84"/>
      <c r="X29" s="84"/>
      <c r="Y29" s="87"/>
      <c r="Z29" s="86"/>
      <c r="AA29" s="33"/>
    </row>
    <row r="30" spans="1:27" x14ac:dyDescent="0.3">
      <c r="F30" s="42"/>
      <c r="G30" s="39"/>
      <c r="H30" s="84"/>
      <c r="I30" s="84"/>
      <c r="J30" s="85"/>
      <c r="K30" s="84"/>
      <c r="L30" s="86"/>
      <c r="M30" s="84"/>
      <c r="N30" s="84"/>
      <c r="O30" s="84"/>
      <c r="P30" s="86"/>
      <c r="Q30" s="96"/>
      <c r="R30" s="84"/>
      <c r="S30" s="84"/>
      <c r="T30" s="84"/>
      <c r="U30" s="86"/>
      <c r="V30" s="96"/>
      <c r="W30" s="84"/>
      <c r="X30" s="84"/>
      <c r="Y30" s="87"/>
      <c r="Z30" s="86"/>
      <c r="AA30" s="33"/>
    </row>
    <row r="31" spans="1:27" x14ac:dyDescent="0.3">
      <c r="F31" s="42"/>
      <c r="G31" s="39"/>
      <c r="H31" s="84"/>
      <c r="I31" s="84"/>
      <c r="J31" s="85"/>
      <c r="K31" s="84"/>
      <c r="L31" s="86"/>
      <c r="M31" s="84"/>
      <c r="N31" s="84"/>
      <c r="O31" s="84"/>
      <c r="P31" s="86"/>
      <c r="Q31" s="96"/>
      <c r="R31" s="84"/>
      <c r="S31" s="84"/>
      <c r="T31" s="84"/>
      <c r="U31" s="86"/>
      <c r="V31" s="96"/>
      <c r="W31" s="84"/>
      <c r="X31" s="84"/>
      <c r="Y31" s="87"/>
      <c r="Z31" s="86"/>
      <c r="AA31" s="33"/>
    </row>
    <row r="32" spans="1:27" x14ac:dyDescent="0.3">
      <c r="F32" s="42"/>
      <c r="G32" s="39"/>
      <c r="H32" s="84"/>
      <c r="I32" s="84"/>
      <c r="J32" s="85"/>
      <c r="K32" s="84"/>
      <c r="L32" s="86"/>
      <c r="M32" s="84"/>
      <c r="N32" s="84"/>
      <c r="O32" s="84"/>
      <c r="P32" s="86"/>
      <c r="Q32" s="96"/>
      <c r="R32" s="84"/>
      <c r="S32" s="84"/>
      <c r="T32" s="84"/>
      <c r="U32" s="86"/>
      <c r="V32" s="96"/>
      <c r="W32" s="84"/>
      <c r="X32" s="84"/>
      <c r="Y32" s="87"/>
      <c r="Z32" s="86"/>
      <c r="AA32" s="33"/>
    </row>
    <row r="33" spans="1:27" x14ac:dyDescent="0.3">
      <c r="A33" s="33"/>
      <c r="B33" s="33"/>
      <c r="C33" s="141"/>
      <c r="D33" s="141"/>
      <c r="E33" s="141"/>
      <c r="F33" s="34"/>
      <c r="G33" s="35"/>
      <c r="H33" s="88"/>
      <c r="I33" s="88"/>
      <c r="J33" s="89"/>
      <c r="K33" s="88"/>
      <c r="L33" s="90"/>
      <c r="M33" s="88"/>
      <c r="N33" s="88"/>
      <c r="O33" s="88"/>
      <c r="P33" s="90"/>
      <c r="Q33" s="33"/>
      <c r="R33" s="88"/>
      <c r="S33" s="88"/>
      <c r="T33" s="88"/>
      <c r="U33" s="90"/>
      <c r="V33" s="33"/>
      <c r="W33" s="88"/>
      <c r="X33" s="88"/>
      <c r="Y33" s="91"/>
      <c r="Z33" s="90"/>
      <c r="AA33" s="33"/>
    </row>
    <row r="34" spans="1:27" x14ac:dyDescent="0.3">
      <c r="A34" s="33"/>
      <c r="B34" s="33"/>
      <c r="C34" s="141"/>
      <c r="D34" s="141"/>
      <c r="E34" s="141"/>
      <c r="F34" s="34"/>
      <c r="G34" s="35"/>
      <c r="H34" s="88"/>
      <c r="I34" s="88"/>
      <c r="J34" s="89"/>
      <c r="K34" s="88"/>
      <c r="L34" s="90"/>
      <c r="M34" s="88"/>
      <c r="N34" s="88"/>
      <c r="O34" s="88"/>
      <c r="P34" s="90"/>
      <c r="Q34" s="33"/>
      <c r="R34" s="88"/>
      <c r="S34" s="88"/>
      <c r="T34" s="88"/>
      <c r="U34" s="90"/>
      <c r="V34" s="33"/>
      <c r="W34" s="88"/>
      <c r="X34" s="88"/>
      <c r="Y34" s="91"/>
      <c r="Z34" s="90"/>
      <c r="AA34" s="33"/>
    </row>
    <row r="35" spans="1:27" x14ac:dyDescent="0.3">
      <c r="A35" s="33"/>
      <c r="B35" s="33"/>
      <c r="C35" s="141"/>
      <c r="D35" s="141"/>
      <c r="E35" s="141"/>
      <c r="F35" s="34"/>
      <c r="G35" s="35"/>
      <c r="H35" s="88"/>
      <c r="I35" s="88"/>
      <c r="J35" s="89"/>
      <c r="K35" s="88"/>
      <c r="L35" s="90"/>
      <c r="M35" s="88"/>
      <c r="N35" s="88"/>
      <c r="O35" s="88"/>
      <c r="P35" s="90"/>
      <c r="Q35" s="33"/>
      <c r="R35" s="88"/>
      <c r="S35" s="88"/>
      <c r="T35" s="88"/>
      <c r="U35" s="90"/>
      <c r="V35" s="33"/>
      <c r="W35" s="88"/>
      <c r="X35" s="88"/>
      <c r="Y35" s="91"/>
      <c r="Z35" s="90"/>
      <c r="AA35" s="33"/>
    </row>
    <row r="36" spans="1:27" x14ac:dyDescent="0.3">
      <c r="A36" s="33"/>
      <c r="B36" s="33"/>
      <c r="C36" s="141"/>
      <c r="D36" s="141"/>
      <c r="E36" s="141"/>
      <c r="F36" s="34"/>
      <c r="G36" s="35"/>
      <c r="H36" s="88"/>
      <c r="I36" s="88"/>
      <c r="J36" s="89"/>
      <c r="K36" s="88"/>
      <c r="L36" s="90"/>
      <c r="M36" s="88"/>
      <c r="N36" s="88"/>
      <c r="O36" s="88"/>
      <c r="P36" s="90"/>
      <c r="Q36" s="33"/>
      <c r="R36" s="88"/>
      <c r="S36" s="88"/>
      <c r="T36" s="88"/>
      <c r="U36" s="90"/>
      <c r="V36" s="33"/>
      <c r="W36" s="88"/>
      <c r="X36" s="88"/>
      <c r="Y36" s="91"/>
      <c r="Z36" s="90"/>
      <c r="AA36" s="33"/>
    </row>
    <row r="37" spans="1:27" x14ac:dyDescent="0.3">
      <c r="A37" s="33"/>
      <c r="B37" s="33"/>
      <c r="C37" s="141"/>
      <c r="D37" s="141"/>
      <c r="E37" s="141"/>
      <c r="F37" s="34"/>
      <c r="G37" s="35"/>
      <c r="H37" s="88"/>
      <c r="I37" s="88"/>
      <c r="J37" s="89"/>
      <c r="K37" s="88"/>
      <c r="L37" s="90"/>
      <c r="M37" s="88"/>
      <c r="N37" s="88"/>
      <c r="O37" s="88"/>
      <c r="P37" s="90"/>
      <c r="Q37" s="33"/>
      <c r="R37" s="88"/>
      <c r="S37" s="88"/>
      <c r="T37" s="88"/>
      <c r="U37" s="90"/>
      <c r="V37" s="33"/>
      <c r="W37" s="88"/>
      <c r="X37" s="88"/>
      <c r="Y37" s="91"/>
      <c r="Z37" s="90"/>
      <c r="AA37" s="33"/>
    </row>
    <row r="38" spans="1:27" x14ac:dyDescent="0.3">
      <c r="A38" s="33"/>
      <c r="B38" s="33"/>
      <c r="C38" s="141"/>
      <c r="D38" s="141"/>
      <c r="E38" s="141"/>
      <c r="F38" s="34"/>
      <c r="G38" s="35"/>
      <c r="H38" s="88"/>
      <c r="I38" s="88"/>
      <c r="J38" s="89"/>
      <c r="K38" s="88"/>
      <c r="L38" s="90"/>
      <c r="M38" s="88"/>
      <c r="N38" s="88"/>
      <c r="O38" s="88"/>
      <c r="P38" s="90"/>
      <c r="Q38" s="33"/>
      <c r="R38" s="88"/>
      <c r="S38" s="88"/>
      <c r="T38" s="88"/>
      <c r="U38" s="90"/>
      <c r="V38" s="33"/>
      <c r="W38" s="88"/>
      <c r="X38" s="88"/>
      <c r="Y38" s="91"/>
      <c r="Z38" s="90"/>
      <c r="AA38" s="33"/>
    </row>
    <row r="39" spans="1:27" x14ac:dyDescent="0.3">
      <c r="A39" s="33"/>
      <c r="B39" s="33"/>
      <c r="C39" s="141"/>
      <c r="D39" s="141"/>
      <c r="E39" s="141"/>
      <c r="F39" s="34"/>
      <c r="G39" s="35"/>
      <c r="H39" s="88"/>
      <c r="I39" s="88"/>
      <c r="J39" s="89"/>
      <c r="K39" s="88"/>
      <c r="L39" s="90"/>
      <c r="M39" s="88"/>
      <c r="N39" s="88"/>
      <c r="O39" s="88"/>
      <c r="P39" s="90"/>
      <c r="Q39" s="33"/>
      <c r="R39" s="88"/>
      <c r="S39" s="88"/>
      <c r="T39" s="88"/>
      <c r="U39" s="90"/>
      <c r="V39" s="33"/>
      <c r="W39" s="88"/>
      <c r="X39" s="88"/>
      <c r="Y39" s="91"/>
      <c r="Z39" s="90"/>
      <c r="AA39" s="33"/>
    </row>
    <row r="40" spans="1:27" x14ac:dyDescent="0.3">
      <c r="A40" s="33"/>
      <c r="B40" s="33"/>
      <c r="C40" s="141"/>
      <c r="D40" s="141"/>
      <c r="E40" s="141"/>
      <c r="F40" s="34"/>
      <c r="G40" s="35"/>
      <c r="H40" s="88"/>
      <c r="I40" s="88"/>
      <c r="J40" s="89"/>
      <c r="K40" s="88"/>
      <c r="L40" s="90"/>
      <c r="M40" s="88"/>
      <c r="N40" s="88"/>
      <c r="O40" s="88"/>
      <c r="P40" s="90"/>
      <c r="Q40" s="33"/>
      <c r="R40" s="88"/>
      <c r="S40" s="88"/>
      <c r="T40" s="88"/>
      <c r="U40" s="90"/>
      <c r="V40" s="33"/>
      <c r="W40" s="88"/>
      <c r="X40" s="88"/>
      <c r="Y40" s="91"/>
      <c r="Z40" s="90"/>
      <c r="AA40" s="33"/>
    </row>
    <row r="41" spans="1:27" x14ac:dyDescent="0.3">
      <c r="A41" s="33"/>
      <c r="B41" s="33"/>
      <c r="C41" s="141"/>
      <c r="D41" s="141"/>
      <c r="E41" s="141"/>
      <c r="F41" s="34"/>
      <c r="G41" s="35"/>
      <c r="H41" s="88"/>
      <c r="I41" s="88"/>
      <c r="J41" s="89"/>
      <c r="K41" s="88"/>
      <c r="L41" s="90"/>
      <c r="M41" s="88"/>
      <c r="N41" s="88"/>
      <c r="O41" s="88"/>
      <c r="P41" s="90"/>
      <c r="Q41" s="33"/>
      <c r="R41" s="88"/>
      <c r="S41" s="88"/>
      <c r="T41" s="88"/>
      <c r="U41" s="90"/>
      <c r="V41" s="33"/>
      <c r="W41" s="88"/>
      <c r="X41" s="88"/>
      <c r="Y41" s="91"/>
      <c r="Z41" s="90"/>
      <c r="AA41" s="33"/>
    </row>
    <row r="42" spans="1:27" x14ac:dyDescent="0.3">
      <c r="A42" s="33"/>
      <c r="B42" s="33"/>
      <c r="C42" s="141"/>
      <c r="D42" s="141"/>
      <c r="E42" s="141"/>
      <c r="F42" s="34"/>
      <c r="G42" s="35"/>
      <c r="H42" s="88"/>
      <c r="I42" s="88"/>
      <c r="J42" s="89"/>
      <c r="K42" s="88"/>
      <c r="L42" s="90"/>
      <c r="M42" s="88"/>
      <c r="N42" s="88"/>
      <c r="O42" s="88"/>
      <c r="P42" s="90"/>
      <c r="Q42" s="33"/>
      <c r="R42" s="88"/>
      <c r="S42" s="88"/>
      <c r="T42" s="88"/>
      <c r="U42" s="90"/>
      <c r="V42" s="33"/>
      <c r="W42" s="88"/>
      <c r="X42" s="88"/>
      <c r="Y42" s="91"/>
      <c r="Z42" s="90"/>
      <c r="AA42" s="33"/>
    </row>
    <row r="43" spans="1:27" x14ac:dyDescent="0.3">
      <c r="A43" s="33"/>
      <c r="B43" s="33"/>
      <c r="C43" s="141"/>
      <c r="D43" s="141"/>
      <c r="E43" s="141"/>
      <c r="F43" s="34"/>
      <c r="G43" s="35"/>
      <c r="H43" s="88"/>
      <c r="I43" s="88"/>
      <c r="J43" s="89"/>
      <c r="K43" s="88"/>
      <c r="L43" s="90"/>
      <c r="M43" s="88"/>
      <c r="N43" s="88"/>
      <c r="O43" s="88"/>
      <c r="P43" s="90"/>
      <c r="Q43" s="33"/>
      <c r="R43" s="88"/>
      <c r="S43" s="88"/>
      <c r="T43" s="88"/>
      <c r="U43" s="90"/>
      <c r="V43" s="33"/>
      <c r="W43" s="88"/>
      <c r="X43" s="88"/>
      <c r="Y43" s="91"/>
      <c r="Z43" s="90"/>
      <c r="AA43" s="33"/>
    </row>
    <row r="44" spans="1:27" x14ac:dyDescent="0.3">
      <c r="A44" s="33"/>
      <c r="B44" s="33"/>
      <c r="C44" s="141"/>
      <c r="D44" s="141"/>
      <c r="E44" s="141"/>
      <c r="F44" s="34"/>
      <c r="G44" s="35"/>
      <c r="H44" s="88"/>
      <c r="I44" s="88"/>
      <c r="J44" s="89"/>
      <c r="K44" s="88"/>
      <c r="L44" s="90"/>
      <c r="M44" s="88"/>
      <c r="N44" s="88"/>
      <c r="O44" s="88"/>
      <c r="P44" s="90"/>
      <c r="Q44" s="33"/>
      <c r="R44" s="88"/>
      <c r="S44" s="88"/>
      <c r="T44" s="88"/>
      <c r="U44" s="90"/>
      <c r="V44" s="33"/>
      <c r="W44" s="88"/>
      <c r="X44" s="88"/>
      <c r="Y44" s="91"/>
      <c r="Z44" s="90"/>
      <c r="AA44" s="33"/>
    </row>
    <row r="45" spans="1:27" x14ac:dyDescent="0.3">
      <c r="A45" s="33"/>
      <c r="B45" s="33"/>
      <c r="C45" s="141"/>
      <c r="D45" s="141"/>
      <c r="E45" s="141"/>
      <c r="F45" s="34"/>
      <c r="G45" s="35"/>
      <c r="H45" s="88"/>
      <c r="I45" s="88"/>
      <c r="J45" s="89"/>
      <c r="K45" s="88"/>
      <c r="L45" s="90"/>
      <c r="M45" s="88"/>
      <c r="N45" s="88"/>
      <c r="O45" s="88"/>
      <c r="P45" s="90"/>
      <c r="Q45" s="33"/>
      <c r="R45" s="88"/>
      <c r="S45" s="88"/>
      <c r="T45" s="88"/>
      <c r="U45" s="90"/>
      <c r="V45" s="33"/>
      <c r="W45" s="88"/>
      <c r="X45" s="88"/>
      <c r="Y45" s="91"/>
      <c r="Z45" s="90"/>
      <c r="AA45" s="33"/>
    </row>
    <row r="46" spans="1:27" x14ac:dyDescent="0.3">
      <c r="A46" s="33"/>
      <c r="B46" s="33"/>
      <c r="C46" s="141"/>
      <c r="D46" s="141"/>
      <c r="E46" s="141"/>
      <c r="F46" s="34"/>
      <c r="G46" s="35"/>
      <c r="H46" s="88"/>
      <c r="I46" s="88"/>
      <c r="J46" s="89"/>
      <c r="K46" s="88"/>
      <c r="L46" s="90"/>
      <c r="M46" s="88"/>
      <c r="N46" s="88"/>
      <c r="O46" s="88"/>
      <c r="P46" s="90"/>
      <c r="Q46" s="33"/>
      <c r="R46" s="88"/>
      <c r="S46" s="88"/>
      <c r="T46" s="88"/>
      <c r="U46" s="90"/>
      <c r="V46" s="33"/>
      <c r="W46" s="88"/>
      <c r="X46" s="88"/>
      <c r="Y46" s="91"/>
      <c r="Z46" s="90"/>
      <c r="AA46" s="33"/>
    </row>
    <row r="47" spans="1:27" x14ac:dyDescent="0.3">
      <c r="A47" s="33"/>
      <c r="B47" s="33"/>
      <c r="C47" s="141"/>
      <c r="D47" s="141"/>
      <c r="E47" s="141"/>
      <c r="F47" s="34"/>
      <c r="G47" s="35"/>
      <c r="H47" s="88"/>
      <c r="I47" s="88"/>
      <c r="J47" s="89"/>
      <c r="K47" s="88"/>
      <c r="L47" s="90"/>
      <c r="M47" s="88"/>
      <c r="N47" s="88"/>
      <c r="O47" s="88"/>
      <c r="P47" s="90"/>
      <c r="Q47" s="33"/>
      <c r="R47" s="88"/>
      <c r="S47" s="88"/>
      <c r="T47" s="88"/>
      <c r="U47" s="90"/>
      <c r="V47" s="33"/>
      <c r="W47" s="88"/>
      <c r="X47" s="88"/>
      <c r="Y47" s="91"/>
      <c r="Z47" s="90"/>
      <c r="AA47" s="33"/>
    </row>
    <row r="48" spans="1:27" x14ac:dyDescent="0.3">
      <c r="A48" s="33"/>
      <c r="B48" s="33"/>
      <c r="C48" s="141"/>
      <c r="D48" s="141"/>
      <c r="E48" s="141"/>
      <c r="F48" s="34"/>
      <c r="G48" s="35"/>
      <c r="H48" s="88"/>
      <c r="I48" s="88"/>
      <c r="J48" s="89"/>
      <c r="K48" s="88"/>
      <c r="L48" s="90"/>
      <c r="M48" s="88"/>
      <c r="N48" s="88"/>
      <c r="O48" s="88"/>
      <c r="P48" s="90"/>
      <c r="Q48" s="33"/>
      <c r="R48" s="88"/>
      <c r="S48" s="88"/>
      <c r="T48" s="88"/>
      <c r="U48" s="90"/>
      <c r="V48" s="33"/>
      <c r="W48" s="88"/>
      <c r="X48" s="88"/>
      <c r="Y48" s="91"/>
      <c r="Z48" s="90"/>
      <c r="AA48" s="33"/>
    </row>
    <row r="49" spans="1:27" x14ac:dyDescent="0.3">
      <c r="A49" s="33"/>
      <c r="B49" s="33"/>
      <c r="C49" s="141"/>
      <c r="D49" s="141"/>
      <c r="E49" s="141"/>
      <c r="F49" s="34"/>
      <c r="G49" s="35"/>
      <c r="H49" s="88"/>
      <c r="I49" s="88"/>
      <c r="J49" s="89"/>
      <c r="K49" s="88"/>
      <c r="L49" s="90"/>
      <c r="M49" s="88"/>
      <c r="N49" s="88"/>
      <c r="O49" s="88"/>
      <c r="P49" s="90"/>
      <c r="Q49" s="33"/>
      <c r="R49" s="88"/>
      <c r="S49" s="88"/>
      <c r="T49" s="88"/>
      <c r="U49" s="90"/>
      <c r="V49" s="33"/>
      <c r="W49" s="88"/>
      <c r="X49" s="88"/>
      <c r="Y49" s="91"/>
      <c r="Z49" s="90"/>
      <c r="AA49" s="33"/>
    </row>
    <row r="50" spans="1:27" x14ac:dyDescent="0.3">
      <c r="A50" s="33"/>
      <c r="B50" s="33"/>
      <c r="C50" s="141"/>
      <c r="D50" s="141"/>
      <c r="E50" s="141"/>
      <c r="F50" s="34"/>
      <c r="G50" s="35"/>
      <c r="H50" s="88"/>
      <c r="I50" s="88"/>
      <c r="J50" s="89"/>
      <c r="K50" s="88"/>
      <c r="L50" s="90"/>
      <c r="M50" s="88"/>
      <c r="N50" s="88"/>
      <c r="O50" s="88"/>
      <c r="P50" s="90"/>
      <c r="Q50" s="33"/>
      <c r="R50" s="88"/>
      <c r="S50" s="88"/>
      <c r="T50" s="88"/>
      <c r="U50" s="90"/>
      <c r="V50" s="33"/>
      <c r="W50" s="88"/>
      <c r="X50" s="88"/>
      <c r="Y50" s="91"/>
      <c r="Z50" s="90"/>
      <c r="AA50" s="33"/>
    </row>
    <row r="51" spans="1:27" x14ac:dyDescent="0.3">
      <c r="A51" s="33"/>
      <c r="B51" s="33"/>
      <c r="C51" s="141"/>
      <c r="D51" s="141"/>
      <c r="E51" s="141"/>
      <c r="F51" s="34"/>
      <c r="G51" s="35"/>
      <c r="H51" s="88"/>
      <c r="I51" s="88"/>
      <c r="J51" s="89"/>
      <c r="K51" s="88"/>
      <c r="L51" s="90"/>
      <c r="M51" s="88"/>
      <c r="N51" s="88"/>
      <c r="O51" s="88"/>
      <c r="P51" s="90"/>
      <c r="Q51" s="33"/>
      <c r="R51" s="88"/>
      <c r="S51" s="88"/>
      <c r="T51" s="88"/>
      <c r="U51" s="90"/>
      <c r="V51" s="33"/>
      <c r="W51" s="88"/>
      <c r="X51" s="88"/>
      <c r="Y51" s="91"/>
      <c r="Z51" s="90"/>
      <c r="AA51" s="33"/>
    </row>
    <row r="52" spans="1:27" x14ac:dyDescent="0.3">
      <c r="A52" s="33"/>
      <c r="B52" s="33"/>
      <c r="C52" s="141"/>
      <c r="D52" s="141"/>
      <c r="E52" s="141"/>
      <c r="F52" s="34"/>
      <c r="G52" s="35"/>
      <c r="H52" s="88"/>
      <c r="I52" s="88"/>
      <c r="J52" s="89"/>
      <c r="K52" s="88"/>
      <c r="L52" s="90"/>
      <c r="M52" s="88"/>
      <c r="N52" s="88"/>
      <c r="O52" s="88"/>
      <c r="P52" s="90"/>
      <c r="Q52" s="33"/>
      <c r="R52" s="88"/>
      <c r="S52" s="88"/>
      <c r="T52" s="88"/>
      <c r="U52" s="90"/>
      <c r="V52" s="33"/>
      <c r="W52" s="88"/>
      <c r="X52" s="88"/>
      <c r="Y52" s="91"/>
      <c r="Z52" s="90"/>
      <c r="AA52" s="33"/>
    </row>
    <row r="53" spans="1:27" x14ac:dyDescent="0.3">
      <c r="A53" s="33"/>
      <c r="B53" s="33"/>
      <c r="C53" s="141"/>
      <c r="D53" s="141"/>
      <c r="E53" s="141"/>
      <c r="F53" s="34"/>
      <c r="G53" s="35"/>
      <c r="H53" s="88"/>
      <c r="I53" s="88"/>
      <c r="J53" s="89"/>
      <c r="K53" s="88"/>
      <c r="L53" s="90"/>
      <c r="M53" s="88"/>
      <c r="N53" s="88"/>
      <c r="O53" s="88"/>
      <c r="P53" s="90"/>
      <c r="Q53" s="33"/>
      <c r="R53" s="88"/>
      <c r="S53" s="88"/>
      <c r="T53" s="88"/>
      <c r="U53" s="90"/>
      <c r="V53" s="33"/>
      <c r="W53" s="88"/>
      <c r="X53" s="88"/>
      <c r="Y53" s="91"/>
      <c r="Z53" s="90"/>
      <c r="AA53" s="33"/>
    </row>
    <row r="54" spans="1:27" x14ac:dyDescent="0.3">
      <c r="A54" s="33"/>
      <c r="B54" s="33"/>
      <c r="C54" s="141"/>
      <c r="D54" s="141"/>
      <c r="E54" s="141"/>
      <c r="F54" s="34"/>
      <c r="G54" s="35"/>
      <c r="H54" s="88"/>
      <c r="I54" s="88"/>
      <c r="J54" s="89"/>
      <c r="K54" s="88"/>
      <c r="L54" s="90"/>
      <c r="M54" s="88"/>
      <c r="N54" s="88"/>
      <c r="O54" s="88"/>
      <c r="P54" s="90"/>
      <c r="Q54" s="33"/>
      <c r="R54" s="88"/>
      <c r="S54" s="88"/>
      <c r="T54" s="88"/>
      <c r="U54" s="90"/>
      <c r="V54" s="33"/>
      <c r="W54" s="88"/>
      <c r="X54" s="88"/>
      <c r="Y54" s="91"/>
      <c r="Z54" s="90"/>
      <c r="AA54" s="33"/>
    </row>
    <row r="55" spans="1:27" x14ac:dyDescent="0.3">
      <c r="A55" s="33"/>
      <c r="B55" s="33"/>
      <c r="C55" s="141"/>
      <c r="D55" s="141"/>
      <c r="E55" s="141"/>
      <c r="F55" s="34"/>
      <c r="G55" s="35"/>
      <c r="H55" s="88"/>
      <c r="I55" s="88"/>
      <c r="J55" s="89"/>
      <c r="K55" s="88"/>
      <c r="L55" s="90"/>
      <c r="M55" s="88"/>
      <c r="N55" s="88"/>
      <c r="O55" s="88"/>
      <c r="P55" s="90"/>
      <c r="Q55" s="33"/>
      <c r="R55" s="88"/>
      <c r="S55" s="88"/>
      <c r="T55" s="88"/>
      <c r="U55" s="90"/>
      <c r="V55" s="33"/>
      <c r="W55" s="88"/>
      <c r="X55" s="88"/>
      <c r="Y55" s="91"/>
      <c r="Z55" s="90"/>
      <c r="AA55" s="33"/>
    </row>
    <row r="56" spans="1:27" x14ac:dyDescent="0.3">
      <c r="A56" s="33"/>
      <c r="B56" s="33"/>
      <c r="C56" s="141"/>
      <c r="D56" s="141"/>
      <c r="E56" s="141"/>
      <c r="F56" s="34"/>
      <c r="G56" s="35"/>
      <c r="H56" s="88"/>
      <c r="I56" s="88"/>
      <c r="J56" s="89"/>
      <c r="K56" s="88"/>
      <c r="L56" s="90"/>
      <c r="M56" s="88"/>
      <c r="N56" s="88"/>
      <c r="O56" s="88"/>
      <c r="P56" s="90"/>
      <c r="Q56" s="33"/>
      <c r="R56" s="88"/>
      <c r="S56" s="88"/>
      <c r="T56" s="88"/>
      <c r="U56" s="90"/>
      <c r="V56" s="33"/>
      <c r="W56" s="88"/>
      <c r="X56" s="88"/>
      <c r="Y56" s="91"/>
      <c r="Z56" s="90"/>
      <c r="AA56" s="33"/>
    </row>
    <row r="57" spans="1:27" x14ac:dyDescent="0.3">
      <c r="A57" s="33"/>
      <c r="B57" s="33"/>
      <c r="C57" s="141"/>
      <c r="D57" s="141"/>
      <c r="E57" s="141"/>
      <c r="F57" s="34"/>
      <c r="G57" s="35"/>
      <c r="H57" s="88"/>
      <c r="I57" s="88"/>
      <c r="J57" s="89"/>
      <c r="K57" s="88"/>
      <c r="L57" s="90"/>
      <c r="M57" s="88"/>
      <c r="N57" s="88"/>
      <c r="O57" s="88"/>
      <c r="P57" s="90"/>
      <c r="Q57" s="33"/>
      <c r="R57" s="88"/>
      <c r="S57" s="88"/>
      <c r="T57" s="88"/>
      <c r="U57" s="90"/>
      <c r="V57" s="33"/>
      <c r="W57" s="88"/>
      <c r="X57" s="88"/>
      <c r="Y57" s="91"/>
      <c r="Z57" s="90"/>
      <c r="AA57" s="33"/>
    </row>
    <row r="58" spans="1:27" x14ac:dyDescent="0.3">
      <c r="A58" s="33"/>
      <c r="B58" s="33"/>
      <c r="C58" s="141"/>
      <c r="D58" s="141"/>
      <c r="E58" s="141"/>
      <c r="F58" s="34"/>
      <c r="G58" s="35"/>
      <c r="H58" s="88"/>
      <c r="I58" s="88"/>
      <c r="J58" s="89"/>
      <c r="K58" s="88"/>
      <c r="L58" s="90"/>
      <c r="M58" s="88"/>
      <c r="N58" s="88"/>
      <c r="O58" s="88"/>
      <c r="P58" s="90"/>
      <c r="Q58" s="33"/>
      <c r="R58" s="88"/>
      <c r="S58" s="88"/>
      <c r="T58" s="88"/>
      <c r="U58" s="90"/>
      <c r="V58" s="33"/>
      <c r="W58" s="88"/>
      <c r="X58" s="88"/>
      <c r="Y58" s="91"/>
      <c r="Z58" s="90"/>
      <c r="AA58" s="33"/>
    </row>
    <row r="59" spans="1:27" x14ac:dyDescent="0.3">
      <c r="A59" s="33"/>
      <c r="B59" s="33"/>
      <c r="C59" s="141"/>
      <c r="D59" s="141"/>
      <c r="E59" s="141"/>
      <c r="F59" s="34"/>
      <c r="G59" s="35"/>
      <c r="H59" s="88"/>
      <c r="I59" s="88"/>
      <c r="J59" s="89"/>
      <c r="K59" s="88"/>
      <c r="L59" s="90"/>
      <c r="M59" s="88"/>
      <c r="N59" s="88"/>
      <c r="O59" s="88"/>
      <c r="P59" s="90"/>
      <c r="Q59" s="33"/>
      <c r="R59" s="88"/>
      <c r="S59" s="88"/>
      <c r="T59" s="88"/>
      <c r="U59" s="90"/>
      <c r="V59" s="33"/>
      <c r="W59" s="88"/>
      <c r="X59" s="88"/>
      <c r="Y59" s="91"/>
      <c r="Z59" s="90"/>
      <c r="AA59" s="33"/>
    </row>
    <row r="60" spans="1:27" x14ac:dyDescent="0.3">
      <c r="A60" s="33"/>
      <c r="B60" s="33"/>
      <c r="C60" s="141"/>
      <c r="D60" s="141"/>
      <c r="E60" s="141"/>
      <c r="F60" s="34"/>
      <c r="G60" s="35"/>
      <c r="H60" s="88"/>
      <c r="I60" s="88"/>
      <c r="J60" s="89"/>
      <c r="K60" s="88"/>
      <c r="L60" s="90"/>
      <c r="M60" s="88"/>
      <c r="N60" s="88"/>
      <c r="O60" s="88"/>
      <c r="P60" s="90"/>
      <c r="Q60" s="33"/>
      <c r="R60" s="88"/>
      <c r="S60" s="88"/>
      <c r="T60" s="88"/>
      <c r="U60" s="90"/>
      <c r="V60" s="33"/>
      <c r="W60" s="88"/>
      <c r="X60" s="88"/>
      <c r="Y60" s="91"/>
      <c r="Z60" s="90"/>
      <c r="AA60" s="33"/>
    </row>
    <row r="61" spans="1:27" x14ac:dyDescent="0.3">
      <c r="A61" s="33"/>
      <c r="B61" s="33"/>
      <c r="C61" s="141"/>
      <c r="D61" s="141"/>
      <c r="E61" s="141"/>
      <c r="F61" s="34"/>
      <c r="G61" s="35"/>
      <c r="H61" s="88"/>
      <c r="I61" s="88"/>
      <c r="J61" s="89"/>
      <c r="K61" s="88"/>
      <c r="L61" s="90"/>
      <c r="M61" s="88"/>
      <c r="N61" s="88"/>
      <c r="O61" s="88"/>
      <c r="P61" s="90"/>
      <c r="Q61" s="33"/>
      <c r="R61" s="88"/>
      <c r="S61" s="88"/>
      <c r="T61" s="88"/>
      <c r="U61" s="90"/>
      <c r="V61" s="33"/>
      <c r="W61" s="88"/>
      <c r="X61" s="88"/>
      <c r="Y61" s="91"/>
      <c r="Z61" s="90"/>
      <c r="AA61" s="33"/>
    </row>
    <row r="62" spans="1:27" x14ac:dyDescent="0.3">
      <c r="A62" s="33"/>
      <c r="B62" s="33"/>
      <c r="C62" s="141"/>
      <c r="D62" s="141"/>
      <c r="E62" s="141"/>
      <c r="F62" s="34"/>
      <c r="G62" s="35"/>
      <c r="H62" s="88"/>
      <c r="I62" s="88"/>
      <c r="J62" s="89"/>
      <c r="K62" s="88"/>
      <c r="L62" s="90"/>
      <c r="M62" s="88"/>
      <c r="N62" s="88"/>
      <c r="O62" s="88"/>
      <c r="P62" s="90"/>
      <c r="Q62" s="33"/>
      <c r="R62" s="88"/>
      <c r="S62" s="88"/>
      <c r="T62" s="88"/>
      <c r="U62" s="90"/>
      <c r="V62" s="33"/>
      <c r="W62" s="88"/>
      <c r="X62" s="88"/>
      <c r="Y62" s="91"/>
      <c r="Z62" s="90"/>
      <c r="AA62" s="33"/>
    </row>
    <row r="63" spans="1:27" x14ac:dyDescent="0.3">
      <c r="A63" s="33"/>
      <c r="B63" s="33"/>
      <c r="C63" s="141"/>
      <c r="D63" s="141"/>
      <c r="E63" s="141"/>
      <c r="F63" s="34"/>
      <c r="G63" s="35"/>
      <c r="H63" s="88"/>
      <c r="I63" s="88"/>
      <c r="J63" s="89"/>
      <c r="K63" s="88"/>
      <c r="L63" s="90"/>
      <c r="M63" s="88"/>
      <c r="N63" s="88"/>
      <c r="O63" s="88"/>
      <c r="P63" s="90"/>
      <c r="Q63" s="33"/>
      <c r="R63" s="88"/>
      <c r="S63" s="88"/>
      <c r="T63" s="88"/>
      <c r="U63" s="90"/>
      <c r="V63" s="33"/>
      <c r="W63" s="88"/>
      <c r="X63" s="88"/>
      <c r="Y63" s="91"/>
      <c r="Z63" s="90"/>
      <c r="AA63" s="33"/>
    </row>
    <row r="64" spans="1:27" x14ac:dyDescent="0.3">
      <c r="A64" s="33"/>
      <c r="B64" s="33"/>
      <c r="C64" s="141"/>
      <c r="D64" s="141"/>
      <c r="E64" s="141"/>
      <c r="F64" s="34"/>
      <c r="G64" s="35"/>
      <c r="H64" s="88"/>
      <c r="I64" s="88"/>
      <c r="J64" s="89"/>
      <c r="K64" s="88"/>
      <c r="L64" s="90"/>
      <c r="M64" s="88"/>
      <c r="N64" s="88"/>
      <c r="O64" s="88"/>
      <c r="P64" s="90"/>
      <c r="Q64" s="33"/>
      <c r="R64" s="88"/>
      <c r="S64" s="88"/>
      <c r="T64" s="88"/>
      <c r="U64" s="90"/>
      <c r="V64" s="33"/>
      <c r="W64" s="88"/>
      <c r="X64" s="88"/>
      <c r="Y64" s="91"/>
      <c r="Z64" s="90"/>
      <c r="AA64" s="33"/>
    </row>
    <row r="65" spans="1:27" x14ac:dyDescent="0.3">
      <c r="A65" s="33"/>
      <c r="B65" s="33"/>
      <c r="C65" s="141"/>
      <c r="D65" s="141"/>
      <c r="E65" s="141"/>
      <c r="F65" s="34"/>
      <c r="G65" s="35"/>
      <c r="H65" s="88"/>
      <c r="I65" s="88"/>
      <c r="J65" s="89"/>
      <c r="K65" s="88"/>
      <c r="L65" s="90"/>
      <c r="M65" s="88"/>
      <c r="N65" s="88"/>
      <c r="O65" s="88"/>
      <c r="P65" s="90"/>
      <c r="Q65" s="33"/>
      <c r="R65" s="88"/>
      <c r="S65" s="88"/>
      <c r="T65" s="88"/>
      <c r="U65" s="90"/>
      <c r="V65" s="33"/>
      <c r="W65" s="88"/>
      <c r="X65" s="88"/>
      <c r="Y65" s="91"/>
      <c r="Z65" s="90"/>
      <c r="AA65" s="33"/>
    </row>
    <row r="66" spans="1:27" x14ac:dyDescent="0.3">
      <c r="A66" s="33"/>
      <c r="B66" s="33"/>
      <c r="C66" s="141"/>
      <c r="D66" s="141"/>
      <c r="E66" s="141"/>
      <c r="F66" s="34"/>
      <c r="G66" s="35"/>
      <c r="H66" s="88"/>
      <c r="I66" s="88"/>
      <c r="J66" s="89"/>
      <c r="K66" s="88"/>
      <c r="L66" s="90"/>
      <c r="M66" s="88"/>
      <c r="N66" s="88"/>
      <c r="O66" s="88"/>
      <c r="P66" s="90"/>
      <c r="Q66" s="33"/>
      <c r="R66" s="88"/>
      <c r="S66" s="88"/>
      <c r="T66" s="88"/>
      <c r="U66" s="90"/>
      <c r="V66" s="33"/>
      <c r="W66" s="88"/>
      <c r="X66" s="88"/>
      <c r="Y66" s="91"/>
      <c r="Z66" s="90"/>
      <c r="AA66" s="33"/>
    </row>
    <row r="67" spans="1:27" x14ac:dyDescent="0.3">
      <c r="A67" s="33"/>
      <c r="B67" s="33"/>
      <c r="C67" s="141"/>
      <c r="D67" s="141"/>
      <c r="E67" s="141"/>
      <c r="F67" s="34"/>
      <c r="G67" s="35"/>
      <c r="H67" s="88"/>
      <c r="I67" s="88"/>
      <c r="J67" s="89"/>
      <c r="K67" s="88"/>
      <c r="L67" s="90"/>
      <c r="M67" s="88"/>
      <c r="N67" s="88"/>
      <c r="O67" s="88"/>
      <c r="P67" s="90"/>
      <c r="Q67" s="33"/>
      <c r="R67" s="88"/>
      <c r="S67" s="88"/>
      <c r="T67" s="88"/>
      <c r="U67" s="90"/>
      <c r="V67" s="33"/>
      <c r="W67" s="88"/>
      <c r="X67" s="88"/>
      <c r="Y67" s="91"/>
      <c r="Z67" s="90"/>
      <c r="AA67" s="33"/>
    </row>
    <row r="68" spans="1:27" x14ac:dyDescent="0.3">
      <c r="A68" s="33"/>
      <c r="B68" s="33"/>
      <c r="C68" s="141"/>
      <c r="D68" s="141"/>
      <c r="E68" s="141"/>
      <c r="F68" s="34"/>
      <c r="G68" s="35"/>
      <c r="H68" s="88"/>
      <c r="I68" s="88"/>
      <c r="J68" s="89"/>
      <c r="K68" s="88"/>
      <c r="L68" s="90"/>
      <c r="M68" s="88"/>
      <c r="N68" s="88"/>
      <c r="O68" s="88"/>
      <c r="P68" s="90"/>
      <c r="Q68" s="33"/>
      <c r="R68" s="88"/>
      <c r="S68" s="88"/>
      <c r="T68" s="88"/>
      <c r="U68" s="90"/>
      <c r="V68" s="33"/>
      <c r="W68" s="88"/>
      <c r="X68" s="88"/>
      <c r="Y68" s="91"/>
      <c r="Z68" s="90"/>
      <c r="AA68" s="33"/>
    </row>
    <row r="69" spans="1:27" x14ac:dyDescent="0.3">
      <c r="A69" s="33"/>
      <c r="B69" s="33"/>
      <c r="C69" s="141"/>
      <c r="D69" s="141"/>
      <c r="E69" s="141"/>
      <c r="F69" s="34"/>
      <c r="G69" s="35"/>
      <c r="H69" s="88"/>
      <c r="I69" s="88"/>
      <c r="J69" s="89"/>
      <c r="K69" s="88"/>
      <c r="L69" s="90"/>
      <c r="M69" s="88"/>
      <c r="N69" s="88"/>
      <c r="O69" s="88"/>
      <c r="P69" s="90"/>
      <c r="Q69" s="33"/>
      <c r="R69" s="88"/>
      <c r="S69" s="88"/>
      <c r="T69" s="88"/>
      <c r="U69" s="90"/>
      <c r="V69" s="33"/>
      <c r="W69" s="88"/>
      <c r="X69" s="88"/>
      <c r="Y69" s="91"/>
      <c r="Z69" s="90"/>
      <c r="AA69" s="33"/>
    </row>
    <row r="70" spans="1:27" x14ac:dyDescent="0.3">
      <c r="A70" s="33"/>
      <c r="B70" s="33"/>
      <c r="C70" s="141"/>
      <c r="D70" s="141"/>
      <c r="E70" s="141"/>
      <c r="F70" s="34"/>
      <c r="G70" s="35"/>
      <c r="H70" s="88"/>
      <c r="I70" s="88"/>
      <c r="J70" s="89"/>
      <c r="K70" s="88"/>
      <c r="L70" s="90"/>
      <c r="M70" s="88"/>
      <c r="N70" s="88"/>
      <c r="O70" s="88"/>
      <c r="P70" s="90"/>
      <c r="Q70" s="33"/>
      <c r="R70" s="88"/>
      <c r="S70" s="88"/>
      <c r="T70" s="88"/>
      <c r="U70" s="90"/>
      <c r="V70" s="33"/>
      <c r="W70" s="88"/>
      <c r="X70" s="88"/>
      <c r="Y70" s="91"/>
      <c r="Z70" s="90"/>
      <c r="AA70" s="33"/>
    </row>
    <row r="71" spans="1:27" x14ac:dyDescent="0.3">
      <c r="A71" s="33"/>
      <c r="B71" s="33"/>
      <c r="C71" s="141"/>
      <c r="D71" s="141"/>
      <c r="E71" s="141"/>
      <c r="F71" s="34"/>
      <c r="G71" s="35"/>
      <c r="H71" s="88"/>
      <c r="I71" s="88"/>
      <c r="J71" s="89"/>
      <c r="K71" s="88"/>
      <c r="L71" s="90"/>
      <c r="M71" s="88"/>
      <c r="N71" s="88"/>
      <c r="O71" s="88"/>
      <c r="P71" s="90"/>
      <c r="Q71" s="33"/>
      <c r="R71" s="88"/>
      <c r="S71" s="88"/>
      <c r="T71" s="88"/>
      <c r="U71" s="90"/>
      <c r="V71" s="33"/>
      <c r="W71" s="88"/>
      <c r="X71" s="88"/>
      <c r="Y71" s="91"/>
      <c r="Z71" s="90"/>
      <c r="AA71" s="33"/>
    </row>
    <row r="72" spans="1:27" x14ac:dyDescent="0.3">
      <c r="A72" s="33"/>
      <c r="B72" s="33"/>
      <c r="C72" s="141"/>
      <c r="D72" s="141"/>
      <c r="E72" s="141"/>
      <c r="F72" s="34"/>
      <c r="G72" s="35"/>
      <c r="H72" s="88"/>
      <c r="I72" s="88"/>
      <c r="J72" s="89"/>
      <c r="K72" s="88"/>
      <c r="L72" s="90"/>
      <c r="M72" s="88"/>
      <c r="N72" s="88"/>
      <c r="O72" s="88"/>
      <c r="P72" s="90"/>
      <c r="Q72" s="33"/>
      <c r="R72" s="88"/>
      <c r="S72" s="88"/>
      <c r="T72" s="88"/>
      <c r="U72" s="90"/>
      <c r="V72" s="33"/>
      <c r="W72" s="88"/>
      <c r="X72" s="88"/>
      <c r="Y72" s="91"/>
      <c r="Z72" s="90"/>
      <c r="AA72" s="33"/>
    </row>
    <row r="73" spans="1:27" x14ac:dyDescent="0.3">
      <c r="A73" s="33"/>
      <c r="B73" s="33"/>
      <c r="C73" s="141"/>
      <c r="D73" s="141"/>
      <c r="E73" s="141"/>
      <c r="F73" s="34"/>
      <c r="G73" s="35"/>
      <c r="H73" s="88"/>
      <c r="I73" s="88"/>
      <c r="J73" s="89"/>
      <c r="K73" s="88"/>
      <c r="L73" s="90"/>
      <c r="M73" s="88"/>
      <c r="N73" s="88"/>
      <c r="O73" s="88"/>
      <c r="P73" s="90"/>
      <c r="Q73" s="33"/>
      <c r="R73" s="88"/>
      <c r="S73" s="88"/>
      <c r="T73" s="88"/>
      <c r="U73" s="90"/>
      <c r="V73" s="33"/>
      <c r="W73" s="88"/>
      <c r="X73" s="88"/>
      <c r="Y73" s="91"/>
      <c r="Z73" s="90"/>
      <c r="AA73" s="33"/>
    </row>
    <row r="74" spans="1:27" x14ac:dyDescent="0.3">
      <c r="A74" s="33"/>
      <c r="B74" s="33"/>
      <c r="C74" s="141"/>
      <c r="D74" s="141"/>
      <c r="E74" s="141"/>
      <c r="F74" s="34"/>
      <c r="G74" s="35"/>
      <c r="H74" s="88"/>
      <c r="I74" s="88"/>
      <c r="J74" s="89"/>
      <c r="K74" s="88"/>
      <c r="L74" s="90"/>
      <c r="M74" s="88"/>
      <c r="N74" s="88"/>
      <c r="O74" s="88"/>
      <c r="P74" s="90"/>
      <c r="Q74" s="33"/>
      <c r="R74" s="88"/>
      <c r="S74" s="88"/>
      <c r="T74" s="88"/>
      <c r="U74" s="90"/>
      <c r="V74" s="33"/>
      <c r="W74" s="88"/>
      <c r="X74" s="88"/>
      <c r="Y74" s="91"/>
      <c r="Z74" s="90"/>
      <c r="AA74" s="33"/>
    </row>
    <row r="75" spans="1:27" x14ac:dyDescent="0.3">
      <c r="A75" s="33"/>
      <c r="B75" s="33"/>
      <c r="C75" s="141"/>
      <c r="D75" s="141"/>
      <c r="E75" s="141"/>
      <c r="F75" s="34"/>
      <c r="G75" s="35"/>
      <c r="H75" s="88"/>
      <c r="I75" s="88"/>
      <c r="J75" s="89"/>
      <c r="K75" s="88"/>
      <c r="L75" s="90"/>
      <c r="M75" s="88"/>
      <c r="N75" s="88"/>
      <c r="O75" s="88"/>
      <c r="P75" s="90"/>
      <c r="Q75" s="33"/>
      <c r="R75" s="88"/>
      <c r="S75" s="88"/>
      <c r="T75" s="88"/>
      <c r="U75" s="90"/>
      <c r="V75" s="33"/>
      <c r="W75" s="88"/>
      <c r="X75" s="88"/>
      <c r="Y75" s="91"/>
      <c r="Z75" s="90"/>
      <c r="AA75" s="33"/>
    </row>
    <row r="76" spans="1:27" x14ac:dyDescent="0.3">
      <c r="A76" s="33"/>
      <c r="B76" s="33"/>
      <c r="C76" s="141"/>
      <c r="D76" s="141"/>
      <c r="E76" s="141"/>
      <c r="F76" s="34"/>
      <c r="G76" s="35"/>
      <c r="H76" s="88"/>
      <c r="I76" s="88"/>
      <c r="J76" s="89"/>
      <c r="K76" s="88"/>
      <c r="L76" s="90"/>
      <c r="M76" s="88"/>
      <c r="N76" s="88"/>
      <c r="O76" s="88"/>
      <c r="P76" s="90"/>
      <c r="Q76" s="33"/>
      <c r="R76" s="88"/>
      <c r="S76" s="88"/>
      <c r="T76" s="88"/>
      <c r="U76" s="90"/>
      <c r="V76" s="33"/>
      <c r="W76" s="88"/>
      <c r="X76" s="88"/>
      <c r="Y76" s="91"/>
      <c r="Z76" s="90"/>
      <c r="AA76" s="33"/>
    </row>
    <row r="77" spans="1:27" x14ac:dyDescent="0.3">
      <c r="A77" s="33"/>
      <c r="B77" s="33"/>
      <c r="C77" s="141"/>
      <c r="D77" s="141"/>
      <c r="E77" s="141"/>
      <c r="F77" s="34"/>
      <c r="G77" s="35"/>
      <c r="H77" s="88"/>
      <c r="I77" s="88"/>
      <c r="J77" s="89"/>
      <c r="K77" s="88"/>
      <c r="L77" s="90"/>
      <c r="M77" s="88"/>
      <c r="N77" s="88"/>
      <c r="O77" s="88"/>
      <c r="P77" s="90"/>
      <c r="Q77" s="33"/>
      <c r="R77" s="88"/>
      <c r="S77" s="88"/>
      <c r="T77" s="88"/>
      <c r="U77" s="90"/>
      <c r="V77" s="33"/>
      <c r="W77" s="88"/>
      <c r="X77" s="88"/>
      <c r="Y77" s="91"/>
      <c r="Z77" s="90"/>
      <c r="AA77" s="33"/>
    </row>
    <row r="78" spans="1:27" x14ac:dyDescent="0.3">
      <c r="A78" s="33"/>
      <c r="B78" s="33"/>
      <c r="C78" s="141"/>
      <c r="D78" s="141"/>
      <c r="E78" s="141"/>
      <c r="F78" s="30"/>
      <c r="G78" s="31"/>
      <c r="H78" s="88"/>
      <c r="I78" s="88"/>
      <c r="J78" s="89"/>
      <c r="K78" s="88"/>
      <c r="L78" s="92"/>
      <c r="M78" s="88"/>
      <c r="N78" s="88"/>
      <c r="O78" s="88"/>
      <c r="P78" s="92"/>
      <c r="Q78" s="97"/>
      <c r="R78" s="88"/>
      <c r="S78" s="88"/>
      <c r="T78" s="88"/>
      <c r="U78" s="92"/>
      <c r="V78" s="97"/>
      <c r="W78" s="88"/>
      <c r="X78" s="88"/>
      <c r="Y78" s="91"/>
      <c r="Z78" s="92"/>
      <c r="AA78" s="97"/>
    </row>
    <row r="79" spans="1:27" x14ac:dyDescent="0.3">
      <c r="A79" s="33"/>
      <c r="B79" s="33"/>
      <c r="C79" s="141"/>
      <c r="D79" s="141"/>
      <c r="E79" s="141"/>
      <c r="F79" s="30"/>
      <c r="G79" s="31"/>
      <c r="H79" s="88"/>
      <c r="I79" s="88"/>
      <c r="J79" s="89"/>
      <c r="K79" s="88"/>
      <c r="L79" s="92"/>
      <c r="M79" s="88"/>
      <c r="N79" s="88"/>
      <c r="O79" s="88"/>
      <c r="P79" s="92"/>
      <c r="Q79" s="97"/>
      <c r="R79" s="88"/>
      <c r="S79" s="88"/>
      <c r="T79" s="88"/>
      <c r="U79" s="92"/>
      <c r="V79" s="97"/>
      <c r="W79" s="88"/>
      <c r="X79" s="88"/>
      <c r="Y79" s="91"/>
      <c r="Z79" s="92"/>
      <c r="AA79" s="97"/>
    </row>
    <row r="80" spans="1:27" x14ac:dyDescent="0.3">
      <c r="A80" s="33"/>
      <c r="B80" s="33"/>
      <c r="C80" s="141"/>
      <c r="D80" s="141"/>
      <c r="E80" s="141"/>
      <c r="F80" s="30"/>
      <c r="G80" s="31"/>
      <c r="H80" s="88"/>
      <c r="I80" s="88"/>
      <c r="J80" s="89"/>
      <c r="K80" s="88"/>
      <c r="L80" s="92"/>
      <c r="M80" s="88"/>
      <c r="N80" s="88"/>
      <c r="O80" s="88"/>
      <c r="P80" s="92"/>
      <c r="Q80" s="97"/>
      <c r="R80" s="88"/>
      <c r="S80" s="88"/>
      <c r="T80" s="88"/>
      <c r="U80" s="92"/>
      <c r="V80" s="97"/>
      <c r="W80" s="88"/>
      <c r="X80" s="88"/>
      <c r="Y80" s="91"/>
      <c r="Z80" s="92"/>
      <c r="AA80" s="97"/>
    </row>
    <row r="81" spans="1:27" x14ac:dyDescent="0.3">
      <c r="A81" s="33"/>
      <c r="B81" s="33"/>
      <c r="C81" s="141"/>
      <c r="D81" s="141"/>
      <c r="E81" s="141"/>
      <c r="F81" s="30"/>
      <c r="G81" s="31"/>
      <c r="H81" s="88"/>
      <c r="I81" s="88"/>
      <c r="J81" s="89"/>
      <c r="K81" s="88"/>
      <c r="L81" s="92"/>
      <c r="M81" s="88"/>
      <c r="N81" s="88"/>
      <c r="O81" s="88"/>
      <c r="P81" s="92"/>
      <c r="Q81" s="97"/>
      <c r="R81" s="88"/>
      <c r="S81" s="88"/>
      <c r="T81" s="88"/>
      <c r="U81" s="92"/>
      <c r="V81" s="97"/>
      <c r="W81" s="88"/>
      <c r="X81" s="88"/>
      <c r="Y81" s="91"/>
      <c r="Z81" s="92"/>
      <c r="AA81" s="97"/>
    </row>
    <row r="82" spans="1:27" x14ac:dyDescent="0.3">
      <c r="A82" s="33"/>
      <c r="B82" s="33"/>
      <c r="C82" s="141"/>
      <c r="D82" s="141"/>
      <c r="E82" s="141"/>
      <c r="F82" s="30"/>
      <c r="G82" s="31"/>
      <c r="H82" s="88"/>
      <c r="I82" s="88"/>
      <c r="J82" s="89"/>
      <c r="K82" s="88"/>
      <c r="L82" s="92"/>
      <c r="M82" s="88"/>
      <c r="N82" s="88"/>
      <c r="O82" s="88"/>
      <c r="P82" s="92"/>
      <c r="Q82" s="97"/>
      <c r="R82" s="88"/>
      <c r="S82" s="88"/>
      <c r="T82" s="88"/>
      <c r="U82" s="92"/>
      <c r="V82" s="97"/>
      <c r="W82" s="88"/>
      <c r="X82" s="88"/>
      <c r="Y82" s="91"/>
      <c r="Z82" s="92"/>
      <c r="AA82" s="97"/>
    </row>
    <row r="83" spans="1:27" x14ac:dyDescent="0.3">
      <c r="A83" s="33"/>
      <c r="B83" s="33"/>
      <c r="C83" s="141"/>
      <c r="D83" s="141"/>
      <c r="E83" s="141"/>
      <c r="F83" s="30"/>
      <c r="G83" s="31"/>
      <c r="H83" s="88"/>
      <c r="I83" s="88"/>
      <c r="J83" s="89"/>
      <c r="K83" s="88"/>
      <c r="L83" s="92"/>
      <c r="M83" s="88"/>
      <c r="N83" s="88"/>
      <c r="O83" s="88"/>
      <c r="P83" s="92"/>
      <c r="Q83" s="97"/>
      <c r="R83" s="88"/>
      <c r="S83" s="88"/>
      <c r="T83" s="88"/>
      <c r="U83" s="92"/>
      <c r="V83" s="97"/>
      <c r="W83" s="88"/>
      <c r="X83" s="88"/>
      <c r="Y83" s="91"/>
      <c r="Z83" s="92"/>
      <c r="AA83" s="97"/>
    </row>
    <row r="84" spans="1:27" x14ac:dyDescent="0.3">
      <c r="A84" s="33"/>
      <c r="B84" s="33"/>
      <c r="C84" s="141"/>
      <c r="D84" s="141"/>
      <c r="E84" s="141"/>
      <c r="F84" s="30"/>
      <c r="G84" s="31"/>
      <c r="H84" s="88"/>
      <c r="I84" s="88"/>
      <c r="J84" s="89"/>
      <c r="K84" s="88"/>
      <c r="L84" s="92"/>
      <c r="M84" s="88"/>
      <c r="N84" s="88"/>
      <c r="O84" s="88"/>
      <c r="P84" s="92"/>
      <c r="Q84" s="97"/>
      <c r="R84" s="88"/>
      <c r="S84" s="88"/>
      <c r="T84" s="88"/>
      <c r="U84" s="92"/>
      <c r="V84" s="97"/>
      <c r="W84" s="88"/>
      <c r="X84" s="88"/>
      <c r="Y84" s="91"/>
      <c r="Z84" s="92"/>
      <c r="AA84" s="97"/>
    </row>
    <row r="85" spans="1:27" x14ac:dyDescent="0.3">
      <c r="A85" s="33"/>
      <c r="B85" s="33"/>
      <c r="C85" s="141"/>
      <c r="D85" s="141"/>
      <c r="E85" s="141"/>
      <c r="F85" s="30"/>
      <c r="G85" s="31"/>
      <c r="H85" s="88"/>
      <c r="I85" s="88"/>
      <c r="J85" s="89"/>
      <c r="K85" s="88"/>
      <c r="L85" s="92"/>
      <c r="M85" s="88"/>
      <c r="N85" s="88"/>
      <c r="O85" s="88"/>
      <c r="P85" s="92"/>
      <c r="Q85" s="97"/>
      <c r="R85" s="88"/>
      <c r="S85" s="88"/>
      <c r="T85" s="88"/>
      <c r="U85" s="92"/>
      <c r="V85" s="97"/>
      <c r="W85" s="88"/>
      <c r="X85" s="88"/>
      <c r="Y85" s="91"/>
      <c r="Z85" s="92"/>
      <c r="AA85" s="97"/>
    </row>
    <row r="86" spans="1:27" x14ac:dyDescent="0.3">
      <c r="A86" s="33"/>
      <c r="B86" s="33"/>
      <c r="C86" s="141"/>
      <c r="D86" s="141"/>
      <c r="E86" s="141"/>
      <c r="F86" s="30"/>
      <c r="G86" s="31"/>
      <c r="H86" s="88"/>
      <c r="I86" s="88"/>
      <c r="J86" s="89"/>
      <c r="K86" s="88"/>
      <c r="L86" s="92"/>
      <c r="M86" s="88"/>
      <c r="N86" s="88"/>
      <c r="O86" s="88"/>
      <c r="P86" s="92"/>
      <c r="Q86" s="97"/>
      <c r="R86" s="88"/>
      <c r="S86" s="88"/>
      <c r="T86" s="88"/>
      <c r="U86" s="92"/>
      <c r="V86" s="97"/>
      <c r="W86" s="88"/>
      <c r="X86" s="88"/>
      <c r="Y86" s="91"/>
      <c r="Z86" s="92"/>
      <c r="AA86" s="97"/>
    </row>
    <row r="87" spans="1:27" x14ac:dyDescent="0.3">
      <c r="A87" s="33"/>
      <c r="B87" s="33"/>
      <c r="C87" s="141"/>
      <c r="D87" s="141"/>
      <c r="E87" s="141"/>
      <c r="F87" s="30"/>
      <c r="G87" s="31"/>
      <c r="H87" s="88"/>
      <c r="I87" s="88"/>
      <c r="J87" s="89"/>
      <c r="K87" s="88"/>
      <c r="L87" s="92"/>
      <c r="M87" s="88"/>
      <c r="N87" s="88"/>
      <c r="O87" s="88"/>
      <c r="P87" s="92"/>
      <c r="Q87" s="97"/>
      <c r="R87" s="88"/>
      <c r="S87" s="88"/>
      <c r="T87" s="88"/>
      <c r="U87" s="92"/>
      <c r="V87" s="97"/>
      <c r="W87" s="88"/>
      <c r="X87" s="88"/>
      <c r="Y87" s="91"/>
      <c r="Z87" s="92"/>
      <c r="AA87" s="97"/>
    </row>
    <row r="88" spans="1:27" x14ac:dyDescent="0.3">
      <c r="A88" s="33"/>
      <c r="B88" s="33"/>
      <c r="C88" s="141"/>
      <c r="D88" s="141"/>
      <c r="E88" s="141"/>
      <c r="F88" s="30"/>
      <c r="G88" s="31"/>
      <c r="H88" s="88"/>
      <c r="I88" s="88"/>
      <c r="J88" s="89"/>
      <c r="K88" s="88"/>
      <c r="L88" s="92"/>
      <c r="M88" s="88"/>
      <c r="N88" s="88"/>
      <c r="O88" s="88"/>
      <c r="P88" s="92"/>
      <c r="Q88" s="97"/>
      <c r="R88" s="88"/>
      <c r="S88" s="88"/>
      <c r="T88" s="88"/>
      <c r="U88" s="92"/>
      <c r="V88" s="97"/>
      <c r="W88" s="88"/>
      <c r="X88" s="88"/>
      <c r="Y88" s="91"/>
      <c r="Z88" s="92"/>
      <c r="AA88" s="97"/>
    </row>
  </sheetData>
  <sortState xmlns:xlrd2="http://schemas.microsoft.com/office/spreadsheetml/2017/richdata2" ref="A4:O23">
    <sortCondition ref="O4:O23"/>
  </sortState>
  <mergeCells count="5">
    <mergeCell ref="A2:E2"/>
    <mergeCell ref="F2:G2"/>
    <mergeCell ref="H2:I2"/>
    <mergeCell ref="J2:K2"/>
    <mergeCell ref="M2:O2"/>
  </mergeCells>
  <conditionalFormatting sqref="A4:A29">
    <cfRule type="duplicateValues" dxfId="69" priority="29"/>
  </conditionalFormatting>
  <conditionalFormatting sqref="L30">
    <cfRule type="duplicateValues" dxfId="68" priority="4"/>
  </conditionalFormatting>
  <conditionalFormatting sqref="M4:M29">
    <cfRule type="duplicateValues" dxfId="67" priority="1"/>
  </conditionalFormatting>
  <conditionalFormatting sqref="O4:O29">
    <cfRule type="cellIs" dxfId="66" priority="3" operator="equal">
      <formula>1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&amp;C&amp;"-,Vet en cursief"&amp;14Uitslag rayonkampioenschap&amp;R&amp;"-,Vet en cursief"&amp;14 23 en 24 maart 2024</oddHeader>
    <oddFooter>&amp;R&amp;"-,Vet en cursief"&amp;24&amp;A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30</vt:i4>
      </vt:variant>
      <vt:variant>
        <vt:lpstr>Benoemde bereiken</vt:lpstr>
      </vt:variant>
      <vt:variant>
        <vt:i4>13</vt:i4>
      </vt:variant>
    </vt:vector>
  </HeadingPairs>
  <TitlesOfParts>
    <vt:vector size="43" baseType="lpstr">
      <vt:lpstr>Input individueel</vt:lpstr>
      <vt:lpstr>Tussenbestand individueel</vt:lpstr>
      <vt:lpstr>Diplomabestand individueel</vt:lpstr>
      <vt:lpstr>Alle namen en totalen</vt:lpstr>
      <vt:lpstr>W1-B1</vt:lpstr>
      <vt:lpstr>R-MB Pup 1-2-3 N4</vt:lpstr>
      <vt:lpstr>R-Pup1 N5</vt:lpstr>
      <vt:lpstr>R-Pup2 N5</vt:lpstr>
      <vt:lpstr>R-Pup3 N5</vt:lpstr>
      <vt:lpstr>R-Jeugd F </vt:lpstr>
      <vt:lpstr>R-Junior F</vt:lpstr>
      <vt:lpstr>R-instap N5 en N6</vt:lpstr>
      <vt:lpstr>W1-B2</vt:lpstr>
      <vt:lpstr>W2-B1</vt:lpstr>
      <vt:lpstr>W2-B2</vt:lpstr>
      <vt:lpstr>R-Pup 1-2-3 N6</vt:lpstr>
      <vt:lpstr>R-Jeugd 1 G </vt:lpstr>
      <vt:lpstr>R-Jeugd 2 G</vt:lpstr>
      <vt:lpstr>R-Junior E</vt:lpstr>
      <vt:lpstr>W3-B1</vt:lpstr>
      <vt:lpstr>W3-B2</vt:lpstr>
      <vt:lpstr>W4-B1</vt:lpstr>
      <vt:lpstr>W4-B2</vt:lpstr>
      <vt:lpstr>R4-B2</vt:lpstr>
      <vt:lpstr>W5-B1</vt:lpstr>
      <vt:lpstr>W5-B2</vt:lpstr>
      <vt:lpstr>W6-B1</vt:lpstr>
      <vt:lpstr>W6-B2</vt:lpstr>
      <vt:lpstr>R-Senior DE</vt:lpstr>
      <vt:lpstr>Medailles maart 2024</vt:lpstr>
      <vt:lpstr>'R4-B2'!Afdrukbereik</vt:lpstr>
      <vt:lpstr>'R-instap N5 en N6'!Afdrukbereik</vt:lpstr>
      <vt:lpstr>'R-Jeugd 1 G '!Afdrukbereik</vt:lpstr>
      <vt:lpstr>'R-Jeugd 2 G'!Afdrukbereik</vt:lpstr>
      <vt:lpstr>'R-Jeugd F '!Afdrukbereik</vt:lpstr>
      <vt:lpstr>'R-Junior E'!Afdrukbereik</vt:lpstr>
      <vt:lpstr>'R-Junior F'!Afdrukbereik</vt:lpstr>
      <vt:lpstr>'R-MB Pup 1-2-3 N4'!Afdrukbereik</vt:lpstr>
      <vt:lpstr>'R-Pup 1-2-3 N6'!Afdrukbereik</vt:lpstr>
      <vt:lpstr>'R-Pup1 N5'!Afdrukbereik</vt:lpstr>
      <vt:lpstr>'R-Pup2 N5'!Afdrukbereik</vt:lpstr>
      <vt:lpstr>'R-Pup3 N5'!Afdrukbereik</vt:lpstr>
      <vt:lpstr>'R-Senior DE'!Afdrukbereik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Probst</dc:creator>
  <cp:lastModifiedBy>Wedstrijdzaken Turnrayonzw</cp:lastModifiedBy>
  <cp:lastPrinted>2026-03-29T11:57:27Z</cp:lastPrinted>
  <dcterms:created xsi:type="dcterms:W3CDTF">2023-01-11T14:59:14Z</dcterms:created>
  <dcterms:modified xsi:type="dcterms:W3CDTF">2026-03-30T09:15:17Z</dcterms:modified>
</cp:coreProperties>
</file>