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6275" windowHeight="9285"/>
  </bookViews>
  <sheets>
    <sheet name="Telstaat" sheetId="1" r:id="rId1"/>
  </sheets>
  <calcPr calcId="145621"/>
</workbook>
</file>

<file path=xl/calcChain.xml><?xml version="1.0" encoding="utf-8"?>
<calcChain xmlns="http://schemas.openxmlformats.org/spreadsheetml/2006/main">
  <c r="D36" i="1" l="1"/>
  <c r="E35" i="1"/>
  <c r="C35" i="1"/>
  <c r="C34" i="1"/>
  <c r="E34" i="1" s="1"/>
  <c r="E33" i="1"/>
  <c r="C33" i="1"/>
  <c r="C32" i="1"/>
  <c r="E32" i="1" s="1"/>
  <c r="E31" i="1"/>
  <c r="C31" i="1"/>
  <c r="C30" i="1"/>
  <c r="E30" i="1" s="1"/>
  <c r="F30" i="1" s="1"/>
  <c r="S27" i="1"/>
  <c r="R27" i="1"/>
  <c r="L27" i="1"/>
  <c r="I27" i="1"/>
  <c r="F27" i="1"/>
  <c r="S26" i="1"/>
  <c r="R26" i="1"/>
  <c r="L26" i="1"/>
  <c r="I26" i="1"/>
  <c r="F26" i="1"/>
  <c r="S25" i="1"/>
  <c r="R25" i="1"/>
  <c r="L25" i="1"/>
  <c r="I25" i="1"/>
  <c r="F25" i="1"/>
  <c r="S24" i="1"/>
  <c r="R24" i="1"/>
  <c r="L24" i="1"/>
  <c r="I24" i="1"/>
  <c r="F24" i="1"/>
  <c r="S23" i="1"/>
  <c r="R23" i="1"/>
  <c r="L23" i="1"/>
  <c r="I23" i="1"/>
  <c r="F23" i="1"/>
  <c r="S22" i="1"/>
  <c r="R22" i="1"/>
  <c r="L22" i="1"/>
  <c r="I22" i="1"/>
  <c r="F22" i="1"/>
  <c r="S21" i="1"/>
  <c r="R21" i="1"/>
  <c r="L21" i="1"/>
  <c r="I21" i="1"/>
  <c r="F21" i="1"/>
  <c r="S20" i="1"/>
  <c r="I20" i="1"/>
  <c r="F20" i="1"/>
  <c r="S19" i="1"/>
  <c r="R19" i="1"/>
  <c r="I19" i="1"/>
  <c r="F19" i="1"/>
  <c r="S18" i="1"/>
  <c r="R18" i="1"/>
  <c r="L18" i="1"/>
  <c r="I18" i="1"/>
  <c r="F18" i="1"/>
  <c r="S17" i="1"/>
  <c r="O17" i="1"/>
  <c r="L17" i="1"/>
  <c r="I17" i="1"/>
  <c r="F17" i="1"/>
  <c r="S16" i="1"/>
  <c r="O16" i="1"/>
  <c r="L16" i="1"/>
  <c r="I16" i="1"/>
  <c r="F16" i="1"/>
  <c r="S15" i="1"/>
  <c r="O15" i="1"/>
  <c r="L15" i="1"/>
  <c r="I15" i="1"/>
  <c r="F15" i="1"/>
  <c r="S14" i="1"/>
  <c r="O14" i="1"/>
  <c r="L14" i="1"/>
  <c r="I14" i="1"/>
  <c r="F14" i="1"/>
  <c r="S13" i="1"/>
  <c r="O13" i="1"/>
  <c r="L13" i="1"/>
  <c r="I13" i="1"/>
  <c r="F13" i="1"/>
  <c r="S12" i="1"/>
  <c r="O12" i="1"/>
  <c r="L12" i="1"/>
  <c r="I12" i="1"/>
  <c r="F12" i="1"/>
  <c r="S11" i="1"/>
  <c r="O11" i="1"/>
  <c r="L11" i="1"/>
  <c r="I11" i="1"/>
  <c r="F11" i="1"/>
  <c r="S10" i="1"/>
  <c r="O10" i="1"/>
  <c r="L10" i="1"/>
  <c r="I10" i="1"/>
  <c r="F10" i="1"/>
  <c r="S9" i="1"/>
  <c r="O9" i="1"/>
  <c r="L9" i="1"/>
  <c r="I9" i="1"/>
  <c r="F9" i="1"/>
  <c r="S8" i="1"/>
  <c r="O8" i="1"/>
  <c r="L8" i="1"/>
  <c r="I8" i="1"/>
  <c r="F8" i="1"/>
  <c r="S7" i="1"/>
  <c r="O7" i="1"/>
  <c r="L7" i="1"/>
  <c r="I7" i="1"/>
  <c r="F7" i="1"/>
  <c r="S6" i="1"/>
  <c r="O6" i="1"/>
  <c r="L6" i="1"/>
  <c r="I6" i="1"/>
  <c r="S5" i="1"/>
  <c r="O5" i="1"/>
  <c r="L5" i="1"/>
  <c r="I5" i="1"/>
  <c r="F5" i="1"/>
  <c r="S4" i="1"/>
  <c r="S1" i="1" s="1"/>
  <c r="O4" i="1"/>
  <c r="L4" i="1"/>
  <c r="I4" i="1"/>
  <c r="F4" i="1"/>
  <c r="F31" i="1" l="1"/>
  <c r="F34" i="1"/>
  <c r="F35" i="1"/>
  <c r="F32" i="1"/>
  <c r="F33" i="1"/>
</calcChain>
</file>

<file path=xl/sharedStrings.xml><?xml version="1.0" encoding="utf-8"?>
<sst xmlns="http://schemas.openxmlformats.org/spreadsheetml/2006/main" count="200" uniqueCount="59">
  <si>
    <t>Telstaat</t>
  </si>
  <si>
    <t>Tumbling</t>
  </si>
  <si>
    <t>Trampoline</t>
  </si>
  <si>
    <t>Plankoline/ plank-kast</t>
  </si>
  <si>
    <t>Tramp.-kast</t>
  </si>
  <si>
    <t>Tramp.-pegases</t>
  </si>
  <si>
    <t>Vereniging</t>
  </si>
  <si>
    <t>Plaats</t>
  </si>
  <si>
    <t>Leeftijdscategorie</t>
  </si>
  <si>
    <t>Niveau</t>
  </si>
  <si>
    <t>Aantal</t>
  </si>
  <si>
    <t>Swift 1</t>
  </si>
  <si>
    <t>Assendelft</t>
  </si>
  <si>
    <t>mini's</t>
  </si>
  <si>
    <t>n3</t>
  </si>
  <si>
    <t>Sparta 3</t>
  </si>
  <si>
    <t>Broek in Waterland</t>
  </si>
  <si>
    <t>Ilpenstein 1</t>
  </si>
  <si>
    <t>Ilpendam</t>
  </si>
  <si>
    <t>Swift 2</t>
  </si>
  <si>
    <t>n2</t>
  </si>
  <si>
    <t>LH 1</t>
  </si>
  <si>
    <t>Krommenie</t>
  </si>
  <si>
    <t>Brinio 3</t>
  </si>
  <si>
    <t>Monnickendam</t>
  </si>
  <si>
    <t>pupillen</t>
  </si>
  <si>
    <t>Sparta 2</t>
  </si>
  <si>
    <t>Brinio 2</t>
  </si>
  <si>
    <t>Ilpenstein 2</t>
  </si>
  <si>
    <t>Swift 3</t>
  </si>
  <si>
    <t>LH 2</t>
  </si>
  <si>
    <t>LH 3</t>
  </si>
  <si>
    <t>n1</t>
  </si>
  <si>
    <t>LH 4</t>
  </si>
  <si>
    <t>LH 8</t>
  </si>
  <si>
    <t>LH 7</t>
  </si>
  <si>
    <t>turnsters</t>
  </si>
  <si>
    <t>K&amp;V1</t>
  </si>
  <si>
    <t>Zaandam</t>
  </si>
  <si>
    <t>turn(st)ers</t>
  </si>
  <si>
    <t>K&amp;V2</t>
  </si>
  <si>
    <t>Swift 4</t>
  </si>
  <si>
    <t>LH 5</t>
  </si>
  <si>
    <t>Brinio 1</t>
  </si>
  <si>
    <t>Sparta 1</t>
  </si>
  <si>
    <t>LH 9</t>
  </si>
  <si>
    <t>turners</t>
  </si>
  <si>
    <t>Swift 5</t>
  </si>
  <si>
    <t>LH 6</t>
  </si>
  <si>
    <t>Verenigingsbokaal</t>
  </si>
  <si>
    <t>Punten</t>
  </si>
  <si>
    <t>Aantal toestellen</t>
  </si>
  <si>
    <t xml:space="preserve">Gem. score </t>
  </si>
  <si>
    <t>Brinio</t>
  </si>
  <si>
    <t>Sparta</t>
  </si>
  <si>
    <t>Swift</t>
  </si>
  <si>
    <t xml:space="preserve">K&amp;V </t>
  </si>
  <si>
    <t>Lycurgus Hygiëa</t>
  </si>
  <si>
    <t>Ilpenstein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</si>
</sst>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CCFF"/>
      <name val="Calibri"/>
      <family val="2"/>
      <scheme val="minor"/>
    </font>
    <font>
      <sz val="11"/>
      <color rgb="FF00CCFF"/>
      <name val="Calibri"/>
      <family val="2"/>
      <scheme val="minor"/>
    </font>
    <font>
      <sz val="11"/>
      <name val="Calibri"/>
      <family val="2"/>
    </font>
    <font>
      <sz val="11"/>
      <color theme="3" tint="0.39997558519241921"/>
      <name val="Calibri"/>
      <family val="2"/>
      <scheme val="minor"/>
    </font>
    <font>
      <sz val="11"/>
      <color rgb="FF3E2F99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993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0"/>
      <name val="Arial"/>
      <family val="2"/>
    </font>
    <font>
      <b/>
      <sz val="11"/>
      <color rgb="FF33CC33"/>
      <name val="Calibri"/>
      <family val="2"/>
      <scheme val="minor"/>
    </font>
    <font>
      <sz val="11"/>
      <color rgb="FF33CC33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0"/>
      <name val="Arial"/>
      <family val="2"/>
    </font>
    <font>
      <sz val="7"/>
      <color theme="1"/>
      <name val="Arial"/>
      <family val="2"/>
    </font>
    <font>
      <u/>
      <sz val="10"/>
      <color indexed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7CFE7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76F09"/>
        <bgColor indexed="64"/>
      </patternFill>
    </fill>
    <fill>
      <patternFill patternType="solid">
        <fgColor rgb="FFF57AC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9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</cellStyleXfs>
  <cellXfs count="155">
    <xf numFmtId="0" fontId="0" fillId="0" borderId="0" xfId="0"/>
    <xf numFmtId="0" fontId="1" fillId="0" borderId="0" xfId="0" applyFont="1"/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 applyProtection="1"/>
    <xf numFmtId="0" fontId="0" fillId="3" borderId="1" xfId="0" applyFill="1" applyBorder="1" applyAlignment="1" applyProtection="1">
      <alignment horizontal="center"/>
    </xf>
    <xf numFmtId="0" fontId="0" fillId="3" borderId="2" xfId="0" applyFill="1" applyBorder="1" applyAlignment="1">
      <alignment vertical="center"/>
    </xf>
    <xf numFmtId="0" fontId="2" fillId="3" borderId="4" xfId="0" applyFont="1" applyFill="1" applyBorder="1" applyAlignment="1">
      <alignment horizontal="center"/>
    </xf>
    <xf numFmtId="0" fontId="0" fillId="4" borderId="1" xfId="0" applyFill="1" applyBorder="1" applyAlignment="1" applyProtection="1">
      <alignment horizontal="center"/>
    </xf>
    <xf numFmtId="164" fontId="0" fillId="4" borderId="2" xfId="0" applyNumberFormat="1" applyFill="1" applyBorder="1" applyAlignment="1">
      <alignment vertical="center"/>
    </xf>
    <xf numFmtId="0" fontId="2" fillId="4" borderId="4" xfId="0" applyFont="1" applyFill="1" applyBorder="1" applyAlignment="1"/>
    <xf numFmtId="0" fontId="0" fillId="5" borderId="1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0" fillId="6" borderId="1" xfId="0" applyFill="1" applyBorder="1" applyAlignment="1" applyProtection="1">
      <alignment horizontal="center"/>
    </xf>
    <xf numFmtId="0" fontId="0" fillId="6" borderId="2" xfId="0" applyFill="1" applyBorder="1" applyAlignment="1">
      <alignment horizontal="center" wrapText="1"/>
    </xf>
    <xf numFmtId="0" fontId="2" fillId="6" borderId="4" xfId="0" applyFont="1" applyFill="1" applyBorder="1" applyAlignment="1"/>
    <xf numFmtId="0" fontId="0" fillId="7" borderId="1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8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 applyProtection="1"/>
    <xf numFmtId="0" fontId="0" fillId="3" borderId="5" xfId="0" applyFill="1" applyBorder="1" applyAlignment="1" applyProtection="1">
      <alignment horizontal="center"/>
    </xf>
    <xf numFmtId="0" fontId="0" fillId="3" borderId="6" xfId="0" applyFill="1" applyBorder="1"/>
    <xf numFmtId="0" fontId="2" fillId="3" borderId="8" xfId="0" applyFont="1" applyFill="1" applyBorder="1" applyAlignment="1">
      <alignment horizontal="center"/>
    </xf>
    <xf numFmtId="0" fontId="0" fillId="4" borderId="5" xfId="0" applyFill="1" applyBorder="1" applyAlignment="1" applyProtection="1">
      <alignment horizontal="center"/>
    </xf>
    <xf numFmtId="164" fontId="0" fillId="4" borderId="6" xfId="0" applyNumberFormat="1" applyFill="1" applyBorder="1"/>
    <xf numFmtId="0" fontId="2" fillId="4" borderId="9" xfId="0" applyFont="1" applyFill="1" applyBorder="1"/>
    <xf numFmtId="0" fontId="0" fillId="5" borderId="5" xfId="0" applyFill="1" applyBorder="1" applyAlignment="1" applyProtection="1">
      <alignment horizontal="center"/>
    </xf>
    <xf numFmtId="0" fontId="0" fillId="5" borderId="6" xfId="0" applyFill="1" applyBorder="1"/>
    <xf numFmtId="0" fontId="2" fillId="5" borderId="9" xfId="0" applyFont="1" applyFill="1" applyBorder="1"/>
    <xf numFmtId="0" fontId="0" fillId="6" borderId="5" xfId="0" applyFill="1" applyBorder="1" applyAlignment="1" applyProtection="1">
      <alignment horizontal="center"/>
    </xf>
    <xf numFmtId="0" fontId="0" fillId="6" borderId="6" xfId="0" quotePrefix="1" applyFill="1" applyBorder="1" applyAlignment="1">
      <alignment horizontal="center" wrapText="1"/>
    </xf>
    <xf numFmtId="0" fontId="2" fillId="6" borderId="9" xfId="0" applyFont="1" applyFill="1" applyBorder="1"/>
    <xf numFmtId="0" fontId="0" fillId="7" borderId="5" xfId="0" applyFill="1" applyBorder="1" applyAlignment="1" applyProtection="1">
      <alignment horizontal="center"/>
    </xf>
    <xf numFmtId="0" fontId="0" fillId="7" borderId="6" xfId="0" quotePrefix="1" applyFill="1" applyBorder="1" applyAlignment="1">
      <alignment horizontal="center" wrapText="1"/>
    </xf>
    <xf numFmtId="0" fontId="2" fillId="7" borderId="9" xfId="0" applyFont="1" applyFill="1" applyBorder="1"/>
    <xf numFmtId="0" fontId="0" fillId="8" borderId="9" xfId="0" applyFill="1" applyBorder="1"/>
    <xf numFmtId="0" fontId="3" fillId="0" borderId="4" xfId="0" applyFont="1" applyBorder="1" applyProtection="1">
      <protection locked="0"/>
    </xf>
    <xf numFmtId="0" fontId="3" fillId="0" borderId="4" xfId="0" applyFont="1" applyBorder="1" applyProtection="1"/>
    <xf numFmtId="0" fontId="4" fillId="0" borderId="4" xfId="0" applyFont="1" applyBorder="1" applyProtection="1"/>
    <xf numFmtId="0" fontId="0" fillId="0" borderId="10" xfId="0" applyBorder="1" applyProtection="1">
      <protection locked="0"/>
    </xf>
    <xf numFmtId="0" fontId="5" fillId="9" borderId="10" xfId="0" applyFont="1" applyFill="1" applyBorder="1" applyAlignment="1">
      <alignment horizontal="center"/>
    </xf>
    <xf numFmtId="0" fontId="4" fillId="0" borderId="10" xfId="0" applyFont="1" applyBorder="1" applyProtection="1"/>
    <xf numFmtId="0" fontId="0" fillId="0" borderId="10" xfId="0" applyBorder="1" applyProtection="1"/>
    <xf numFmtId="0" fontId="6" fillId="0" borderId="10" xfId="0" applyFont="1" applyBorder="1" applyProtection="1">
      <protection locked="0"/>
    </xf>
    <xf numFmtId="0" fontId="2" fillId="0" borderId="10" xfId="0" applyFont="1" applyBorder="1"/>
    <xf numFmtId="0" fontId="6" fillId="0" borderId="3" xfId="0" applyFont="1" applyBorder="1"/>
    <xf numFmtId="0" fontId="7" fillId="0" borderId="10" xfId="0" applyFont="1" applyBorder="1" applyProtection="1">
      <protection locked="0"/>
    </xf>
    <xf numFmtId="0" fontId="7" fillId="0" borderId="11" xfId="0" applyFont="1" applyBorder="1"/>
    <xf numFmtId="0" fontId="4" fillId="0" borderId="12" xfId="0" applyFont="1" applyBorder="1" applyProtection="1"/>
    <xf numFmtId="0" fontId="0" fillId="0" borderId="12" xfId="0" applyBorder="1" applyProtection="1">
      <protection locked="0"/>
    </xf>
    <xf numFmtId="0" fontId="5" fillId="9" borderId="12" xfId="0" applyFont="1" applyFill="1" applyBorder="1" applyAlignment="1">
      <alignment horizontal="center"/>
    </xf>
    <xf numFmtId="0" fontId="8" fillId="0" borderId="10" xfId="0" applyFont="1" applyBorder="1" applyProtection="1">
      <protection locked="0"/>
    </xf>
    <xf numFmtId="0" fontId="8" fillId="0" borderId="10" xfId="0" applyFont="1" applyBorder="1" applyProtection="1"/>
    <xf numFmtId="0" fontId="9" fillId="0" borderId="9" xfId="0" applyFont="1" applyBorder="1" applyProtection="1"/>
    <xf numFmtId="0" fontId="0" fillId="0" borderId="9" xfId="0" applyBorder="1" applyProtection="1">
      <protection locked="0"/>
    </xf>
    <xf numFmtId="0" fontId="5" fillId="9" borderId="9" xfId="0" applyFont="1" applyFill="1" applyBorder="1" applyAlignment="1">
      <alignment horizontal="center"/>
    </xf>
    <xf numFmtId="0" fontId="7" fillId="0" borderId="7" xfId="0" applyFont="1" applyBorder="1"/>
    <xf numFmtId="0" fontId="0" fillId="0" borderId="13" xfId="0" applyBorder="1"/>
    <xf numFmtId="0" fontId="2" fillId="0" borderId="0" xfId="0" applyFont="1" applyBorder="1"/>
    <xf numFmtId="0" fontId="9" fillId="0" borderId="12" xfId="0" applyFont="1" applyBorder="1" applyProtection="1"/>
    <xf numFmtId="0" fontId="10" fillId="0" borderId="10" xfId="0" applyFont="1" applyBorder="1" applyProtection="1">
      <protection locked="0"/>
    </xf>
    <xf numFmtId="0" fontId="10" fillId="0" borderId="11" xfId="0" applyFont="1" applyBorder="1"/>
    <xf numFmtId="0" fontId="11" fillId="0" borderId="10" xfId="0" applyFont="1" applyBorder="1" applyAlignment="1">
      <alignment horizontal="left"/>
    </xf>
    <xf numFmtId="0" fontId="11" fillId="0" borderId="10" xfId="0" applyFont="1" applyBorder="1" applyAlignment="1" applyProtection="1">
      <alignment horizontal="left"/>
    </xf>
    <xf numFmtId="0" fontId="12" fillId="0" borderId="9" xfId="0" applyFont="1" applyBorder="1" applyAlignment="1" applyProtection="1">
      <alignment horizontal="left"/>
    </xf>
    <xf numFmtId="0" fontId="10" fillId="0" borderId="14" xfId="0" applyFont="1" applyBorder="1"/>
    <xf numFmtId="0" fontId="12" fillId="0" borderId="12" xfId="0" applyFont="1" applyBorder="1" applyAlignment="1" applyProtection="1">
      <alignment horizontal="left"/>
    </xf>
    <xf numFmtId="0" fontId="10" fillId="0" borderId="11" xfId="0" applyFont="1" applyFill="1" applyBorder="1"/>
    <xf numFmtId="0" fontId="13" fillId="0" borderId="10" xfId="0" applyFont="1" applyBorder="1" applyAlignment="1" applyProtection="1">
      <alignment horizontal="left"/>
      <protection locked="0"/>
    </xf>
    <xf numFmtId="0" fontId="13" fillId="0" borderId="10" xfId="0" applyFont="1" applyBorder="1" applyAlignment="1" applyProtection="1">
      <alignment horizontal="left"/>
    </xf>
    <xf numFmtId="0" fontId="14" fillId="0" borderId="9" xfId="0" applyFont="1" applyBorder="1" applyAlignment="1" applyProtection="1">
      <alignment horizontal="left"/>
    </xf>
    <xf numFmtId="0" fontId="14" fillId="0" borderId="10" xfId="0" applyFont="1" applyBorder="1" applyAlignment="1" applyProtection="1">
      <alignment horizontal="left"/>
    </xf>
    <xf numFmtId="0" fontId="12" fillId="0" borderId="11" xfId="0" applyFont="1" applyBorder="1"/>
    <xf numFmtId="0" fontId="14" fillId="0" borderId="12" xfId="0" applyFont="1" applyBorder="1" applyAlignment="1" applyProtection="1">
      <alignment horizontal="left"/>
    </xf>
    <xf numFmtId="0" fontId="15" fillId="0" borderId="9" xfId="0" applyFont="1" applyBorder="1" applyAlignment="1" applyProtection="1">
      <alignment horizontal="left"/>
    </xf>
    <xf numFmtId="0" fontId="16" fillId="0" borderId="10" xfId="0" applyFont="1" applyBorder="1" applyAlignment="1" applyProtection="1">
      <alignment horizontal="left"/>
      <protection locked="0"/>
    </xf>
    <xf numFmtId="0" fontId="16" fillId="0" borderId="10" xfId="0" applyFont="1" applyBorder="1" applyAlignment="1" applyProtection="1">
      <alignment horizontal="left"/>
    </xf>
    <xf numFmtId="0" fontId="15" fillId="0" borderId="10" xfId="0" applyFont="1" applyBorder="1" applyAlignment="1" applyProtection="1">
      <alignment horizontal="left"/>
    </xf>
    <xf numFmtId="0" fontId="15" fillId="0" borderId="12" xfId="0" applyFont="1" applyBorder="1" applyAlignment="1" applyProtection="1">
      <alignment horizontal="left"/>
    </xf>
    <xf numFmtId="0" fontId="12" fillId="0" borderId="12" xfId="0" applyFont="1" applyBorder="1" applyProtection="1">
      <protection locked="0"/>
    </xf>
    <xf numFmtId="0" fontId="2" fillId="0" borderId="12" xfId="0" applyFont="1" applyBorder="1"/>
    <xf numFmtId="0" fontId="17" fillId="0" borderId="10" xfId="0" applyFont="1" applyBorder="1"/>
    <xf numFmtId="0" fontId="17" fillId="0" borderId="10" xfId="0" applyFont="1" applyBorder="1" applyProtection="1"/>
    <xf numFmtId="0" fontId="18" fillId="0" borderId="15" xfId="0" applyFont="1" applyBorder="1" applyProtection="1"/>
    <xf numFmtId="0" fontId="0" fillId="0" borderId="15" xfId="0" applyBorder="1" applyProtection="1">
      <protection locked="0"/>
    </xf>
    <xf numFmtId="0" fontId="5" fillId="9" borderId="15" xfId="0" applyFont="1" applyFill="1" applyBorder="1" applyAlignment="1">
      <alignment horizontal="center"/>
    </xf>
    <xf numFmtId="1" fontId="19" fillId="0" borderId="9" xfId="1" applyNumberFormat="1" applyBorder="1" applyAlignment="1" applyProtection="1">
      <alignment horizontal="center"/>
    </xf>
    <xf numFmtId="0" fontId="12" fillId="0" borderId="15" xfId="0" applyFont="1" applyBorder="1" applyProtection="1">
      <protection locked="0"/>
    </xf>
    <xf numFmtId="0" fontId="20" fillId="0" borderId="10" xfId="0" applyFont="1" applyBorder="1" applyProtection="1">
      <protection locked="0"/>
    </xf>
    <xf numFmtId="0" fontId="20" fillId="0" borderId="10" xfId="0" applyFont="1" applyBorder="1" applyProtection="1"/>
    <xf numFmtId="0" fontId="21" fillId="0" borderId="9" xfId="0" applyFont="1" applyBorder="1" applyProtection="1"/>
    <xf numFmtId="1" fontId="21" fillId="0" borderId="9" xfId="0" applyNumberFormat="1" applyFont="1" applyBorder="1" applyAlignment="1" applyProtection="1">
      <alignment horizontal="center"/>
    </xf>
    <xf numFmtId="0" fontId="12" fillId="0" borderId="9" xfId="0" applyFont="1" applyBorder="1" applyProtection="1">
      <protection locked="0"/>
    </xf>
    <xf numFmtId="0" fontId="21" fillId="0" borderId="10" xfId="0" applyFont="1" applyBorder="1" applyProtection="1"/>
    <xf numFmtId="1" fontId="21" fillId="0" borderId="10" xfId="0" applyNumberFormat="1" applyFont="1" applyBorder="1" applyAlignment="1" applyProtection="1">
      <alignment horizontal="center"/>
    </xf>
    <xf numFmtId="0" fontId="12" fillId="0" borderId="8" xfId="0" applyFont="1" applyBorder="1"/>
    <xf numFmtId="0" fontId="21" fillId="0" borderId="12" xfId="0" applyFont="1" applyBorder="1" applyProtection="1"/>
    <xf numFmtId="0" fontId="22" fillId="0" borderId="10" xfId="0" applyFont="1" applyBorder="1" applyProtection="1">
      <protection locked="0"/>
    </xf>
    <xf numFmtId="0" fontId="22" fillId="0" borderId="16" xfId="0" applyFont="1" applyBorder="1"/>
    <xf numFmtId="0" fontId="23" fillId="0" borderId="10" xfId="0" applyFont="1" applyBorder="1" applyProtection="1">
      <protection locked="0"/>
    </xf>
    <xf numFmtId="0" fontId="23" fillId="0" borderId="10" xfId="0" applyFont="1" applyBorder="1" applyProtection="1"/>
    <xf numFmtId="0" fontId="2" fillId="0" borderId="12" xfId="0" applyFont="1" applyBorder="1" applyProtection="1">
      <protection locked="0"/>
    </xf>
    <xf numFmtId="0" fontId="22" fillId="0" borderId="9" xfId="0" applyFont="1" applyBorder="1" applyProtection="1"/>
    <xf numFmtId="0" fontId="2" fillId="0" borderId="9" xfId="0" applyFont="1" applyBorder="1" applyProtection="1">
      <protection locked="0"/>
    </xf>
    <xf numFmtId="0" fontId="22" fillId="0" borderId="8" xfId="0" applyFont="1" applyBorder="1"/>
    <xf numFmtId="0" fontId="22" fillId="0" borderId="10" xfId="0" applyFont="1" applyBorder="1" applyProtection="1"/>
    <xf numFmtId="0" fontId="2" fillId="0" borderId="10" xfId="0" applyFont="1" applyBorder="1" applyProtection="1">
      <protection locked="0"/>
    </xf>
    <xf numFmtId="0" fontId="2" fillId="0" borderId="10" xfId="0" applyFont="1" applyBorder="1" applyAlignment="1" applyProtection="1">
      <protection locked="0"/>
    </xf>
    <xf numFmtId="1" fontId="22" fillId="0" borderId="10" xfId="0" applyNumberFormat="1" applyFont="1" applyBorder="1" applyAlignment="1" applyProtection="1">
      <alignment horizontal="center"/>
    </xf>
    <xf numFmtId="0" fontId="24" fillId="0" borderId="10" xfId="0" applyFont="1" applyBorder="1" applyProtection="1">
      <protection locked="0"/>
    </xf>
    <xf numFmtId="0" fontId="25" fillId="0" borderId="10" xfId="0" applyFont="1" applyBorder="1" applyProtection="1">
      <protection locked="0"/>
    </xf>
    <xf numFmtId="0" fontId="25" fillId="0" borderId="8" xfId="0" applyFont="1" applyBorder="1"/>
    <xf numFmtId="0" fontId="26" fillId="0" borderId="0" xfId="0" applyFont="1" applyProtection="1"/>
    <xf numFmtId="0" fontId="0" fillId="0" borderId="0" xfId="0" applyFill="1" applyBorder="1"/>
    <xf numFmtId="0" fontId="0" fillId="0" borderId="17" xfId="0" applyBorder="1" applyProtection="1"/>
    <xf numFmtId="0" fontId="0" fillId="0" borderId="18" xfId="0" applyBorder="1" applyProtection="1"/>
    <xf numFmtId="0" fontId="27" fillId="0" borderId="10" xfId="0" applyFont="1" applyBorder="1" applyAlignment="1" applyProtection="1">
      <alignment horizontal="center" wrapText="1"/>
    </xf>
    <xf numFmtId="0" fontId="0" fillId="0" borderId="10" xfId="0" applyBorder="1" applyAlignment="1" applyProtection="1">
      <alignment wrapText="1"/>
    </xf>
    <xf numFmtId="0" fontId="2" fillId="0" borderId="0" xfId="0" applyFont="1" applyProtection="1"/>
    <xf numFmtId="0" fontId="0" fillId="0" borderId="1" xfId="0" applyBorder="1" applyProtection="1"/>
    <xf numFmtId="0" fontId="0" fillId="0" borderId="2" xfId="0" applyBorder="1" applyProtection="1"/>
    <xf numFmtId="164" fontId="2" fillId="0" borderId="4" xfId="0" applyNumberFormat="1" applyFont="1" applyBorder="1" applyProtection="1"/>
    <xf numFmtId="1" fontId="0" fillId="0" borderId="4" xfId="0" applyNumberFormat="1" applyBorder="1" applyProtection="1"/>
    <xf numFmtId="2" fontId="2" fillId="0" borderId="4" xfId="0" applyNumberFormat="1" applyFont="1" applyBorder="1" applyProtection="1"/>
    <xf numFmtId="0" fontId="2" fillId="9" borderId="4" xfId="0" applyFont="1" applyFill="1" applyBorder="1" applyProtection="1"/>
    <xf numFmtId="0" fontId="0" fillId="0" borderId="13" xfId="0" applyBorder="1" applyProtection="1"/>
    <xf numFmtId="0" fontId="0" fillId="0" borderId="0" xfId="0" applyBorder="1" applyProtection="1"/>
    <xf numFmtId="164" fontId="2" fillId="0" borderId="8" xfId="0" applyNumberFormat="1" applyFont="1" applyBorder="1" applyProtection="1"/>
    <xf numFmtId="0" fontId="0" fillId="0" borderId="8" xfId="0" applyBorder="1" applyProtection="1"/>
    <xf numFmtId="2" fontId="2" fillId="0" borderId="8" xfId="0" applyNumberFormat="1" applyFont="1" applyBorder="1" applyProtection="1"/>
    <xf numFmtId="0" fontId="2" fillId="9" borderId="8" xfId="0" applyFont="1" applyFill="1" applyBorder="1" applyProtection="1"/>
    <xf numFmtId="0" fontId="5" fillId="0" borderId="13" xfId="0" applyFont="1" applyBorder="1"/>
    <xf numFmtId="0" fontId="5" fillId="0" borderId="0" xfId="0" applyFont="1" applyBorder="1"/>
    <xf numFmtId="164" fontId="5" fillId="0" borderId="8" xfId="0" applyNumberFormat="1" applyFont="1" applyBorder="1" applyProtection="1"/>
    <xf numFmtId="0" fontId="5" fillId="0" borderId="8" xfId="0" applyFont="1" applyBorder="1" applyProtection="1"/>
    <xf numFmtId="0" fontId="2" fillId="0" borderId="13" xfId="0" applyFont="1" applyBorder="1" applyProtection="1"/>
    <xf numFmtId="0" fontId="2" fillId="0" borderId="0" xfId="0" applyFont="1" applyBorder="1" applyProtection="1"/>
    <xf numFmtId="0" fontId="2" fillId="0" borderId="8" xfId="0" applyFont="1" applyBorder="1" applyProtection="1"/>
    <xf numFmtId="0" fontId="0" fillId="0" borderId="5" xfId="0" applyBorder="1" applyProtection="1"/>
    <xf numFmtId="0" fontId="0" fillId="0" borderId="6" xfId="0" applyBorder="1" applyProtection="1"/>
    <xf numFmtId="164" fontId="2" fillId="0" borderId="9" xfId="0" applyNumberFormat="1" applyFont="1" applyBorder="1" applyProtection="1"/>
    <xf numFmtId="0" fontId="0" fillId="0" borderId="9" xfId="0" applyBorder="1" applyProtection="1"/>
    <xf numFmtId="2" fontId="2" fillId="0" borderId="9" xfId="0" applyNumberFormat="1" applyFont="1" applyBorder="1" applyProtection="1"/>
    <xf numFmtId="0" fontId="2" fillId="9" borderId="9" xfId="0" applyFont="1" applyFill="1" applyBorder="1" applyProtection="1"/>
    <xf numFmtId="0" fontId="5" fillId="0" borderId="0" xfId="0" applyFont="1"/>
    <xf numFmtId="0" fontId="5" fillId="0" borderId="0" xfId="0" applyFont="1" applyProtection="1"/>
    <xf numFmtId="0" fontId="5" fillId="0" borderId="9" xfId="0" applyFont="1" applyBorder="1" applyProtection="1"/>
  </cellXfs>
  <cellStyles count="5">
    <cellStyle name="Hyperlink 2" xfId="2"/>
    <cellStyle name="Standaard" xfId="0" builtinId="0"/>
    <cellStyle name="Standaard 2" xfId="3"/>
    <cellStyle name="Standaard 2 2" xfId="1"/>
    <cellStyle name="Standaard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36"/>
  <sheetViews>
    <sheetView tabSelected="1" topLeftCell="A7" zoomScale="90" zoomScaleNormal="90" workbookViewId="0">
      <selection activeCell="I33" sqref="I33"/>
    </sheetView>
  </sheetViews>
  <sheetFormatPr defaultRowHeight="15" x14ac:dyDescent="0.25"/>
  <cols>
    <col min="1" max="1" width="15.140625" customWidth="1"/>
    <col min="2" max="2" width="18.42578125" customWidth="1"/>
    <col min="3" max="3" width="17.28515625" style="2" bestFit="1" customWidth="1"/>
    <col min="4" max="4" width="5.42578125" style="3" customWidth="1"/>
    <col min="5" max="5" width="6" customWidth="1"/>
    <col min="6" max="6" width="6.28515625" style="4" bestFit="1" customWidth="1"/>
    <col min="7" max="7" width="5.5703125" style="3" customWidth="1"/>
    <col min="8" max="8" width="6.42578125" customWidth="1"/>
    <col min="9" max="9" width="6.28515625" style="5" bestFit="1" customWidth="1"/>
    <col min="10" max="10" width="5.28515625" style="2" customWidth="1"/>
    <col min="11" max="11" width="6.28515625" customWidth="1"/>
    <col min="12" max="12" width="6.28515625" style="5" bestFit="1" customWidth="1"/>
    <col min="13" max="13" width="5" style="3" customWidth="1"/>
    <col min="14" max="14" width="6.42578125" customWidth="1"/>
    <col min="15" max="15" width="6.28515625" style="5" bestFit="1" customWidth="1"/>
    <col min="16" max="16" width="5" style="3" customWidth="1"/>
    <col min="17" max="17" width="7.140625" customWidth="1"/>
    <col min="18" max="18" width="6.42578125" style="5" customWidth="1"/>
    <col min="19" max="19" width="6.7109375" hidden="1" customWidth="1"/>
  </cols>
  <sheetData>
    <row r="1" spans="1:21" x14ac:dyDescent="0.25">
      <c r="A1" s="1" t="s">
        <v>0</v>
      </c>
      <c r="S1">
        <f>SUM(S4:S86)</f>
        <v>0</v>
      </c>
    </row>
    <row r="2" spans="1:21" ht="31.5" customHeight="1" x14ac:dyDescent="0.25">
      <c r="A2" s="6"/>
      <c r="B2" s="7"/>
      <c r="C2" s="8"/>
      <c r="D2" s="9"/>
      <c r="E2" s="10" t="s">
        <v>1</v>
      </c>
      <c r="F2" s="11"/>
      <c r="G2" s="12"/>
      <c r="H2" s="13" t="s">
        <v>2</v>
      </c>
      <c r="I2" s="14"/>
      <c r="J2" s="15" t="s">
        <v>3</v>
      </c>
      <c r="K2" s="16"/>
      <c r="L2" s="17"/>
      <c r="M2" s="18"/>
      <c r="N2" s="19" t="s">
        <v>4</v>
      </c>
      <c r="O2" s="20"/>
      <c r="P2" s="21" t="s">
        <v>5</v>
      </c>
      <c r="Q2" s="22"/>
      <c r="R2" s="23"/>
      <c r="S2" s="24"/>
    </row>
    <row r="3" spans="1:21" x14ac:dyDescent="0.25">
      <c r="A3" s="25" t="s">
        <v>6</v>
      </c>
      <c r="B3" s="26" t="s">
        <v>7</v>
      </c>
      <c r="C3" s="27" t="s">
        <v>8</v>
      </c>
      <c r="D3" s="28" t="s">
        <v>9</v>
      </c>
      <c r="E3" s="29"/>
      <c r="F3" s="30" t="s">
        <v>7</v>
      </c>
      <c r="G3" s="31" t="s">
        <v>9</v>
      </c>
      <c r="H3" s="32"/>
      <c r="I3" s="33" t="s">
        <v>7</v>
      </c>
      <c r="J3" s="34" t="s">
        <v>9</v>
      </c>
      <c r="K3" s="35"/>
      <c r="L3" s="36" t="s">
        <v>7</v>
      </c>
      <c r="M3" s="37" t="s">
        <v>9</v>
      </c>
      <c r="N3" s="38"/>
      <c r="O3" s="39" t="s">
        <v>7</v>
      </c>
      <c r="P3" s="40" t="s">
        <v>9</v>
      </c>
      <c r="Q3" s="41"/>
      <c r="R3" s="42" t="s">
        <v>7</v>
      </c>
      <c r="S3" s="43" t="s">
        <v>10</v>
      </c>
    </row>
    <row r="4" spans="1:21" x14ac:dyDescent="0.25">
      <c r="A4" s="44" t="s">
        <v>11</v>
      </c>
      <c r="B4" s="44" t="s">
        <v>12</v>
      </c>
      <c r="C4" s="45" t="s">
        <v>13</v>
      </c>
      <c r="D4" s="46" t="s">
        <v>14</v>
      </c>
      <c r="E4" s="47">
        <v>69.400000000000006</v>
      </c>
      <c r="F4" s="48">
        <f>RANK(E4,E$4:E$5)</f>
        <v>2</v>
      </c>
      <c r="G4" s="49" t="s">
        <v>14</v>
      </c>
      <c r="H4" s="47">
        <v>82</v>
      </c>
      <c r="I4" s="48">
        <f>RANK(H4,H$4:H$6)</f>
        <v>1</v>
      </c>
      <c r="J4" s="49" t="s">
        <v>14</v>
      </c>
      <c r="K4" s="47">
        <v>71</v>
      </c>
      <c r="L4" s="48">
        <f>RANK(K4,K$4:K$6)</f>
        <v>3</v>
      </c>
      <c r="M4" s="49" t="s">
        <v>14</v>
      </c>
      <c r="N4" s="47">
        <v>85.7</v>
      </c>
      <c r="O4" s="48">
        <f>RANK(N4,N$4:N$6)</f>
        <v>2</v>
      </c>
      <c r="P4" s="50"/>
      <c r="Q4" s="51"/>
      <c r="R4" s="52"/>
      <c r="S4" s="53">
        <f>COUNT(D4,G4,J4,M4,P4)</f>
        <v>0</v>
      </c>
    </row>
    <row r="5" spans="1:21" x14ac:dyDescent="0.25">
      <c r="A5" s="44" t="s">
        <v>15</v>
      </c>
      <c r="B5" s="44" t="s">
        <v>16</v>
      </c>
      <c r="C5" s="45" t="s">
        <v>13</v>
      </c>
      <c r="D5" s="49" t="s">
        <v>14</v>
      </c>
      <c r="E5" s="47">
        <v>72.7</v>
      </c>
      <c r="F5" s="48">
        <f>RANK(E5,E$4:E$5)</f>
        <v>1</v>
      </c>
      <c r="G5" s="49" t="s">
        <v>14</v>
      </c>
      <c r="H5" s="47">
        <v>77</v>
      </c>
      <c r="I5" s="48">
        <f>RANK(H5,H$4:H$6)</f>
        <v>2</v>
      </c>
      <c r="J5" s="49" t="s">
        <v>14</v>
      </c>
      <c r="K5" s="47">
        <v>71.5</v>
      </c>
      <c r="L5" s="48">
        <f>RANK(K5,K$4:K$6)</f>
        <v>2</v>
      </c>
      <c r="M5" s="49" t="s">
        <v>14</v>
      </c>
      <c r="N5" s="47">
        <v>84.5</v>
      </c>
      <c r="O5" s="48">
        <f>RANK(N5,N$4:N$6)</f>
        <v>3</v>
      </c>
      <c r="P5" s="50"/>
      <c r="Q5" s="54"/>
      <c r="R5" s="52"/>
      <c r="S5" s="55">
        <f t="shared" ref="S5:S27" si="0">COUNT(D5,G5,J5,M5,P5)</f>
        <v>0</v>
      </c>
    </row>
    <row r="6" spans="1:21" ht="15.75" thickBot="1" x14ac:dyDescent="0.3">
      <c r="A6" s="44" t="s">
        <v>17</v>
      </c>
      <c r="B6" s="44" t="s">
        <v>18</v>
      </c>
      <c r="C6" s="45" t="s">
        <v>13</v>
      </c>
      <c r="D6" s="56"/>
      <c r="E6" s="57"/>
      <c r="F6" s="58"/>
      <c r="G6" s="56" t="s">
        <v>14</v>
      </c>
      <c r="H6" s="57">
        <v>75</v>
      </c>
      <c r="I6" s="58">
        <f>RANK(H6,H$4:H$6)</f>
        <v>3</v>
      </c>
      <c r="J6" s="56" t="s">
        <v>14</v>
      </c>
      <c r="K6" s="57">
        <v>72.099999999999994</v>
      </c>
      <c r="L6" s="58">
        <f>RANK(K6,K$4:K$6)</f>
        <v>1</v>
      </c>
      <c r="M6" s="56" t="s">
        <v>14</v>
      </c>
      <c r="N6" s="57">
        <v>87</v>
      </c>
      <c r="O6" s="58">
        <f>RANK(N6,N$4:N$6)</f>
        <v>1</v>
      </c>
      <c r="P6" s="50"/>
      <c r="Q6" s="54"/>
      <c r="R6" s="52"/>
      <c r="S6" s="55">
        <f t="shared" si="0"/>
        <v>0</v>
      </c>
    </row>
    <row r="7" spans="1:21" ht="15.75" thickTop="1" x14ac:dyDescent="0.25">
      <c r="A7" s="59" t="s">
        <v>19</v>
      </c>
      <c r="B7" s="59" t="s">
        <v>12</v>
      </c>
      <c r="C7" s="60" t="s">
        <v>13</v>
      </c>
      <c r="D7" s="61" t="s">
        <v>20</v>
      </c>
      <c r="E7" s="62">
        <v>77.3</v>
      </c>
      <c r="F7" s="63">
        <f>RANK(E7,E$7:E$8)</f>
        <v>2</v>
      </c>
      <c r="G7" s="61" t="s">
        <v>20</v>
      </c>
      <c r="H7" s="62">
        <v>74</v>
      </c>
      <c r="I7" s="63">
        <f>RANK(H7,H$7:H$8)</f>
        <v>1</v>
      </c>
      <c r="J7" s="61" t="s">
        <v>20</v>
      </c>
      <c r="K7" s="62">
        <v>75.8</v>
      </c>
      <c r="L7" s="63">
        <f>RANK(K7,K$7:K$8)</f>
        <v>1</v>
      </c>
      <c r="M7" s="61" t="s">
        <v>20</v>
      </c>
      <c r="N7" s="62">
        <v>85.8</v>
      </c>
      <c r="O7" s="63">
        <f>RANK(N7,N$7:N$8)</f>
        <v>2</v>
      </c>
      <c r="P7" s="50"/>
      <c r="Q7" s="54"/>
      <c r="R7" s="52"/>
      <c r="S7" s="64">
        <f t="shared" si="0"/>
        <v>0</v>
      </c>
      <c r="T7" s="65"/>
      <c r="U7" s="66"/>
    </row>
    <row r="8" spans="1:21" ht="15.75" thickBot="1" x14ac:dyDescent="0.3">
      <c r="A8" s="59" t="s">
        <v>21</v>
      </c>
      <c r="B8" s="59" t="s">
        <v>22</v>
      </c>
      <c r="C8" s="60" t="s">
        <v>13</v>
      </c>
      <c r="D8" s="67" t="s">
        <v>20</v>
      </c>
      <c r="E8" s="57">
        <v>79.2</v>
      </c>
      <c r="F8" s="58">
        <f>RANK(E8,E$7:E$8)</f>
        <v>1</v>
      </c>
      <c r="G8" s="67" t="s">
        <v>20</v>
      </c>
      <c r="H8" s="57">
        <v>73</v>
      </c>
      <c r="I8" s="58">
        <f>RANK(H8,H$7:H$8)</f>
        <v>2</v>
      </c>
      <c r="J8" s="67" t="s">
        <v>20</v>
      </c>
      <c r="K8" s="57">
        <v>69.8</v>
      </c>
      <c r="L8" s="58">
        <f>RANK(K8,K$7:K$8)</f>
        <v>2</v>
      </c>
      <c r="M8" s="67" t="s">
        <v>20</v>
      </c>
      <c r="N8" s="57">
        <v>88.6</v>
      </c>
      <c r="O8" s="58">
        <f>RANK(N8,N$7:N$8)</f>
        <v>1</v>
      </c>
      <c r="P8" s="50"/>
      <c r="Q8" s="68"/>
      <c r="R8" s="52"/>
      <c r="S8" s="69">
        <f t="shared" si="0"/>
        <v>0</v>
      </c>
    </row>
    <row r="9" spans="1:21" ht="16.5" thickTop="1" thickBot="1" x14ac:dyDescent="0.3">
      <c r="A9" s="70" t="s">
        <v>23</v>
      </c>
      <c r="B9" s="70" t="s">
        <v>24</v>
      </c>
      <c r="C9" s="71" t="s">
        <v>25</v>
      </c>
      <c r="D9" s="72" t="s">
        <v>14</v>
      </c>
      <c r="E9" s="62">
        <v>0</v>
      </c>
      <c r="F9" s="63">
        <f>RANK(E9,E$9:E$10)</f>
        <v>2</v>
      </c>
      <c r="G9" s="72" t="s">
        <v>14</v>
      </c>
      <c r="H9" s="62">
        <v>0</v>
      </c>
      <c r="I9" s="63">
        <f>RANK(H9,H$9:H$10)</f>
        <v>2</v>
      </c>
      <c r="J9" s="72" t="s">
        <v>14</v>
      </c>
      <c r="K9" s="62">
        <v>0</v>
      </c>
      <c r="L9" s="63">
        <f>RANK(K9,K$9:K$10)</f>
        <v>2</v>
      </c>
      <c r="M9" s="72" t="s">
        <v>14</v>
      </c>
      <c r="N9" s="62">
        <v>0</v>
      </c>
      <c r="O9" s="63">
        <f>RANK(N9,N$9:N$10)</f>
        <v>2</v>
      </c>
      <c r="P9" s="50"/>
      <c r="Q9" s="68"/>
      <c r="R9" s="52"/>
      <c r="S9" s="73">
        <f t="shared" si="0"/>
        <v>0</v>
      </c>
    </row>
    <row r="10" spans="1:21" ht="16.5" thickTop="1" thickBot="1" x14ac:dyDescent="0.3">
      <c r="A10" s="70" t="s">
        <v>26</v>
      </c>
      <c r="B10" s="70" t="s">
        <v>16</v>
      </c>
      <c r="C10" s="71" t="s">
        <v>25</v>
      </c>
      <c r="D10" s="74" t="s">
        <v>14</v>
      </c>
      <c r="E10" s="57">
        <v>74.099999999999994</v>
      </c>
      <c r="F10" s="58">
        <f>RANK(E10,E$9:E$10)</f>
        <v>1</v>
      </c>
      <c r="G10" s="74" t="s">
        <v>14</v>
      </c>
      <c r="H10" s="57">
        <v>70</v>
      </c>
      <c r="I10" s="58">
        <f>RANK(H10,H$9:H$10)</f>
        <v>1</v>
      </c>
      <c r="J10" s="74" t="s">
        <v>14</v>
      </c>
      <c r="K10" s="57">
        <v>75.5</v>
      </c>
      <c r="L10" s="58">
        <f>RANK(K10,K$9:K$10)</f>
        <v>1</v>
      </c>
      <c r="M10" s="74" t="s">
        <v>14</v>
      </c>
      <c r="N10" s="57">
        <v>74.5</v>
      </c>
      <c r="O10" s="58">
        <f>RANK(N10,N$9:N$10)</f>
        <v>1</v>
      </c>
      <c r="P10" s="50"/>
      <c r="Q10" s="68"/>
      <c r="R10" s="52"/>
      <c r="S10" s="75">
        <f t="shared" si="0"/>
        <v>0</v>
      </c>
    </row>
    <row r="11" spans="1:21" ht="15.75" thickTop="1" x14ac:dyDescent="0.25">
      <c r="A11" s="76" t="s">
        <v>27</v>
      </c>
      <c r="B11" s="76" t="s">
        <v>24</v>
      </c>
      <c r="C11" s="77" t="s">
        <v>25</v>
      </c>
      <c r="D11" s="78" t="s">
        <v>20</v>
      </c>
      <c r="E11" s="62">
        <v>83.9</v>
      </c>
      <c r="F11" s="63">
        <f>RANK(E11,E$11:E$15)</f>
        <v>4</v>
      </c>
      <c r="G11" s="78" t="s">
        <v>20</v>
      </c>
      <c r="H11" s="62">
        <v>66</v>
      </c>
      <c r="I11" s="63">
        <f>RANK(H11,H$11:H$15)</f>
        <v>5</v>
      </c>
      <c r="J11" s="78" t="s">
        <v>20</v>
      </c>
      <c r="K11" s="62">
        <v>71.8</v>
      </c>
      <c r="L11" s="63">
        <f>RANK(K11,K$11:K$14)</f>
        <v>4</v>
      </c>
      <c r="M11" s="78" t="s">
        <v>20</v>
      </c>
      <c r="N11" s="62">
        <v>76.7</v>
      </c>
      <c r="O11" s="63">
        <f>RANK(N11,N$11:N$14)</f>
        <v>4</v>
      </c>
      <c r="P11" s="79"/>
      <c r="Q11" s="68"/>
      <c r="R11" s="52"/>
      <c r="S11" s="69">
        <f t="shared" si="0"/>
        <v>0</v>
      </c>
    </row>
    <row r="12" spans="1:21" x14ac:dyDescent="0.25">
      <c r="A12" s="76" t="s">
        <v>28</v>
      </c>
      <c r="B12" s="76" t="s">
        <v>18</v>
      </c>
      <c r="C12" s="77" t="s">
        <v>25</v>
      </c>
      <c r="D12" s="79" t="s">
        <v>20</v>
      </c>
      <c r="E12" s="47">
        <v>90.7</v>
      </c>
      <c r="F12" s="63">
        <f>RANK(E12,E$11:E$15)</f>
        <v>1</v>
      </c>
      <c r="G12" s="79" t="s">
        <v>20</v>
      </c>
      <c r="H12" s="47">
        <v>84</v>
      </c>
      <c r="I12" s="63">
        <f>RANK(H12,H$11:H$15)</f>
        <v>2</v>
      </c>
      <c r="J12" s="79" t="s">
        <v>20</v>
      </c>
      <c r="K12" s="47">
        <v>84.3</v>
      </c>
      <c r="L12" s="63">
        <f>RANK(K12,K$11:K$14)</f>
        <v>1</v>
      </c>
      <c r="M12" s="79" t="s">
        <v>20</v>
      </c>
      <c r="N12" s="47">
        <v>89</v>
      </c>
      <c r="O12" s="63">
        <f>RANK(N12,N$11:N$14)</f>
        <v>1</v>
      </c>
      <c r="P12" s="79"/>
      <c r="Q12" s="47"/>
      <c r="R12" s="52"/>
      <c r="S12" s="80">
        <f t="shared" si="0"/>
        <v>0</v>
      </c>
    </row>
    <row r="13" spans="1:21" x14ac:dyDescent="0.25">
      <c r="A13" s="76" t="s">
        <v>29</v>
      </c>
      <c r="B13" s="76" t="s">
        <v>12</v>
      </c>
      <c r="C13" s="77" t="s">
        <v>25</v>
      </c>
      <c r="D13" s="79" t="s">
        <v>20</v>
      </c>
      <c r="E13" s="47">
        <v>78.099999999999994</v>
      </c>
      <c r="F13" s="63">
        <f>RANK(E13,E$11:E$15)</f>
        <v>5</v>
      </c>
      <c r="G13" s="79" t="s">
        <v>20</v>
      </c>
      <c r="H13" s="47">
        <v>69</v>
      </c>
      <c r="I13" s="63">
        <f>RANK(H13,H$11:H$15)</f>
        <v>4</v>
      </c>
      <c r="J13" s="79" t="s">
        <v>20</v>
      </c>
      <c r="K13" s="47">
        <v>80.8</v>
      </c>
      <c r="L13" s="63">
        <f>RANK(K13,K$11:K$14)</f>
        <v>2</v>
      </c>
      <c r="M13" s="79" t="s">
        <v>20</v>
      </c>
      <c r="N13" s="47">
        <v>88.8</v>
      </c>
      <c r="O13" s="63">
        <f>RANK(N13,N$11:N$14)</f>
        <v>2</v>
      </c>
      <c r="P13" s="79"/>
      <c r="Q13" s="47"/>
      <c r="R13" s="52"/>
      <c r="S13" s="80">
        <f t="shared" si="0"/>
        <v>0</v>
      </c>
    </row>
    <row r="14" spans="1:21" ht="15.75" thickBot="1" x14ac:dyDescent="0.3">
      <c r="A14" s="76" t="s">
        <v>30</v>
      </c>
      <c r="B14" s="76" t="s">
        <v>22</v>
      </c>
      <c r="C14" s="77" t="s">
        <v>25</v>
      </c>
      <c r="D14" s="79" t="s">
        <v>20</v>
      </c>
      <c r="E14" s="47">
        <v>84.6</v>
      </c>
      <c r="F14" s="63">
        <f>RANK(E14,E$11:E$15)</f>
        <v>3</v>
      </c>
      <c r="G14" s="79" t="s">
        <v>20</v>
      </c>
      <c r="H14" s="47">
        <v>82</v>
      </c>
      <c r="I14" s="63">
        <f>RANK(H14,H$11:H$15)</f>
        <v>3</v>
      </c>
      <c r="J14" s="81" t="s">
        <v>20</v>
      </c>
      <c r="K14" s="57">
        <v>74.2</v>
      </c>
      <c r="L14" s="58">
        <f>RANK(K14,K$11:K$14)</f>
        <v>3</v>
      </c>
      <c r="M14" s="81" t="s">
        <v>20</v>
      </c>
      <c r="N14" s="57">
        <v>87.6</v>
      </c>
      <c r="O14" s="58">
        <f>RANK(N14,N$11:N$14)</f>
        <v>3</v>
      </c>
      <c r="P14" s="79"/>
      <c r="Q14" s="47"/>
      <c r="R14" s="52"/>
      <c r="S14" s="80">
        <f t="shared" si="0"/>
        <v>0</v>
      </c>
    </row>
    <row r="15" spans="1:21" ht="16.5" thickTop="1" thickBot="1" x14ac:dyDescent="0.3">
      <c r="A15" s="76" t="s">
        <v>31</v>
      </c>
      <c r="B15" s="76" t="s">
        <v>22</v>
      </c>
      <c r="C15" s="77" t="s">
        <v>25</v>
      </c>
      <c r="D15" s="81" t="s">
        <v>20</v>
      </c>
      <c r="E15" s="57">
        <v>87.3</v>
      </c>
      <c r="F15" s="58">
        <f>RANK(E15,E$11:E$15)</f>
        <v>2</v>
      </c>
      <c r="G15" s="81" t="s">
        <v>20</v>
      </c>
      <c r="H15" s="57">
        <v>86</v>
      </c>
      <c r="I15" s="58">
        <f>RANK(H15,H$11:H$15)</f>
        <v>1</v>
      </c>
      <c r="J15" s="82" t="s">
        <v>32</v>
      </c>
      <c r="K15" s="62">
        <v>76.5</v>
      </c>
      <c r="L15" s="63">
        <f>RANK(K15,K$15:K$17)</f>
        <v>3</v>
      </c>
      <c r="M15" s="82" t="s">
        <v>32</v>
      </c>
      <c r="N15" s="62">
        <v>89.6</v>
      </c>
      <c r="O15" s="63">
        <f>RANK(N15,N$15:N$17)</f>
        <v>3</v>
      </c>
      <c r="P15" s="50"/>
      <c r="Q15" s="47"/>
      <c r="R15" s="52"/>
      <c r="S15" s="80">
        <f t="shared" si="0"/>
        <v>0</v>
      </c>
    </row>
    <row r="16" spans="1:21" ht="15.75" thickTop="1" x14ac:dyDescent="0.25">
      <c r="A16" s="83" t="s">
        <v>33</v>
      </c>
      <c r="B16" s="83" t="s">
        <v>22</v>
      </c>
      <c r="C16" s="84" t="s">
        <v>25</v>
      </c>
      <c r="D16" s="82" t="s">
        <v>32</v>
      </c>
      <c r="E16" s="62">
        <v>84</v>
      </c>
      <c r="F16" s="63">
        <f>RANK(E16,E$16:E$17)</f>
        <v>1</v>
      </c>
      <c r="G16" s="82" t="s">
        <v>32</v>
      </c>
      <c r="H16" s="62">
        <v>80</v>
      </c>
      <c r="I16" s="63">
        <f>RANK(H16,H$16:H$17)</f>
        <v>1</v>
      </c>
      <c r="J16" s="85" t="s">
        <v>32</v>
      </c>
      <c r="K16" s="47">
        <v>82</v>
      </c>
      <c r="L16" s="48">
        <f>RANK(K16,K$15:K$17)</f>
        <v>1</v>
      </c>
      <c r="M16" s="85" t="s">
        <v>32</v>
      </c>
      <c r="N16" s="47">
        <v>92.3</v>
      </c>
      <c r="O16" s="63">
        <f>RANK(N16,N$15:N$17)</f>
        <v>1</v>
      </c>
      <c r="P16" s="79"/>
      <c r="Q16" s="47"/>
      <c r="R16" s="52"/>
      <c r="S16" s="80">
        <f t="shared" si="0"/>
        <v>0</v>
      </c>
    </row>
    <row r="17" spans="1:19" ht="15.75" thickBot="1" x14ac:dyDescent="0.3">
      <c r="A17" s="83" t="s">
        <v>34</v>
      </c>
      <c r="B17" s="83" t="s">
        <v>22</v>
      </c>
      <c r="C17" s="84" t="s">
        <v>25</v>
      </c>
      <c r="D17" s="86" t="s">
        <v>32</v>
      </c>
      <c r="E17" s="57">
        <v>77.5</v>
      </c>
      <c r="F17" s="63">
        <f>RANK(E17,E$16:E$17)</f>
        <v>2</v>
      </c>
      <c r="G17" s="86" t="s">
        <v>32</v>
      </c>
      <c r="H17" s="57">
        <v>72</v>
      </c>
      <c r="I17" s="63">
        <f>RANK(H17,H$16:H$17)</f>
        <v>2</v>
      </c>
      <c r="J17" s="86" t="s">
        <v>32</v>
      </c>
      <c r="K17" s="57">
        <v>80</v>
      </c>
      <c r="L17" s="58">
        <f>RANK(K17,K$15:K$17)</f>
        <v>2</v>
      </c>
      <c r="M17" s="86" t="s">
        <v>32</v>
      </c>
      <c r="N17" s="57">
        <v>89.8</v>
      </c>
      <c r="O17" s="58">
        <f>RANK(N17,N$15:N$17)</f>
        <v>2</v>
      </c>
      <c r="P17" s="81"/>
      <c r="Q17" s="87"/>
      <c r="R17" s="88"/>
      <c r="S17" s="80">
        <f t="shared" si="0"/>
        <v>0</v>
      </c>
    </row>
    <row r="18" spans="1:19" ht="16.5" thickTop="1" thickBot="1" x14ac:dyDescent="0.3">
      <c r="A18" s="89" t="s">
        <v>35</v>
      </c>
      <c r="B18" s="89" t="s">
        <v>22</v>
      </c>
      <c r="C18" s="90" t="s">
        <v>36</v>
      </c>
      <c r="D18" s="91" t="s">
        <v>14</v>
      </c>
      <c r="E18" s="92">
        <v>82.5</v>
      </c>
      <c r="F18" s="93">
        <f>RANK(E18,E$18:E$18)</f>
        <v>1</v>
      </c>
      <c r="G18" s="91" t="s">
        <v>14</v>
      </c>
      <c r="H18" s="92">
        <v>81.75</v>
      </c>
      <c r="I18" s="93">
        <f>RANK(H18,H$18:H$18)</f>
        <v>1</v>
      </c>
      <c r="J18" s="91" t="s">
        <v>14</v>
      </c>
      <c r="K18" s="92">
        <v>69.5</v>
      </c>
      <c r="L18" s="93">
        <f>RANK(K18,K$18:K$18)</f>
        <v>1</v>
      </c>
      <c r="M18" s="94"/>
      <c r="N18" s="62"/>
      <c r="O18" s="63"/>
      <c r="P18" s="91" t="s">
        <v>14</v>
      </c>
      <c r="Q18" s="95">
        <v>74.7</v>
      </c>
      <c r="R18" s="93">
        <f>RANK(Q18,Q$18:Q$18)</f>
        <v>1</v>
      </c>
      <c r="S18" s="80">
        <f t="shared" si="0"/>
        <v>0</v>
      </c>
    </row>
    <row r="19" spans="1:19" ht="15.75" thickTop="1" x14ac:dyDescent="0.25">
      <c r="A19" s="96" t="s">
        <v>37</v>
      </c>
      <c r="B19" s="96" t="s">
        <v>38</v>
      </c>
      <c r="C19" s="97" t="s">
        <v>39</v>
      </c>
      <c r="D19" s="98" t="s">
        <v>20</v>
      </c>
      <c r="E19" s="62">
        <v>75</v>
      </c>
      <c r="F19" s="63">
        <f>RANK(E19,E$19:E$23)</f>
        <v>5</v>
      </c>
      <c r="G19" s="98" t="s">
        <v>20</v>
      </c>
      <c r="H19" s="62">
        <v>77.5</v>
      </c>
      <c r="I19" s="63">
        <f>RANK(H19,H$19:H$22)</f>
        <v>4</v>
      </c>
      <c r="J19" s="98"/>
      <c r="K19" s="62"/>
      <c r="L19" s="63"/>
      <c r="M19" s="99"/>
      <c r="N19" s="62"/>
      <c r="O19" s="63"/>
      <c r="P19" s="98" t="s">
        <v>20</v>
      </c>
      <c r="Q19" s="100">
        <v>80.599999999999994</v>
      </c>
      <c r="R19" s="63">
        <f>RANK(Q19,Q$19:Q$22)</f>
        <v>3</v>
      </c>
      <c r="S19" s="80">
        <f t="shared" si="0"/>
        <v>0</v>
      </c>
    </row>
    <row r="20" spans="1:19" x14ac:dyDescent="0.25">
      <c r="A20" s="96" t="s">
        <v>40</v>
      </c>
      <c r="B20" s="96" t="s">
        <v>38</v>
      </c>
      <c r="C20" s="97" t="s">
        <v>39</v>
      </c>
      <c r="D20" s="101" t="s">
        <v>20</v>
      </c>
      <c r="E20" s="47">
        <v>82</v>
      </c>
      <c r="F20" s="63">
        <f>RANK(E20,E$19:E$23)</f>
        <v>1</v>
      </c>
      <c r="G20" s="101" t="s">
        <v>20</v>
      </c>
      <c r="H20" s="47">
        <v>84.25</v>
      </c>
      <c r="I20" s="63">
        <f>RANK(H20,H$19:H$22)</f>
        <v>1</v>
      </c>
      <c r="J20" s="101"/>
      <c r="K20" s="47"/>
      <c r="L20" s="48"/>
      <c r="M20" s="102"/>
      <c r="N20" s="47"/>
      <c r="O20" s="48"/>
      <c r="P20" s="101"/>
      <c r="Q20" s="47"/>
      <c r="R20" s="63"/>
      <c r="S20" s="103">
        <f t="shared" si="0"/>
        <v>0</v>
      </c>
    </row>
    <row r="21" spans="1:19" x14ac:dyDescent="0.25">
      <c r="A21" s="96" t="s">
        <v>41</v>
      </c>
      <c r="B21" s="96" t="s">
        <v>12</v>
      </c>
      <c r="C21" s="97" t="s">
        <v>36</v>
      </c>
      <c r="D21" s="101" t="s">
        <v>20</v>
      </c>
      <c r="E21" s="47">
        <v>76.5</v>
      </c>
      <c r="F21" s="63">
        <f>RANK(E21,E$19:E$23)</f>
        <v>3</v>
      </c>
      <c r="G21" s="101" t="s">
        <v>20</v>
      </c>
      <c r="H21" s="47">
        <v>79.25</v>
      </c>
      <c r="I21" s="63">
        <f>RANK(H21,H$19:H$22)</f>
        <v>3</v>
      </c>
      <c r="J21" s="101" t="s">
        <v>20</v>
      </c>
      <c r="K21" s="47">
        <v>79.5</v>
      </c>
      <c r="L21" s="48">
        <f>RANK(K21,K$21:K$22)</f>
        <v>2</v>
      </c>
      <c r="M21" s="102"/>
      <c r="N21" s="47"/>
      <c r="O21" s="48"/>
      <c r="P21" s="101" t="s">
        <v>20</v>
      </c>
      <c r="Q21" s="47">
        <v>82.6</v>
      </c>
      <c r="R21" s="63">
        <f>RANK(Q21,Q$19:Q$22)</f>
        <v>1</v>
      </c>
      <c r="S21" s="103">
        <f t="shared" si="0"/>
        <v>0</v>
      </c>
    </row>
    <row r="22" spans="1:19" ht="15.75" thickBot="1" x14ac:dyDescent="0.3">
      <c r="A22" s="96" t="s">
        <v>42</v>
      </c>
      <c r="B22" s="96" t="s">
        <v>22</v>
      </c>
      <c r="C22" s="97" t="s">
        <v>36</v>
      </c>
      <c r="D22" s="101" t="s">
        <v>20</v>
      </c>
      <c r="E22" s="47">
        <v>75.5</v>
      </c>
      <c r="F22" s="63">
        <f>RANK(E22,E$19:E$23)</f>
        <v>4</v>
      </c>
      <c r="G22" s="104" t="s">
        <v>20</v>
      </c>
      <c r="H22" s="57">
        <v>81</v>
      </c>
      <c r="I22" s="58">
        <f>RANK(H22,H$19:H$22)</f>
        <v>2</v>
      </c>
      <c r="J22" s="104" t="s">
        <v>20</v>
      </c>
      <c r="K22" s="57">
        <v>80</v>
      </c>
      <c r="L22" s="58">
        <f>RANK(K22,K$21:K$22)</f>
        <v>1</v>
      </c>
      <c r="M22" s="102"/>
      <c r="N22" s="105"/>
      <c r="O22" s="48"/>
      <c r="P22" s="104" t="s">
        <v>20</v>
      </c>
      <c r="Q22" s="57">
        <v>81</v>
      </c>
      <c r="R22" s="58">
        <f>RANK(Q22,Q$19:Q$22)</f>
        <v>2</v>
      </c>
      <c r="S22" s="106">
        <f t="shared" si="0"/>
        <v>0</v>
      </c>
    </row>
    <row r="23" spans="1:19" s="5" customFormat="1" ht="16.5" thickTop="1" thickBot="1" x14ac:dyDescent="0.3">
      <c r="A23" s="107" t="s">
        <v>43</v>
      </c>
      <c r="B23" s="107" t="s">
        <v>24</v>
      </c>
      <c r="C23" s="108" t="s">
        <v>39</v>
      </c>
      <c r="D23" s="104" t="s">
        <v>20</v>
      </c>
      <c r="E23" s="109">
        <v>81.5</v>
      </c>
      <c r="F23" s="58">
        <f>RANK(E23,E$19:E$23)</f>
        <v>2</v>
      </c>
      <c r="G23" s="110" t="s">
        <v>32</v>
      </c>
      <c r="H23" s="111">
        <v>73</v>
      </c>
      <c r="I23" s="63">
        <f>RANK(H23,H$23:H$27)</f>
        <v>5</v>
      </c>
      <c r="J23" s="110" t="s">
        <v>32</v>
      </c>
      <c r="K23" s="111">
        <v>77</v>
      </c>
      <c r="L23" s="63">
        <f>RANK(K23,K$23:K$27)</f>
        <v>5</v>
      </c>
      <c r="M23" s="102"/>
      <c r="N23" s="105"/>
      <c r="O23" s="48"/>
      <c r="P23" s="110" t="s">
        <v>32</v>
      </c>
      <c r="Q23" s="111">
        <v>81.900000000000006</v>
      </c>
      <c r="R23" s="63">
        <f>RANK(Q23,Q$23:Q$27)</f>
        <v>4</v>
      </c>
      <c r="S23" s="112">
        <f t="shared" si="0"/>
        <v>0</v>
      </c>
    </row>
    <row r="24" spans="1:19" s="5" customFormat="1" ht="15.75" thickTop="1" x14ac:dyDescent="0.25">
      <c r="A24" s="107" t="s">
        <v>44</v>
      </c>
      <c r="B24" s="107" t="s">
        <v>16</v>
      </c>
      <c r="C24" s="108" t="s">
        <v>39</v>
      </c>
      <c r="D24" s="110" t="s">
        <v>32</v>
      </c>
      <c r="E24" s="111">
        <v>78</v>
      </c>
      <c r="F24" s="63">
        <f>RANK(E24,E$24:E$27)</f>
        <v>3</v>
      </c>
      <c r="G24" s="113" t="s">
        <v>32</v>
      </c>
      <c r="H24" s="114">
        <v>79.5</v>
      </c>
      <c r="I24" s="63">
        <f>RANK(H24,H$23:H$27)</f>
        <v>4</v>
      </c>
      <c r="J24" s="113" t="s">
        <v>32</v>
      </c>
      <c r="K24" s="114">
        <v>79.5</v>
      </c>
      <c r="L24" s="63">
        <f>RANK(K24,K$23:K$27)</f>
        <v>4</v>
      </c>
      <c r="M24" s="102"/>
      <c r="N24" s="105"/>
      <c r="O24" s="48"/>
      <c r="P24" s="113" t="s">
        <v>32</v>
      </c>
      <c r="Q24" s="114">
        <v>80.8</v>
      </c>
      <c r="R24" s="63">
        <f>RANK(Q24,Q$23:Q$27)</f>
        <v>5</v>
      </c>
      <c r="S24" s="112">
        <f t="shared" si="0"/>
        <v>0</v>
      </c>
    </row>
    <row r="25" spans="1:19" x14ac:dyDescent="0.25">
      <c r="A25" s="107" t="s">
        <v>45</v>
      </c>
      <c r="B25" s="107" t="s">
        <v>22</v>
      </c>
      <c r="C25" s="108" t="s">
        <v>46</v>
      </c>
      <c r="D25" s="113" t="s">
        <v>32</v>
      </c>
      <c r="E25" s="114">
        <v>80</v>
      </c>
      <c r="F25" s="63">
        <f>RANK(E25,E$24:E$27)</f>
        <v>2</v>
      </c>
      <c r="G25" s="113" t="s">
        <v>32</v>
      </c>
      <c r="H25" s="114">
        <v>91</v>
      </c>
      <c r="I25" s="63">
        <f>RANK(H25,H$23:H$27)</f>
        <v>1</v>
      </c>
      <c r="J25" s="113" t="s">
        <v>32</v>
      </c>
      <c r="K25" s="115">
        <v>80.5</v>
      </c>
      <c r="L25" s="63">
        <f>RANK(K25,K$23:K$27)</f>
        <v>3</v>
      </c>
      <c r="M25" s="102"/>
      <c r="N25" s="105"/>
      <c r="O25" s="48"/>
      <c r="P25" s="113" t="s">
        <v>32</v>
      </c>
      <c r="Q25" s="114">
        <v>88</v>
      </c>
      <c r="R25" s="63">
        <f>RANK(Q25,Q$23:Q$27)</f>
        <v>1</v>
      </c>
      <c r="S25" s="112">
        <f t="shared" si="0"/>
        <v>0</v>
      </c>
    </row>
    <row r="26" spans="1:19" s="5" customFormat="1" x14ac:dyDescent="0.25">
      <c r="A26" s="107" t="s">
        <v>47</v>
      </c>
      <c r="B26" s="107" t="s">
        <v>12</v>
      </c>
      <c r="C26" s="108" t="s">
        <v>36</v>
      </c>
      <c r="D26" s="113" t="s">
        <v>32</v>
      </c>
      <c r="E26" s="114">
        <v>76.5</v>
      </c>
      <c r="F26" s="63">
        <f>RANK(E26,E$24:E$27)</f>
        <v>4</v>
      </c>
      <c r="G26" s="113" t="s">
        <v>32</v>
      </c>
      <c r="H26" s="114">
        <v>85.25</v>
      </c>
      <c r="I26" s="63">
        <f>RANK(H26,H$23:H$27)</f>
        <v>2</v>
      </c>
      <c r="J26" s="113" t="s">
        <v>32</v>
      </c>
      <c r="K26" s="114">
        <v>82.5</v>
      </c>
      <c r="L26" s="63">
        <f>RANK(K26,K$23:K$27)</f>
        <v>2</v>
      </c>
      <c r="M26" s="116"/>
      <c r="N26" s="117"/>
      <c r="O26" s="48"/>
      <c r="P26" s="113" t="s">
        <v>32</v>
      </c>
      <c r="Q26" s="114">
        <v>84.1</v>
      </c>
      <c r="R26" s="63">
        <f>RANK(Q26,Q$23:Q$27)</f>
        <v>3</v>
      </c>
      <c r="S26" s="112">
        <f t="shared" si="0"/>
        <v>0</v>
      </c>
    </row>
    <row r="27" spans="1:19" s="5" customFormat="1" x14ac:dyDescent="0.25">
      <c r="A27" s="107" t="s">
        <v>48</v>
      </c>
      <c r="B27" s="107" t="s">
        <v>22</v>
      </c>
      <c r="C27" s="108" t="s">
        <v>36</v>
      </c>
      <c r="D27" s="113" t="s">
        <v>32</v>
      </c>
      <c r="E27" s="114">
        <v>88</v>
      </c>
      <c r="F27" s="63">
        <f>RANK(E27,E$24:E$27)</f>
        <v>1</v>
      </c>
      <c r="G27" s="113" t="s">
        <v>32</v>
      </c>
      <c r="H27" s="114">
        <v>82.75</v>
      </c>
      <c r="I27" s="63">
        <f>RANK(H27,H$23:H$27)</f>
        <v>3</v>
      </c>
      <c r="J27" s="113" t="s">
        <v>32</v>
      </c>
      <c r="K27" s="114">
        <v>84.5</v>
      </c>
      <c r="L27" s="63">
        <f>RANK(K27,K$23:K$27)</f>
        <v>1</v>
      </c>
      <c r="M27" s="116"/>
      <c r="N27" s="118"/>
      <c r="O27" s="48"/>
      <c r="P27" s="113" t="s">
        <v>32</v>
      </c>
      <c r="Q27" s="114">
        <v>85.6</v>
      </c>
      <c r="R27" s="63">
        <f>RANK(Q27,Q$23:Q$27)</f>
        <v>2</v>
      </c>
      <c r="S27" s="119">
        <f t="shared" si="0"/>
        <v>0</v>
      </c>
    </row>
    <row r="28" spans="1:19" x14ac:dyDescent="0.25">
      <c r="A28" s="120" t="s">
        <v>49</v>
      </c>
      <c r="B28" s="2"/>
      <c r="D28" s="2"/>
      <c r="E28" s="121"/>
      <c r="F28" s="5"/>
    </row>
    <row r="29" spans="1:19" ht="39" customHeight="1" x14ac:dyDescent="0.25">
      <c r="A29" s="122"/>
      <c r="B29" s="123"/>
      <c r="C29" s="50" t="s">
        <v>50</v>
      </c>
      <c r="D29" s="124" t="s">
        <v>51</v>
      </c>
      <c r="E29" s="125" t="s">
        <v>52</v>
      </c>
      <c r="F29" s="126"/>
    </row>
    <row r="30" spans="1:19" ht="12" customHeight="1" x14ac:dyDescent="0.25">
      <c r="A30" s="127" t="s">
        <v>53</v>
      </c>
      <c r="B30" s="128" t="s">
        <v>24</v>
      </c>
      <c r="C30" s="129">
        <f>E9+H9+K9+N9+E11+H11+K11+N11+E23+H23+K23+Q23</f>
        <v>611.79999999999995</v>
      </c>
      <c r="D30" s="130">
        <v>8</v>
      </c>
      <c r="E30" s="131">
        <f t="shared" ref="E30:E35" si="1">C30/D30</f>
        <v>76.474999999999994</v>
      </c>
      <c r="F30" s="132">
        <f t="shared" ref="F30:F35" si="2">RANK(E30,E$30:E$35)</f>
        <v>5</v>
      </c>
    </row>
    <row r="31" spans="1:19" ht="12" customHeight="1" x14ac:dyDescent="0.25">
      <c r="A31" s="133" t="s">
        <v>54</v>
      </c>
      <c r="B31" s="134" t="s">
        <v>16</v>
      </c>
      <c r="C31" s="135">
        <f>E5+H5+K5+N5+E10+H10+K10+N10+E24+H24+K24+Q24</f>
        <v>917.59999999999991</v>
      </c>
      <c r="D31" s="136">
        <v>12</v>
      </c>
      <c r="E31" s="137">
        <f t="shared" si="1"/>
        <v>76.466666666666654</v>
      </c>
      <c r="F31" s="138">
        <f t="shared" si="2"/>
        <v>6</v>
      </c>
    </row>
    <row r="32" spans="1:19" ht="12" customHeight="1" x14ac:dyDescent="0.25">
      <c r="A32" s="139" t="s">
        <v>55</v>
      </c>
      <c r="B32" s="140" t="s">
        <v>12</v>
      </c>
      <c r="C32" s="141">
        <f>E4+H4+K4+N4+E7+H7+K7+N7+E13+H13+K13+N13+E21+H21+K21+Q21+E26+H26+K26+Q26</f>
        <v>1583.8999999999996</v>
      </c>
      <c r="D32" s="142">
        <v>20</v>
      </c>
      <c r="E32" s="137">
        <f t="shared" si="1"/>
        <v>79.194999999999979</v>
      </c>
      <c r="F32" s="138">
        <f t="shared" si="2"/>
        <v>4</v>
      </c>
    </row>
    <row r="33" spans="1:6" ht="12" customHeight="1" x14ac:dyDescent="0.25">
      <c r="A33" s="139" t="s">
        <v>56</v>
      </c>
      <c r="B33" s="140" t="s">
        <v>38</v>
      </c>
      <c r="C33" s="141">
        <f>E19+H19+Q19+E20+H20</f>
        <v>399.35</v>
      </c>
      <c r="D33" s="142">
        <v>5</v>
      </c>
      <c r="E33" s="137">
        <f t="shared" si="1"/>
        <v>79.87</v>
      </c>
      <c r="F33" s="138">
        <f t="shared" si="2"/>
        <v>3</v>
      </c>
    </row>
    <row r="34" spans="1:6" ht="12" customHeight="1" x14ac:dyDescent="0.25">
      <c r="A34" s="143" t="s">
        <v>57</v>
      </c>
      <c r="B34" s="144" t="s">
        <v>22</v>
      </c>
      <c r="C34" s="135">
        <f>E8+H8+K8+N8+E14+H14+K14+N14+E15+H15+K15+N15+E16+H16+K16+N16+E17+H17+K17+N17+E18+H18+K18+Q18+E22+H22+K22+Q22+E25+H25+K25+Q25+E27+H27+K27+Q27</f>
        <v>2942.2999999999997</v>
      </c>
      <c r="D34" s="145">
        <v>36</v>
      </c>
      <c r="E34" s="137">
        <f t="shared" si="1"/>
        <v>81.730555555555554</v>
      </c>
      <c r="F34" s="138">
        <f t="shared" si="2"/>
        <v>2</v>
      </c>
    </row>
    <row r="35" spans="1:6" ht="12" customHeight="1" x14ac:dyDescent="0.25">
      <c r="A35" s="146" t="s">
        <v>58</v>
      </c>
      <c r="B35" s="147" t="s">
        <v>18</v>
      </c>
      <c r="C35" s="148">
        <f>H6+K6+N6+E12+H12+K12+N12</f>
        <v>582.1</v>
      </c>
      <c r="D35" s="149">
        <v>7</v>
      </c>
      <c r="E35" s="150">
        <f t="shared" si="1"/>
        <v>83.157142857142858</v>
      </c>
      <c r="F35" s="151">
        <f t="shared" si="2"/>
        <v>1</v>
      </c>
    </row>
    <row r="36" spans="1:6" ht="12" customHeight="1" x14ac:dyDescent="0.25">
      <c r="A36" s="152"/>
      <c r="B36" s="152"/>
      <c r="C36" s="153"/>
      <c r="D36" s="154">
        <f>SUM(D30:D35)</f>
        <v>88</v>
      </c>
      <c r="E36" s="152"/>
      <c r="F36" s="152"/>
    </row>
  </sheetData>
  <mergeCells count="2">
    <mergeCell ref="J2:L2"/>
    <mergeCell ref="P2:R2"/>
  </mergeCells>
  <dataValidations count="1">
    <dataValidation type="list" allowBlank="1" showInputMessage="1" showErrorMessage="1" sqref="M18">
      <formula1>$L$1:$L$1</formula1>
    </dataValidation>
  </dataValidations>
  <printOptions gridLines="1"/>
  <pageMargins left="0.11811023622047245" right="0.11811023622047245" top="0.35433070866141736" bottom="0" header="0.31496062992125984" footer="0.11811023622047245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Telstaat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dcterms:created xsi:type="dcterms:W3CDTF">2016-06-15T12:08:29Z</dcterms:created>
  <dcterms:modified xsi:type="dcterms:W3CDTF">2016-06-15T12:08:58Z</dcterms:modified>
</cp:coreProperties>
</file>